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k645_cam_ac_uk/Documents/Documents/Narino/Three Wares Article/"/>
    </mc:Choice>
  </mc:AlternateContent>
  <xr:revisionPtr revIDLastSave="1" documentId="8_{C1DB9956-2591-4309-B77F-FC7716A0442D}" xr6:coauthVersionLast="47" xr6:coauthVersionMax="47" xr10:uidLastSave="{681ED801-35DD-4FF0-9A3E-589A87361ED2}"/>
  <bookViews>
    <workbookView xWindow="-96" yWindow="-96" windowWidth="23232" windowHeight="12552" activeTab="1" xr2:uid="{8E3F895C-D788-4718-B668-66EBE2F2E4A1}"/>
  </bookViews>
  <sheets>
    <sheet name="raw" sheetId="1" r:id="rId1"/>
    <sheet name="averages" sheetId="21" r:id="rId2"/>
    <sheet name="% error" sheetId="22" r:id="rId3"/>
    <sheet name="altitude effect" sheetId="24" r:id="rId4"/>
    <sheet name="drift" sheetId="1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4" l="1"/>
  <c r="G24" i="24"/>
  <c r="H24" i="24"/>
  <c r="I24" i="24"/>
  <c r="J24" i="24"/>
  <c r="K24" i="24"/>
  <c r="L24" i="24"/>
  <c r="M24" i="24"/>
  <c r="N24" i="24"/>
  <c r="P24" i="24"/>
  <c r="T24" i="24"/>
  <c r="E24" i="24"/>
  <c r="F23" i="24"/>
  <c r="G23" i="24"/>
  <c r="H23" i="24"/>
  <c r="I23" i="24"/>
  <c r="J23" i="24"/>
  <c r="K23" i="24"/>
  <c r="L23" i="24"/>
  <c r="M23" i="24"/>
  <c r="N23" i="24"/>
  <c r="P23" i="24"/>
  <c r="T23" i="24"/>
  <c r="E23" i="24"/>
  <c r="E104" i="22"/>
  <c r="F104" i="22"/>
  <c r="G104" i="22"/>
  <c r="H104" i="22"/>
  <c r="I104" i="22"/>
  <c r="J104" i="22"/>
  <c r="K104" i="22"/>
  <c r="L104" i="22"/>
  <c r="M104" i="22"/>
  <c r="O104" i="22"/>
  <c r="S104" i="22"/>
  <c r="E105" i="22"/>
  <c r="F105" i="22"/>
  <c r="G105" i="22"/>
  <c r="H105" i="22"/>
  <c r="I105" i="22"/>
  <c r="J105" i="22"/>
  <c r="K105" i="22"/>
  <c r="L105" i="22"/>
  <c r="M105" i="22"/>
  <c r="O105" i="22"/>
  <c r="S105" i="22"/>
  <c r="E106" i="22"/>
  <c r="F106" i="22"/>
  <c r="G106" i="22"/>
  <c r="H106" i="22"/>
  <c r="I106" i="22"/>
  <c r="J106" i="22"/>
  <c r="K106" i="22"/>
  <c r="L106" i="22"/>
  <c r="M106" i="22"/>
  <c r="O106" i="22"/>
  <c r="S106" i="22"/>
  <c r="E107" i="22"/>
  <c r="F107" i="22"/>
  <c r="G107" i="22"/>
  <c r="H107" i="22"/>
  <c r="I107" i="22"/>
  <c r="J107" i="22"/>
  <c r="K107" i="22"/>
  <c r="L107" i="22"/>
  <c r="M107" i="22"/>
  <c r="O107" i="22"/>
  <c r="S107" i="22"/>
  <c r="E108" i="22"/>
  <c r="F108" i="22"/>
  <c r="G108" i="22"/>
  <c r="H108" i="22"/>
  <c r="I108" i="22"/>
  <c r="J108" i="22"/>
  <c r="K108" i="22"/>
  <c r="L108" i="22"/>
  <c r="M108" i="22"/>
  <c r="O108" i="22"/>
  <c r="S108" i="22"/>
  <c r="E109" i="22"/>
  <c r="F109" i="22"/>
  <c r="G109" i="22"/>
  <c r="H109" i="22"/>
  <c r="I109" i="22"/>
  <c r="J109" i="22"/>
  <c r="K109" i="22"/>
  <c r="L109" i="22"/>
  <c r="M109" i="22"/>
  <c r="O109" i="22"/>
  <c r="S109" i="22"/>
  <c r="E110" i="22"/>
  <c r="F110" i="22"/>
  <c r="G110" i="22"/>
  <c r="H110" i="22"/>
  <c r="I110" i="22"/>
  <c r="J110" i="22"/>
  <c r="K110" i="22"/>
  <c r="L110" i="22"/>
  <c r="M110" i="22"/>
  <c r="O110" i="22"/>
  <c r="S110" i="22"/>
  <c r="E111" i="22"/>
  <c r="F111" i="22"/>
  <c r="G111" i="22"/>
  <c r="H111" i="22"/>
  <c r="I111" i="22"/>
  <c r="J111" i="22"/>
  <c r="K111" i="22"/>
  <c r="L111" i="22"/>
  <c r="M111" i="22"/>
  <c r="O111" i="22"/>
  <c r="S111" i="22"/>
  <c r="E112" i="22"/>
  <c r="F112" i="22"/>
  <c r="G112" i="22"/>
  <c r="H112" i="22"/>
  <c r="I112" i="22"/>
  <c r="J112" i="22"/>
  <c r="K112" i="22"/>
  <c r="L112" i="22"/>
  <c r="M112" i="22"/>
  <c r="O112" i="22"/>
  <c r="S112" i="22"/>
  <c r="E113" i="22"/>
  <c r="F113" i="22"/>
  <c r="G113" i="22"/>
  <c r="H113" i="22"/>
  <c r="I113" i="22"/>
  <c r="J113" i="22"/>
  <c r="K113" i="22"/>
  <c r="L113" i="22"/>
  <c r="M113" i="22"/>
  <c r="O113" i="22"/>
  <c r="S113" i="22"/>
  <c r="E114" i="22"/>
  <c r="F114" i="22"/>
  <c r="G114" i="22"/>
  <c r="H114" i="22"/>
  <c r="I114" i="22"/>
  <c r="J114" i="22"/>
  <c r="K114" i="22"/>
  <c r="L114" i="22"/>
  <c r="M114" i="22"/>
  <c r="O114" i="22"/>
  <c r="S114" i="22"/>
  <c r="E115" i="22"/>
  <c r="F115" i="22"/>
  <c r="G115" i="22"/>
  <c r="H115" i="22"/>
  <c r="I115" i="22"/>
  <c r="J115" i="22"/>
  <c r="K115" i="22"/>
  <c r="L115" i="22"/>
  <c r="M115" i="22"/>
  <c r="O115" i="22"/>
  <c r="S115" i="22"/>
  <c r="E116" i="22"/>
  <c r="F116" i="22"/>
  <c r="G116" i="22"/>
  <c r="H116" i="22"/>
  <c r="I116" i="22"/>
  <c r="J116" i="22"/>
  <c r="K116" i="22"/>
  <c r="L116" i="22"/>
  <c r="M116" i="22"/>
  <c r="O116" i="22"/>
  <c r="S116" i="22"/>
  <c r="E117" i="22"/>
  <c r="F117" i="22"/>
  <c r="G117" i="22"/>
  <c r="H117" i="22"/>
  <c r="I117" i="22"/>
  <c r="J117" i="22"/>
  <c r="K117" i="22"/>
  <c r="L117" i="22"/>
  <c r="M117" i="22"/>
  <c r="O117" i="22"/>
  <c r="S117" i="22"/>
  <c r="E118" i="22"/>
  <c r="F118" i="22"/>
  <c r="G118" i="22"/>
  <c r="H118" i="22"/>
  <c r="I118" i="22"/>
  <c r="J118" i="22"/>
  <c r="K118" i="22"/>
  <c r="L118" i="22"/>
  <c r="M118" i="22"/>
  <c r="O118" i="22"/>
  <c r="S118" i="22"/>
  <c r="E119" i="22"/>
  <c r="F119" i="22"/>
  <c r="G119" i="22"/>
  <c r="H119" i="22"/>
  <c r="I119" i="22"/>
  <c r="J119" i="22"/>
  <c r="K119" i="22"/>
  <c r="L119" i="22"/>
  <c r="M119" i="22"/>
  <c r="O119" i="22"/>
  <c r="S119" i="22"/>
  <c r="D119" i="22"/>
  <c r="D118" i="22"/>
  <c r="D117" i="22"/>
  <c r="D116" i="22"/>
  <c r="D115" i="22"/>
  <c r="D114" i="22"/>
  <c r="D113" i="22"/>
  <c r="D112" i="22"/>
  <c r="D111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D110" i="22"/>
  <c r="D109" i="22"/>
  <c r="D108" i="22"/>
  <c r="D107" i="22"/>
  <c r="D106" i="22"/>
  <c r="D105" i="22"/>
  <c r="B105" i="22"/>
  <c r="D104" i="22"/>
  <c r="C104" i="22"/>
  <c r="B104" i="22"/>
  <c r="M102" i="22"/>
  <c r="L102" i="22"/>
  <c r="K102" i="22"/>
  <c r="J102" i="22"/>
  <c r="I102" i="22"/>
  <c r="H102" i="22"/>
  <c r="G102" i="22"/>
  <c r="F102" i="22"/>
  <c r="E102" i="22"/>
  <c r="B102" i="22"/>
  <c r="A102" i="22"/>
  <c r="O101" i="22"/>
  <c r="K101" i="22"/>
  <c r="I101" i="22"/>
  <c r="H101" i="22"/>
  <c r="G101" i="22"/>
  <c r="F101" i="22"/>
  <c r="E101" i="22"/>
  <c r="B101" i="22"/>
  <c r="A101" i="22"/>
  <c r="S100" i="22"/>
  <c r="O100" i="22"/>
  <c r="M100" i="22"/>
  <c r="L100" i="22"/>
  <c r="K100" i="22"/>
  <c r="J100" i="22"/>
  <c r="I100" i="22"/>
  <c r="H100" i="22"/>
  <c r="G100" i="22"/>
  <c r="F100" i="22"/>
  <c r="E100" i="22"/>
  <c r="D100" i="22"/>
  <c r="B100" i="22"/>
  <c r="A100" i="22"/>
  <c r="M99" i="22"/>
  <c r="L99" i="22"/>
  <c r="K99" i="22"/>
  <c r="J99" i="22"/>
  <c r="I99" i="22"/>
  <c r="H99" i="22"/>
  <c r="G99" i="22"/>
  <c r="F99" i="22"/>
  <c r="E99" i="22"/>
  <c r="D99" i="22"/>
  <c r="B99" i="22"/>
  <c r="A99" i="22"/>
  <c r="O98" i="22"/>
  <c r="K98" i="22"/>
  <c r="I98" i="22"/>
  <c r="H98" i="22"/>
  <c r="G98" i="22"/>
  <c r="F98" i="22"/>
  <c r="E98" i="22"/>
  <c r="B98" i="22"/>
  <c r="A98" i="22"/>
  <c r="S97" i="22"/>
  <c r="O97" i="22"/>
  <c r="M97" i="22"/>
  <c r="K97" i="22"/>
  <c r="J97" i="22"/>
  <c r="I97" i="22"/>
  <c r="H97" i="22"/>
  <c r="G97" i="22"/>
  <c r="F97" i="22"/>
  <c r="E97" i="22"/>
  <c r="D97" i="22"/>
  <c r="B97" i="22"/>
  <c r="A97" i="22"/>
  <c r="M96" i="22"/>
  <c r="L96" i="22"/>
  <c r="K96" i="22"/>
  <c r="J96" i="22"/>
  <c r="I96" i="22"/>
  <c r="H96" i="22"/>
  <c r="G96" i="22"/>
  <c r="F96" i="22"/>
  <c r="E96" i="22"/>
  <c r="D96" i="22"/>
  <c r="B96" i="22"/>
  <c r="A96" i="22"/>
  <c r="O95" i="22"/>
  <c r="K95" i="22"/>
  <c r="I95" i="22"/>
  <c r="H95" i="22"/>
  <c r="G95" i="22"/>
  <c r="F95" i="22"/>
  <c r="E95" i="22"/>
  <c r="B95" i="22"/>
  <c r="A95" i="22"/>
  <c r="S94" i="22"/>
  <c r="O94" i="22"/>
  <c r="M94" i="22"/>
  <c r="L94" i="22"/>
  <c r="K94" i="22"/>
  <c r="J94" i="22"/>
  <c r="I94" i="22"/>
  <c r="H94" i="22"/>
  <c r="G94" i="22"/>
  <c r="F94" i="22"/>
  <c r="E94" i="22"/>
  <c r="D94" i="22"/>
  <c r="B94" i="22"/>
  <c r="A94" i="22"/>
  <c r="M93" i="22"/>
  <c r="L93" i="22"/>
  <c r="K93" i="22"/>
  <c r="J93" i="22"/>
  <c r="I93" i="22"/>
  <c r="H93" i="22"/>
  <c r="G93" i="22"/>
  <c r="F93" i="22"/>
  <c r="E93" i="22"/>
  <c r="D93" i="22"/>
  <c r="B93" i="22"/>
  <c r="A93" i="22"/>
  <c r="O92" i="22"/>
  <c r="K92" i="22"/>
  <c r="I92" i="22"/>
  <c r="H92" i="22"/>
  <c r="G92" i="22"/>
  <c r="F92" i="22"/>
  <c r="E92" i="22"/>
  <c r="B92" i="22"/>
  <c r="A92" i="22"/>
  <c r="S91" i="22"/>
  <c r="O91" i="22"/>
  <c r="M91" i="22"/>
  <c r="L91" i="22"/>
  <c r="K91" i="22"/>
  <c r="J91" i="22"/>
  <c r="I91" i="22"/>
  <c r="H91" i="22"/>
  <c r="G91" i="22"/>
  <c r="F91" i="22"/>
  <c r="E91" i="22"/>
  <c r="D91" i="22"/>
  <c r="B91" i="22"/>
  <c r="A91" i="22"/>
  <c r="M90" i="22"/>
  <c r="L90" i="22"/>
  <c r="K90" i="22"/>
  <c r="J90" i="22"/>
  <c r="I90" i="22"/>
  <c r="H90" i="22"/>
  <c r="G90" i="22"/>
  <c r="F90" i="22"/>
  <c r="E90" i="22"/>
  <c r="D90" i="22"/>
  <c r="B90" i="22"/>
  <c r="A90" i="22"/>
  <c r="O89" i="22"/>
  <c r="K89" i="22"/>
  <c r="I89" i="22"/>
  <c r="H89" i="22"/>
  <c r="G89" i="22"/>
  <c r="F89" i="22"/>
  <c r="E89" i="22"/>
  <c r="B89" i="22"/>
  <c r="A89" i="22"/>
  <c r="S88" i="22"/>
  <c r="O88" i="22"/>
  <c r="M88" i="22"/>
  <c r="L88" i="22"/>
  <c r="K88" i="22"/>
  <c r="J88" i="22"/>
  <c r="I88" i="22"/>
  <c r="H88" i="22"/>
  <c r="G88" i="22"/>
  <c r="F88" i="22"/>
  <c r="E88" i="22"/>
  <c r="D88" i="22"/>
  <c r="B88" i="22"/>
  <c r="A88" i="22"/>
  <c r="M87" i="22"/>
  <c r="L87" i="22"/>
  <c r="K87" i="22"/>
  <c r="J87" i="22"/>
  <c r="I87" i="22"/>
  <c r="H87" i="22"/>
  <c r="G87" i="22"/>
  <c r="F87" i="22"/>
  <c r="E87" i="22"/>
  <c r="D87" i="22"/>
  <c r="B87" i="22"/>
  <c r="A87" i="22"/>
  <c r="O86" i="22"/>
  <c r="K86" i="22"/>
  <c r="I86" i="22"/>
  <c r="H86" i="22"/>
  <c r="G86" i="22"/>
  <c r="F86" i="22"/>
  <c r="E86" i="22"/>
  <c r="B86" i="22"/>
  <c r="A86" i="22"/>
  <c r="S85" i="22"/>
  <c r="O85" i="22"/>
  <c r="M85" i="22"/>
  <c r="L85" i="22"/>
  <c r="K85" i="22"/>
  <c r="J85" i="22"/>
  <c r="I85" i="22"/>
  <c r="H85" i="22"/>
  <c r="G85" i="22"/>
  <c r="F85" i="22"/>
  <c r="E85" i="22"/>
  <c r="D85" i="22"/>
  <c r="B85" i="22"/>
  <c r="A85" i="22"/>
  <c r="M84" i="22"/>
  <c r="L84" i="22"/>
  <c r="K84" i="22"/>
  <c r="J84" i="22"/>
  <c r="I84" i="22"/>
  <c r="H84" i="22"/>
  <c r="G84" i="22"/>
  <c r="F84" i="22"/>
  <c r="E84" i="22"/>
  <c r="D84" i="22"/>
  <c r="B84" i="22"/>
  <c r="A84" i="22"/>
  <c r="O83" i="22"/>
  <c r="K83" i="22"/>
  <c r="I83" i="22"/>
  <c r="H83" i="22"/>
  <c r="G83" i="22"/>
  <c r="F83" i="22"/>
  <c r="E83" i="22"/>
  <c r="B83" i="22"/>
  <c r="A83" i="22"/>
  <c r="S82" i="22"/>
  <c r="O82" i="22"/>
  <c r="M82" i="22"/>
  <c r="L82" i="22"/>
  <c r="K82" i="22"/>
  <c r="J82" i="22"/>
  <c r="I82" i="22"/>
  <c r="H82" i="22"/>
  <c r="G82" i="22"/>
  <c r="F82" i="22"/>
  <c r="E82" i="22"/>
  <c r="D82" i="22"/>
  <c r="B82" i="22"/>
  <c r="A82" i="22"/>
  <c r="M81" i="22"/>
  <c r="L81" i="22"/>
  <c r="K81" i="22"/>
  <c r="J81" i="22"/>
  <c r="I81" i="22"/>
  <c r="H81" i="22"/>
  <c r="G81" i="22"/>
  <c r="F81" i="22"/>
  <c r="E81" i="22"/>
  <c r="D81" i="22"/>
  <c r="B81" i="22"/>
  <c r="A81" i="22"/>
  <c r="O80" i="22"/>
  <c r="K80" i="22"/>
  <c r="I80" i="22"/>
  <c r="H80" i="22"/>
  <c r="G80" i="22"/>
  <c r="F80" i="22"/>
  <c r="E80" i="22"/>
  <c r="B80" i="22"/>
  <c r="A80" i="22"/>
  <c r="S79" i="22"/>
  <c r="O79" i="22"/>
  <c r="M79" i="22"/>
  <c r="L79" i="22"/>
  <c r="K79" i="22"/>
  <c r="J79" i="22"/>
  <c r="I79" i="22"/>
  <c r="H79" i="22"/>
  <c r="G79" i="22"/>
  <c r="F79" i="22"/>
  <c r="E79" i="22"/>
  <c r="D79" i="22"/>
  <c r="B79" i="22"/>
  <c r="A79" i="22"/>
  <c r="M78" i="22"/>
  <c r="L78" i="22"/>
  <c r="K78" i="22"/>
  <c r="J78" i="22"/>
  <c r="I78" i="22"/>
  <c r="H78" i="22"/>
  <c r="G78" i="22"/>
  <c r="F78" i="22"/>
  <c r="E78" i="22"/>
  <c r="D78" i="22"/>
  <c r="B78" i="22"/>
  <c r="A78" i="22"/>
  <c r="O77" i="22"/>
  <c r="K77" i="22"/>
  <c r="I77" i="22"/>
  <c r="H77" i="22"/>
  <c r="G77" i="22"/>
  <c r="F77" i="22"/>
  <c r="E77" i="22"/>
  <c r="D77" i="22"/>
  <c r="B77" i="22"/>
  <c r="A77" i="22"/>
  <c r="S76" i="22"/>
  <c r="O76" i="22"/>
  <c r="M76" i="22"/>
  <c r="L76" i="22"/>
  <c r="K76" i="22"/>
  <c r="J76" i="22"/>
  <c r="I76" i="22"/>
  <c r="H76" i="22"/>
  <c r="G76" i="22"/>
  <c r="F76" i="22"/>
  <c r="E76" i="22"/>
  <c r="D76" i="22"/>
  <c r="B76" i="22"/>
  <c r="A76" i="22"/>
  <c r="M75" i="22"/>
  <c r="L75" i="22"/>
  <c r="K75" i="22"/>
  <c r="J75" i="22"/>
  <c r="I75" i="22"/>
  <c r="H75" i="22"/>
  <c r="G75" i="22"/>
  <c r="F75" i="22"/>
  <c r="E75" i="22"/>
  <c r="D75" i="22"/>
  <c r="B75" i="22"/>
  <c r="A75" i="22"/>
  <c r="O74" i="22"/>
  <c r="K74" i="22"/>
  <c r="I74" i="22"/>
  <c r="H74" i="22"/>
  <c r="G74" i="22"/>
  <c r="F74" i="22"/>
  <c r="E74" i="22"/>
  <c r="D74" i="22"/>
  <c r="B74" i="22"/>
  <c r="A74" i="22"/>
  <c r="S73" i="22"/>
  <c r="O73" i="22"/>
  <c r="M73" i="22"/>
  <c r="L73" i="22"/>
  <c r="K73" i="22"/>
  <c r="J73" i="22"/>
  <c r="I73" i="22"/>
  <c r="H73" i="22"/>
  <c r="G73" i="22"/>
  <c r="F73" i="22"/>
  <c r="E73" i="22"/>
  <c r="D73" i="22"/>
  <c r="B73" i="22"/>
  <c r="A73" i="22"/>
  <c r="M72" i="22"/>
  <c r="L72" i="22"/>
  <c r="K72" i="22"/>
  <c r="J72" i="22"/>
  <c r="I72" i="22"/>
  <c r="H72" i="22"/>
  <c r="G72" i="22"/>
  <c r="F72" i="22"/>
  <c r="E72" i="22"/>
  <c r="D72" i="22"/>
  <c r="B72" i="22"/>
  <c r="A72" i="22"/>
  <c r="O71" i="22"/>
  <c r="K71" i="22"/>
  <c r="I71" i="22"/>
  <c r="H71" i="22"/>
  <c r="G71" i="22"/>
  <c r="F71" i="22"/>
  <c r="E71" i="22"/>
  <c r="D71" i="22"/>
  <c r="B71" i="22"/>
  <c r="A71" i="22"/>
  <c r="S70" i="22"/>
  <c r="O70" i="22"/>
  <c r="M70" i="22"/>
  <c r="L70" i="22"/>
  <c r="K70" i="22"/>
  <c r="J70" i="22"/>
  <c r="I70" i="22"/>
  <c r="H70" i="22"/>
  <c r="G70" i="22"/>
  <c r="F70" i="22"/>
  <c r="E70" i="22"/>
  <c r="D70" i="22"/>
  <c r="B70" i="22"/>
  <c r="A70" i="22"/>
  <c r="M69" i="22"/>
  <c r="L69" i="22"/>
  <c r="K69" i="22"/>
  <c r="J69" i="22"/>
  <c r="I69" i="22"/>
  <c r="H69" i="22"/>
  <c r="G69" i="22"/>
  <c r="F69" i="22"/>
  <c r="E69" i="22"/>
  <c r="D69" i="22"/>
  <c r="B69" i="22"/>
  <c r="A69" i="22"/>
  <c r="O68" i="22"/>
  <c r="K68" i="22"/>
  <c r="I68" i="22"/>
  <c r="H68" i="22"/>
  <c r="G68" i="22"/>
  <c r="F68" i="22"/>
  <c r="E68" i="22"/>
  <c r="D68" i="22"/>
  <c r="B68" i="22"/>
  <c r="A68" i="22"/>
  <c r="S67" i="22"/>
  <c r="O67" i="22"/>
  <c r="M67" i="22"/>
  <c r="L67" i="22"/>
  <c r="K67" i="22"/>
  <c r="J67" i="22"/>
  <c r="I67" i="22"/>
  <c r="H67" i="22"/>
  <c r="G67" i="22"/>
  <c r="F67" i="22"/>
  <c r="E67" i="22"/>
  <c r="D67" i="22"/>
  <c r="B67" i="22"/>
  <c r="A67" i="22"/>
  <c r="M66" i="22"/>
  <c r="L66" i="22"/>
  <c r="K66" i="22"/>
  <c r="J66" i="22"/>
  <c r="I66" i="22"/>
  <c r="H66" i="22"/>
  <c r="G66" i="22"/>
  <c r="F66" i="22"/>
  <c r="E66" i="22"/>
  <c r="D66" i="22"/>
  <c r="B66" i="22"/>
  <c r="A66" i="22"/>
  <c r="O65" i="22"/>
  <c r="K65" i="22"/>
  <c r="I65" i="22"/>
  <c r="H65" i="22"/>
  <c r="G65" i="22"/>
  <c r="F65" i="22"/>
  <c r="E65" i="22"/>
  <c r="D65" i="22"/>
  <c r="B65" i="22"/>
  <c r="A65" i="22"/>
  <c r="S64" i="22"/>
  <c r="O64" i="22"/>
  <c r="M64" i="22"/>
  <c r="L64" i="22"/>
  <c r="K64" i="22"/>
  <c r="J64" i="22"/>
  <c r="I64" i="22"/>
  <c r="H64" i="22"/>
  <c r="G64" i="22"/>
  <c r="F64" i="22"/>
  <c r="E64" i="22"/>
  <c r="D64" i="22"/>
  <c r="B64" i="22"/>
  <c r="A64" i="22"/>
  <c r="M63" i="22"/>
  <c r="L63" i="22"/>
  <c r="K63" i="22"/>
  <c r="J63" i="22"/>
  <c r="I63" i="22"/>
  <c r="H63" i="22"/>
  <c r="G63" i="22"/>
  <c r="F63" i="22"/>
  <c r="E63" i="22"/>
  <c r="D63" i="22"/>
  <c r="B63" i="22"/>
  <c r="A63" i="22"/>
  <c r="O62" i="22"/>
  <c r="K62" i="22"/>
  <c r="I62" i="22"/>
  <c r="H62" i="22"/>
  <c r="G62" i="22"/>
  <c r="F62" i="22"/>
  <c r="E62" i="22"/>
  <c r="D62" i="22"/>
  <c r="B62" i="22"/>
  <c r="A62" i="22"/>
  <c r="S61" i="22"/>
  <c r="O61" i="22"/>
  <c r="M61" i="22"/>
  <c r="L61" i="22"/>
  <c r="K61" i="22"/>
  <c r="J61" i="22"/>
  <c r="I61" i="22"/>
  <c r="H61" i="22"/>
  <c r="G61" i="22"/>
  <c r="F61" i="22"/>
  <c r="E61" i="22"/>
  <c r="D61" i="22"/>
  <c r="B61" i="22"/>
  <c r="A61" i="22"/>
  <c r="M60" i="22"/>
  <c r="L60" i="22"/>
  <c r="K60" i="22"/>
  <c r="J60" i="22"/>
  <c r="I60" i="22"/>
  <c r="H60" i="22"/>
  <c r="G60" i="22"/>
  <c r="F60" i="22"/>
  <c r="E60" i="22"/>
  <c r="D60" i="22"/>
  <c r="B60" i="22"/>
  <c r="A60" i="22"/>
  <c r="O59" i="22"/>
  <c r="K59" i="22"/>
  <c r="I59" i="22"/>
  <c r="H59" i="22"/>
  <c r="G59" i="22"/>
  <c r="F59" i="22"/>
  <c r="E59" i="22"/>
  <c r="D59" i="22"/>
  <c r="B59" i="22"/>
  <c r="A59" i="22"/>
  <c r="S58" i="22"/>
  <c r="O58" i="22"/>
  <c r="M58" i="22"/>
  <c r="L58" i="22"/>
  <c r="K58" i="22"/>
  <c r="J58" i="22"/>
  <c r="I58" i="22"/>
  <c r="H58" i="22"/>
  <c r="G58" i="22"/>
  <c r="F58" i="22"/>
  <c r="E58" i="22"/>
  <c r="D58" i="22"/>
  <c r="B58" i="22"/>
  <c r="A58" i="22"/>
  <c r="E55" i="22"/>
  <c r="F55" i="22"/>
  <c r="G55" i="22"/>
  <c r="H55" i="22"/>
  <c r="I55" i="22"/>
  <c r="J55" i="22"/>
  <c r="K55" i="22"/>
  <c r="L55" i="22"/>
  <c r="M55" i="22"/>
  <c r="O55" i="22"/>
  <c r="S55" i="22"/>
  <c r="E56" i="22"/>
  <c r="F56" i="22"/>
  <c r="G56" i="22"/>
  <c r="H56" i="22"/>
  <c r="I56" i="22"/>
  <c r="K56" i="22"/>
  <c r="O56" i="22"/>
  <c r="E57" i="22"/>
  <c r="F57" i="22"/>
  <c r="G57" i="22"/>
  <c r="H57" i="22"/>
  <c r="I57" i="22"/>
  <c r="J57" i="22"/>
  <c r="K57" i="22"/>
  <c r="L57" i="22"/>
  <c r="M57" i="22"/>
  <c r="D57" i="22"/>
  <c r="D56" i="22"/>
  <c r="D55" i="22"/>
  <c r="A56" i="22"/>
  <c r="B56" i="22"/>
  <c r="A57" i="22"/>
  <c r="B57" i="22"/>
  <c r="B55" i="22"/>
  <c r="A55" i="22"/>
  <c r="F9" i="21"/>
  <c r="F10" i="21" s="1"/>
  <c r="F8" i="21"/>
  <c r="AH433" i="21"/>
  <c r="AD433" i="21"/>
  <c r="AC433" i="21"/>
  <c r="Y433" i="21"/>
  <c r="X433" i="21"/>
  <c r="W433" i="21"/>
  <c r="T433" i="21"/>
  <c r="S433" i="21"/>
  <c r="Q433" i="21"/>
  <c r="N433" i="21"/>
  <c r="I433" i="21"/>
  <c r="C433" i="21"/>
  <c r="AP432" i="21"/>
  <c r="AP433" i="21" s="1"/>
  <c r="AI432" i="21"/>
  <c r="AI433" i="21" s="1"/>
  <c r="AH432" i="21"/>
  <c r="AG432" i="21"/>
  <c r="AG433" i="21" s="1"/>
  <c r="AF432" i="21"/>
  <c r="AF433" i="21" s="1"/>
  <c r="AE432" i="21"/>
  <c r="AD432" i="21"/>
  <c r="AC432" i="21"/>
  <c r="AB432" i="21"/>
  <c r="AB433" i="21" s="1"/>
  <c r="AA432" i="21"/>
  <c r="AA433" i="21" s="1"/>
  <c r="Z432" i="21"/>
  <c r="Z433" i="21" s="1"/>
  <c r="Y432" i="21"/>
  <c r="X432" i="21"/>
  <c r="W432" i="21"/>
  <c r="V432" i="21"/>
  <c r="V433" i="21" s="1"/>
  <c r="U432" i="21"/>
  <c r="T432" i="21"/>
  <c r="S432" i="21"/>
  <c r="R432" i="21"/>
  <c r="R433" i="21" s="1"/>
  <c r="Q432" i="21"/>
  <c r="P432" i="21"/>
  <c r="P433" i="21" s="1"/>
  <c r="O432" i="21"/>
  <c r="O433" i="21" s="1"/>
  <c r="N432" i="21"/>
  <c r="M432" i="21"/>
  <c r="M433" i="21" s="1"/>
  <c r="L432" i="21"/>
  <c r="L433" i="21" s="1"/>
  <c r="K432" i="21"/>
  <c r="I432" i="21"/>
  <c r="H432" i="21"/>
  <c r="H433" i="21" s="1"/>
  <c r="G432" i="21"/>
  <c r="G433" i="21" s="1"/>
  <c r="C432" i="21"/>
  <c r="AP431" i="21"/>
  <c r="AI431" i="21"/>
  <c r="AH431" i="21"/>
  <c r="AG431" i="21"/>
  <c r="AF431" i="21"/>
  <c r="AE431" i="21"/>
  <c r="AE433" i="21" s="1"/>
  <c r="AD431" i="21"/>
  <c r="AC431" i="21"/>
  <c r="AB431" i="21"/>
  <c r="AA431" i="21"/>
  <c r="Z431" i="21"/>
  <c r="Y431" i="21"/>
  <c r="X431" i="21"/>
  <c r="W431" i="21"/>
  <c r="V431" i="21"/>
  <c r="U431" i="21"/>
  <c r="U433" i="21" s="1"/>
  <c r="T431" i="21"/>
  <c r="S431" i="21"/>
  <c r="R431" i="21"/>
  <c r="Q431" i="21"/>
  <c r="P431" i="21"/>
  <c r="O431" i="21"/>
  <c r="N431" i="21"/>
  <c r="M431" i="21"/>
  <c r="L431" i="21"/>
  <c r="K431" i="21"/>
  <c r="K433" i="21" s="1"/>
  <c r="I431" i="21"/>
  <c r="H431" i="21"/>
  <c r="G431" i="21"/>
  <c r="D431" i="21"/>
  <c r="D432" i="21" s="1"/>
  <c r="D433" i="21" s="1"/>
  <c r="C431" i="21"/>
  <c r="AD424" i="21"/>
  <c r="Y424" i="21"/>
  <c r="W424" i="21"/>
  <c r="O424" i="21"/>
  <c r="AP423" i="21"/>
  <c r="AP424" i="21" s="1"/>
  <c r="AN423" i="21"/>
  <c r="AN424" i="21" s="1"/>
  <c r="AH423" i="21"/>
  <c r="AH424" i="21" s="1"/>
  <c r="AG423" i="21"/>
  <c r="AF423" i="21"/>
  <c r="AF424" i="21" s="1"/>
  <c r="AE423" i="21"/>
  <c r="AD423" i="21"/>
  <c r="AC423" i="21"/>
  <c r="AC424" i="21" s="1"/>
  <c r="AB423" i="21"/>
  <c r="AB424" i="21" s="1"/>
  <c r="AA423" i="21"/>
  <c r="AA424" i="21" s="1"/>
  <c r="Z423" i="21"/>
  <c r="Z424" i="21" s="1"/>
  <c r="Y423" i="21"/>
  <c r="X423" i="21"/>
  <c r="X424" i="21" s="1"/>
  <c r="W423" i="21"/>
  <c r="V423" i="21"/>
  <c r="V424" i="21" s="1"/>
  <c r="U423" i="21"/>
  <c r="U424" i="21" s="1"/>
  <c r="T423" i="21"/>
  <c r="T424" i="21" s="1"/>
  <c r="S423" i="21"/>
  <c r="R423" i="21"/>
  <c r="R424" i="21" s="1"/>
  <c r="Q423" i="21"/>
  <c r="Q424" i="21" s="1"/>
  <c r="P423" i="21"/>
  <c r="O423" i="21"/>
  <c r="N423" i="21"/>
  <c r="N424" i="21" s="1"/>
  <c r="M423" i="21"/>
  <c r="L423" i="21"/>
  <c r="L424" i="21" s="1"/>
  <c r="K423" i="21"/>
  <c r="I423" i="21"/>
  <c r="I424" i="21" s="1"/>
  <c r="H423" i="21"/>
  <c r="H424" i="21" s="1"/>
  <c r="G423" i="21"/>
  <c r="G424" i="21" s="1"/>
  <c r="C423" i="21"/>
  <c r="C424" i="21" s="1"/>
  <c r="AP422" i="21"/>
  <c r="AN422" i="21"/>
  <c r="AH422" i="21"/>
  <c r="AG422" i="21"/>
  <c r="AG424" i="21" s="1"/>
  <c r="AF422" i="21"/>
  <c r="AE422" i="21"/>
  <c r="AE424" i="21" s="1"/>
  <c r="AD422" i="21"/>
  <c r="AC422" i="21"/>
  <c r="AB422" i="21"/>
  <c r="AA422" i="21"/>
  <c r="Z422" i="21"/>
  <c r="Y422" i="21"/>
  <c r="X422" i="21"/>
  <c r="W422" i="21"/>
  <c r="V422" i="21"/>
  <c r="U422" i="21"/>
  <c r="T422" i="21"/>
  <c r="S422" i="21"/>
  <c r="S424" i="21" s="1"/>
  <c r="R422" i="21"/>
  <c r="Q422" i="21"/>
  <c r="P422" i="21"/>
  <c r="P424" i="21" s="1"/>
  <c r="O422" i="21"/>
  <c r="N422" i="21"/>
  <c r="M422" i="21"/>
  <c r="M424" i="21" s="1"/>
  <c r="L422" i="21"/>
  <c r="K422" i="21"/>
  <c r="K424" i="21" s="1"/>
  <c r="I422" i="21"/>
  <c r="H422" i="21"/>
  <c r="G422" i="21"/>
  <c r="D422" i="21"/>
  <c r="D423" i="21" s="1"/>
  <c r="D424" i="21" s="1"/>
  <c r="C422" i="21"/>
  <c r="AK415" i="21"/>
  <c r="AH415" i="21"/>
  <c r="AG415" i="21"/>
  <c r="AE415" i="21"/>
  <c r="AD415" i="21"/>
  <c r="X415" i="21"/>
  <c r="W415" i="21"/>
  <c r="Q415" i="21"/>
  <c r="N415" i="21"/>
  <c r="M415" i="21"/>
  <c r="K415" i="21"/>
  <c r="AP414" i="21"/>
  <c r="AP415" i="21" s="1"/>
  <c r="AL414" i="21"/>
  <c r="AL415" i="21" s="1"/>
  <c r="AK414" i="21"/>
  <c r="AI414" i="21"/>
  <c r="AI415" i="21" s="1"/>
  <c r="AH414" i="21"/>
  <c r="AG414" i="21"/>
  <c r="AF414" i="21"/>
  <c r="AF415" i="21" s="1"/>
  <c r="AE414" i="21"/>
  <c r="AD414" i="21"/>
  <c r="AC414" i="21"/>
  <c r="AC415" i="21" s="1"/>
  <c r="AB414" i="21"/>
  <c r="AB415" i="21" s="1"/>
  <c r="AA414" i="21"/>
  <c r="AA415" i="21" s="1"/>
  <c r="Z414" i="21"/>
  <c r="Y414" i="21"/>
  <c r="Y415" i="21" s="1"/>
  <c r="X414" i="21"/>
  <c r="W414" i="21"/>
  <c r="V414" i="21"/>
  <c r="V415" i="21" s="1"/>
  <c r="U414" i="21"/>
  <c r="U415" i="21" s="1"/>
  <c r="T414" i="21"/>
  <c r="T415" i="21" s="1"/>
  <c r="S414" i="21"/>
  <c r="S415" i="21" s="1"/>
  <c r="R414" i="21"/>
  <c r="R415" i="21" s="1"/>
  <c r="Q414" i="21"/>
  <c r="P414" i="21"/>
  <c r="P415" i="21" s="1"/>
  <c r="O414" i="21"/>
  <c r="O415" i="21" s="1"/>
  <c r="N414" i="21"/>
  <c r="M414" i="21"/>
  <c r="L414" i="21"/>
  <c r="L415" i="21" s="1"/>
  <c r="K414" i="21"/>
  <c r="H414" i="21"/>
  <c r="H415" i="21" s="1"/>
  <c r="G414" i="21"/>
  <c r="G415" i="21" s="1"/>
  <c r="F414" i="21"/>
  <c r="D414" i="21"/>
  <c r="D415" i="21" s="1"/>
  <c r="AP413" i="21"/>
  <c r="AL413" i="21"/>
  <c r="AK413" i="21"/>
  <c r="AI413" i="21"/>
  <c r="AH413" i="21"/>
  <c r="AG413" i="21"/>
  <c r="AF413" i="21"/>
  <c r="AE413" i="21"/>
  <c r="AD413" i="21"/>
  <c r="AC413" i="21"/>
  <c r="AB413" i="21"/>
  <c r="AA413" i="21"/>
  <c r="Z413" i="21"/>
  <c r="Z415" i="21" s="1"/>
  <c r="Y413" i="21"/>
  <c r="X413" i="21"/>
  <c r="W413" i="21"/>
  <c r="V413" i="21"/>
  <c r="U413" i="21"/>
  <c r="T413" i="21"/>
  <c r="S413" i="21"/>
  <c r="R413" i="21"/>
  <c r="Q413" i="21"/>
  <c r="P413" i="21"/>
  <c r="O413" i="21"/>
  <c r="N413" i="21"/>
  <c r="M413" i="21"/>
  <c r="L413" i="21"/>
  <c r="K413" i="21"/>
  <c r="H413" i="21"/>
  <c r="G413" i="21"/>
  <c r="F413" i="21"/>
  <c r="F415" i="21" s="1"/>
  <c r="D413" i="21"/>
  <c r="C413" i="21"/>
  <c r="C414" i="21" s="1"/>
  <c r="C415" i="21" s="1"/>
  <c r="AH406" i="21"/>
  <c r="AD406" i="21"/>
  <c r="AA406" i="21"/>
  <c r="Z406" i="21"/>
  <c r="X406" i="21"/>
  <c r="W406" i="21"/>
  <c r="R406" i="21"/>
  <c r="N406" i="21"/>
  <c r="G406" i="21"/>
  <c r="AP405" i="21"/>
  <c r="AP406" i="21" s="1"/>
  <c r="AN405" i="21"/>
  <c r="AN406" i="21" s="1"/>
  <c r="AL405" i="21"/>
  <c r="AL406" i="21" s="1"/>
  <c r="AH405" i="21"/>
  <c r="AG405" i="21"/>
  <c r="AG406" i="21" s="1"/>
  <c r="AF405" i="21"/>
  <c r="AF406" i="21" s="1"/>
  <c r="AE405" i="21"/>
  <c r="AE406" i="21" s="1"/>
  <c r="AD405" i="21"/>
  <c r="AC405" i="21"/>
  <c r="AC406" i="21" s="1"/>
  <c r="AB405" i="21"/>
  <c r="AA405" i="21"/>
  <c r="Z405" i="21"/>
  <c r="Y405" i="21"/>
  <c r="Y406" i="21" s="1"/>
  <c r="X405" i="21"/>
  <c r="W405" i="21"/>
  <c r="V405" i="21"/>
  <c r="V406" i="21" s="1"/>
  <c r="U405" i="21"/>
  <c r="U406" i="21" s="1"/>
  <c r="T405" i="21"/>
  <c r="T406" i="21" s="1"/>
  <c r="S405" i="21"/>
  <c r="S406" i="21" s="1"/>
  <c r="R405" i="21"/>
  <c r="Q405" i="21"/>
  <c r="Q406" i="21" s="1"/>
  <c r="P405" i="21"/>
  <c r="P406" i="21" s="1"/>
  <c r="O405" i="21"/>
  <c r="N405" i="21"/>
  <c r="M405" i="21"/>
  <c r="M406" i="21" s="1"/>
  <c r="L405" i="21"/>
  <c r="L406" i="21" s="1"/>
  <c r="K405" i="21"/>
  <c r="K406" i="21" s="1"/>
  <c r="I405" i="21"/>
  <c r="I406" i="21" s="1"/>
  <c r="H405" i="21"/>
  <c r="G405" i="21"/>
  <c r="F405" i="21"/>
  <c r="F406" i="21" s="1"/>
  <c r="D405" i="21"/>
  <c r="D406" i="21" s="1"/>
  <c r="AP404" i="21"/>
  <c r="AN404" i="21"/>
  <c r="AL404" i="21"/>
  <c r="AH404" i="21"/>
  <c r="AG404" i="21"/>
  <c r="AF404" i="21"/>
  <c r="AE404" i="21"/>
  <c r="AD404" i="21"/>
  <c r="AC404" i="21"/>
  <c r="AB404" i="21"/>
  <c r="AA404" i="21"/>
  <c r="Z404" i="21"/>
  <c r="Y404" i="21"/>
  <c r="X404" i="21"/>
  <c r="W404" i="21"/>
  <c r="V404" i="21"/>
  <c r="U404" i="21"/>
  <c r="T404" i="21"/>
  <c r="S404" i="21"/>
  <c r="R404" i="21"/>
  <c r="Q404" i="21"/>
  <c r="P404" i="21"/>
  <c r="O404" i="21"/>
  <c r="O406" i="21" s="1"/>
  <c r="N404" i="21"/>
  <c r="M404" i="21"/>
  <c r="L404" i="21"/>
  <c r="K404" i="21"/>
  <c r="I404" i="21"/>
  <c r="H404" i="21"/>
  <c r="H406" i="21" s="1"/>
  <c r="G404" i="21"/>
  <c r="F404" i="21"/>
  <c r="D404" i="21"/>
  <c r="C404" i="21"/>
  <c r="C405" i="21" s="1"/>
  <c r="C406" i="21" s="1"/>
  <c r="AH397" i="21"/>
  <c r="Y397" i="21"/>
  <c r="W397" i="21"/>
  <c r="N397" i="21"/>
  <c r="AP396" i="21"/>
  <c r="AP397" i="21" s="1"/>
  <c r="AN396" i="21"/>
  <c r="AN397" i="21" s="1"/>
  <c r="AL396" i="21"/>
  <c r="AL397" i="21" s="1"/>
  <c r="AK396" i="21"/>
  <c r="AK397" i="21" s="1"/>
  <c r="AI396" i="21"/>
  <c r="AI397" i="21" s="1"/>
  <c r="AH396" i="21"/>
  <c r="AG396" i="21"/>
  <c r="AG397" i="21" s="1"/>
  <c r="AF396" i="21"/>
  <c r="AF397" i="21" s="1"/>
  <c r="AE396" i="21"/>
  <c r="AC396" i="21"/>
  <c r="AC397" i="21" s="1"/>
  <c r="AB396" i="21"/>
  <c r="AB397" i="21" s="1"/>
  <c r="AA396" i="21"/>
  <c r="AA397" i="21" s="1"/>
  <c r="Z396" i="21"/>
  <c r="Z397" i="21" s="1"/>
  <c r="Y396" i="21"/>
  <c r="X396" i="21"/>
  <c r="X397" i="21" s="1"/>
  <c r="W396" i="21"/>
  <c r="V396" i="21"/>
  <c r="V397" i="21" s="1"/>
  <c r="U396" i="21"/>
  <c r="U397" i="21" s="1"/>
  <c r="T396" i="21"/>
  <c r="T397" i="21" s="1"/>
  <c r="S396" i="21"/>
  <c r="S397" i="21" s="1"/>
  <c r="R396" i="21"/>
  <c r="R397" i="21" s="1"/>
  <c r="Q396" i="21"/>
  <c r="Q397" i="21" s="1"/>
  <c r="P396" i="21"/>
  <c r="O396" i="21"/>
  <c r="O397" i="21" s="1"/>
  <c r="N396" i="21"/>
  <c r="M396" i="21"/>
  <c r="M397" i="21" s="1"/>
  <c r="L396" i="21"/>
  <c r="L397" i="21" s="1"/>
  <c r="K396" i="21"/>
  <c r="H396" i="21"/>
  <c r="H397" i="21" s="1"/>
  <c r="G396" i="21"/>
  <c r="G397" i="21" s="1"/>
  <c r="C396" i="21"/>
  <c r="C397" i="21" s="1"/>
  <c r="AP395" i="21"/>
  <c r="AN395" i="21"/>
  <c r="AL395" i="21"/>
  <c r="AK395" i="21"/>
  <c r="AI395" i="21"/>
  <c r="AH395" i="21"/>
  <c r="AG395" i="21"/>
  <c r="AF395" i="21"/>
  <c r="AE395" i="21"/>
  <c r="AE397" i="21" s="1"/>
  <c r="AC395" i="21"/>
  <c r="AB395" i="21"/>
  <c r="AA395" i="21"/>
  <c r="Z395" i="21"/>
  <c r="Y395" i="21"/>
  <c r="X395" i="21"/>
  <c r="W395" i="21"/>
  <c r="V395" i="21"/>
  <c r="U395" i="21"/>
  <c r="T395" i="21"/>
  <c r="S395" i="21"/>
  <c r="R395" i="21"/>
  <c r="Q395" i="21"/>
  <c r="P395" i="21"/>
  <c r="P397" i="21" s="1"/>
  <c r="O395" i="21"/>
  <c r="N395" i="21"/>
  <c r="M395" i="21"/>
  <c r="L395" i="21"/>
  <c r="K395" i="21"/>
  <c r="K397" i="21" s="1"/>
  <c r="H395" i="21"/>
  <c r="G395" i="21"/>
  <c r="D395" i="21"/>
  <c r="D396" i="21" s="1"/>
  <c r="D397" i="21" s="1"/>
  <c r="C395" i="21"/>
  <c r="AI388" i="21"/>
  <c r="AH388" i="21"/>
  <c r="AD388" i="21"/>
  <c r="AC388" i="21"/>
  <c r="Y388" i="21"/>
  <c r="X388" i="21"/>
  <c r="W388" i="21"/>
  <c r="P388" i="21"/>
  <c r="O388" i="21"/>
  <c r="N388" i="21"/>
  <c r="C388" i="21"/>
  <c r="AP387" i="21"/>
  <c r="AP388" i="21" s="1"/>
  <c r="AN387" i="21"/>
  <c r="AN388" i="21" s="1"/>
  <c r="AL387" i="21"/>
  <c r="AL388" i="21" s="1"/>
  <c r="AK387" i="21"/>
  <c r="AK388" i="21" s="1"/>
  <c r="AI387" i="21"/>
  <c r="AH387" i="21"/>
  <c r="AG387" i="21"/>
  <c r="AG388" i="21" s="1"/>
  <c r="AF387" i="21"/>
  <c r="AF388" i="21" s="1"/>
  <c r="AE387" i="21"/>
  <c r="AD387" i="21"/>
  <c r="AC387" i="21"/>
  <c r="AB387" i="21"/>
  <c r="AB388" i="21" s="1"/>
  <c r="AA387" i="21"/>
  <c r="AA388" i="21" s="1"/>
  <c r="Z387" i="21"/>
  <c r="Z388" i="21" s="1"/>
  <c r="Y387" i="21"/>
  <c r="X387" i="21"/>
  <c r="W387" i="21"/>
  <c r="V387" i="21"/>
  <c r="V388" i="21" s="1"/>
  <c r="U387" i="21"/>
  <c r="U388" i="21" s="1"/>
  <c r="T387" i="21"/>
  <c r="T388" i="21" s="1"/>
  <c r="R387" i="21"/>
  <c r="R388" i="21" s="1"/>
  <c r="Q387" i="21"/>
  <c r="Q388" i="21" s="1"/>
  <c r="P387" i="21"/>
  <c r="O387" i="21"/>
  <c r="N387" i="21"/>
  <c r="M387" i="21"/>
  <c r="M388" i="21" s="1"/>
  <c r="L387" i="21"/>
  <c r="L388" i="21" s="1"/>
  <c r="K387" i="21"/>
  <c r="H387" i="21"/>
  <c r="H388" i="21" s="1"/>
  <c r="G387" i="21"/>
  <c r="G388" i="21" s="1"/>
  <c r="F387" i="21"/>
  <c r="F388" i="21" s="1"/>
  <c r="C387" i="21"/>
  <c r="AP386" i="21"/>
  <c r="AN386" i="21"/>
  <c r="AL386" i="21"/>
  <c r="AK386" i="21"/>
  <c r="AI386" i="21"/>
  <c r="AH386" i="21"/>
  <c r="AG386" i="21"/>
  <c r="AF386" i="21"/>
  <c r="AE386" i="21"/>
  <c r="AE388" i="21" s="1"/>
  <c r="AD386" i="21"/>
  <c r="AC386" i="21"/>
  <c r="AB386" i="21"/>
  <c r="AA386" i="21"/>
  <c r="Z386" i="21"/>
  <c r="Y386" i="21"/>
  <c r="X386" i="21"/>
  <c r="W386" i="21"/>
  <c r="V386" i="21"/>
  <c r="U386" i="21"/>
  <c r="T386" i="21"/>
  <c r="R386" i="21"/>
  <c r="Q386" i="21"/>
  <c r="P386" i="21"/>
  <c r="O386" i="21"/>
  <c r="N386" i="21"/>
  <c r="M386" i="21"/>
  <c r="L386" i="21"/>
  <c r="K386" i="21"/>
  <c r="K388" i="21" s="1"/>
  <c r="H386" i="21"/>
  <c r="G386" i="21"/>
  <c r="F386" i="21"/>
  <c r="D386" i="21"/>
  <c r="D387" i="21" s="1"/>
  <c r="D388" i="21" s="1"/>
  <c r="C386" i="21"/>
  <c r="AH379" i="21"/>
  <c r="AD379" i="21"/>
  <c r="Y379" i="21"/>
  <c r="W379" i="21"/>
  <c r="N379" i="21"/>
  <c r="AP378" i="21"/>
  <c r="AP379" i="21" s="1"/>
  <c r="AL378" i="21"/>
  <c r="AL379" i="21" s="1"/>
  <c r="AI378" i="21"/>
  <c r="AI379" i="21" s="1"/>
  <c r="AH378" i="21"/>
  <c r="AG378" i="21"/>
  <c r="AG379" i="21" s="1"/>
  <c r="AF378" i="21"/>
  <c r="AF379" i="21" s="1"/>
  <c r="AE378" i="21"/>
  <c r="AD378" i="21"/>
  <c r="AC378" i="21"/>
  <c r="AC379" i="21" s="1"/>
  <c r="AB378" i="21"/>
  <c r="AB379" i="21" s="1"/>
  <c r="AA378" i="21"/>
  <c r="AA379" i="21" s="1"/>
  <c r="Z378" i="21"/>
  <c r="Z379" i="21" s="1"/>
  <c r="Y378" i="21"/>
  <c r="X378" i="21"/>
  <c r="X379" i="21" s="1"/>
  <c r="W378" i="21"/>
  <c r="V378" i="21"/>
  <c r="V379" i="21" s="1"/>
  <c r="U378" i="21"/>
  <c r="T378" i="21"/>
  <c r="T379" i="21" s="1"/>
  <c r="S378" i="21"/>
  <c r="S379" i="21" s="1"/>
  <c r="R378" i="21"/>
  <c r="R379" i="21" s="1"/>
  <c r="Q378" i="21"/>
  <c r="Q379" i="21" s="1"/>
  <c r="P378" i="21"/>
  <c r="O378" i="21"/>
  <c r="O379" i="21" s="1"/>
  <c r="N378" i="21"/>
  <c r="M378" i="21"/>
  <c r="M379" i="21" s="1"/>
  <c r="L378" i="21"/>
  <c r="L379" i="21" s="1"/>
  <c r="K378" i="21"/>
  <c r="I378" i="21"/>
  <c r="I379" i="21" s="1"/>
  <c r="H378" i="21"/>
  <c r="H379" i="21" s="1"/>
  <c r="G378" i="21"/>
  <c r="G379" i="21" s="1"/>
  <c r="F378" i="21"/>
  <c r="F379" i="21" s="1"/>
  <c r="C378" i="21"/>
  <c r="C379" i="21" s="1"/>
  <c r="AP377" i="21"/>
  <c r="AL377" i="21"/>
  <c r="AI377" i="21"/>
  <c r="AH377" i="21"/>
  <c r="AG377" i="21"/>
  <c r="AF377" i="21"/>
  <c r="AE377" i="21"/>
  <c r="AE379" i="21" s="1"/>
  <c r="AD377" i="21"/>
  <c r="AC377" i="21"/>
  <c r="AB377" i="21"/>
  <c r="AA377" i="21"/>
  <c r="Z377" i="21"/>
  <c r="Y377" i="21"/>
  <c r="X377" i="21"/>
  <c r="W377" i="21"/>
  <c r="V377" i="21"/>
  <c r="U377" i="21"/>
  <c r="U379" i="21" s="1"/>
  <c r="T377" i="21"/>
  <c r="S377" i="21"/>
  <c r="R377" i="21"/>
  <c r="Q377" i="21"/>
  <c r="P377" i="21"/>
  <c r="P379" i="21" s="1"/>
  <c r="O377" i="21"/>
  <c r="N377" i="21"/>
  <c r="M377" i="21"/>
  <c r="L377" i="21"/>
  <c r="K377" i="21"/>
  <c r="K379" i="21" s="1"/>
  <c r="I377" i="21"/>
  <c r="H377" i="21"/>
  <c r="G377" i="21"/>
  <c r="F377" i="21"/>
  <c r="D377" i="21"/>
  <c r="D378" i="21" s="1"/>
  <c r="D379" i="21" s="1"/>
  <c r="C377" i="21"/>
  <c r="AN370" i="21"/>
  <c r="AG370" i="21"/>
  <c r="AD370" i="21"/>
  <c r="AC370" i="21"/>
  <c r="Y370" i="21"/>
  <c r="X370" i="21"/>
  <c r="W370" i="21"/>
  <c r="T370" i="21"/>
  <c r="Q370" i="21"/>
  <c r="M370" i="21"/>
  <c r="C370" i="21"/>
  <c r="AP369" i="21"/>
  <c r="AP370" i="21" s="1"/>
  <c r="AN369" i="21"/>
  <c r="AI369" i="21"/>
  <c r="AI370" i="21" s="1"/>
  <c r="AG369" i="21"/>
  <c r="AF369" i="21"/>
  <c r="AF370" i="21" s="1"/>
  <c r="AE369" i="21"/>
  <c r="AD369" i="21"/>
  <c r="AC369" i="21"/>
  <c r="AB369" i="21"/>
  <c r="AB370" i="21" s="1"/>
  <c r="AA369" i="21"/>
  <c r="AA370" i="21" s="1"/>
  <c r="Z369" i="21"/>
  <c r="Z370" i="21" s="1"/>
  <c r="Y369" i="21"/>
  <c r="X369" i="21"/>
  <c r="W369" i="21"/>
  <c r="V369" i="21"/>
  <c r="V370" i="21" s="1"/>
  <c r="U369" i="21"/>
  <c r="U370" i="21" s="1"/>
  <c r="T369" i="21"/>
  <c r="S369" i="21"/>
  <c r="S370" i="21" s="1"/>
  <c r="Q369" i="21"/>
  <c r="P369" i="21"/>
  <c r="P370" i="21" s="1"/>
  <c r="O369" i="21"/>
  <c r="O370" i="21" s="1"/>
  <c r="N369" i="21"/>
  <c r="M369" i="21"/>
  <c r="L369" i="21"/>
  <c r="L370" i="21" s="1"/>
  <c r="K369" i="21"/>
  <c r="H369" i="21"/>
  <c r="H370" i="21" s="1"/>
  <c r="G369" i="21"/>
  <c r="G370" i="21" s="1"/>
  <c r="C369" i="21"/>
  <c r="AP368" i="21"/>
  <c r="AN368" i="21"/>
  <c r="AI368" i="21"/>
  <c r="AG368" i="21"/>
  <c r="AF368" i="21"/>
  <c r="AE368" i="21"/>
  <c r="AE370" i="21" s="1"/>
  <c r="AD368" i="21"/>
  <c r="AC368" i="21"/>
  <c r="AB368" i="21"/>
  <c r="AA368" i="21"/>
  <c r="Z368" i="21"/>
  <c r="Y368" i="21"/>
  <c r="X368" i="21"/>
  <c r="W368" i="21"/>
  <c r="V368" i="21"/>
  <c r="U368" i="21"/>
  <c r="T368" i="21"/>
  <c r="S368" i="21"/>
  <c r="Q368" i="21"/>
  <c r="P368" i="21"/>
  <c r="O368" i="21"/>
  <c r="N368" i="21"/>
  <c r="N370" i="21" s="1"/>
  <c r="M368" i="21"/>
  <c r="L368" i="21"/>
  <c r="K368" i="21"/>
  <c r="K370" i="21" s="1"/>
  <c r="H368" i="21"/>
  <c r="G368" i="21"/>
  <c r="D368" i="21"/>
  <c r="D369" i="21" s="1"/>
  <c r="D370" i="21" s="1"/>
  <c r="C368" i="21"/>
  <c r="AK361" i="21"/>
  <c r="AE361" i="21"/>
  <c r="AA361" i="21"/>
  <c r="Z361" i="21"/>
  <c r="X361" i="21"/>
  <c r="W361" i="21"/>
  <c r="S361" i="21"/>
  <c r="Q361" i="21"/>
  <c r="K361" i="21"/>
  <c r="G361" i="21"/>
  <c r="F361" i="21"/>
  <c r="AP360" i="21"/>
  <c r="AP361" i="21" s="1"/>
  <c r="AL360" i="21"/>
  <c r="AL361" i="21" s="1"/>
  <c r="AK360" i="21"/>
  <c r="AH360" i="21"/>
  <c r="AH361" i="21" s="1"/>
  <c r="AG360" i="21"/>
  <c r="AG361" i="21" s="1"/>
  <c r="AF360" i="21"/>
  <c r="AF361" i="21" s="1"/>
  <c r="AE360" i="21"/>
  <c r="AC360" i="21"/>
  <c r="AC361" i="21" s="1"/>
  <c r="AB360" i="21"/>
  <c r="AA360" i="21"/>
  <c r="Z360" i="21"/>
  <c r="Y360" i="21"/>
  <c r="Y361" i="21" s="1"/>
  <c r="X360" i="21"/>
  <c r="W360" i="21"/>
  <c r="V360" i="21"/>
  <c r="V361" i="21" s="1"/>
  <c r="U360" i="21"/>
  <c r="U361" i="21" s="1"/>
  <c r="T360" i="21"/>
  <c r="S360" i="21"/>
  <c r="R360" i="21"/>
  <c r="R361" i="21" s="1"/>
  <c r="Q360" i="21"/>
  <c r="P360" i="21"/>
  <c r="P361" i="21" s="1"/>
  <c r="O360" i="21"/>
  <c r="O361" i="21" s="1"/>
  <c r="N360" i="21"/>
  <c r="N361" i="21" s="1"/>
  <c r="M360" i="21"/>
  <c r="M361" i="21" s="1"/>
  <c r="L360" i="21"/>
  <c r="L361" i="21" s="1"/>
  <c r="K360" i="21"/>
  <c r="H360" i="21"/>
  <c r="G360" i="21"/>
  <c r="F360" i="21"/>
  <c r="D360" i="21"/>
  <c r="D361" i="21" s="1"/>
  <c r="AP359" i="21"/>
  <c r="AL359" i="21"/>
  <c r="AK359" i="21"/>
  <c r="AH359" i="21"/>
  <c r="AG359" i="21"/>
  <c r="AF359" i="21"/>
  <c r="AE359" i="21"/>
  <c r="AC359" i="21"/>
  <c r="AB359" i="21"/>
  <c r="AB361" i="21" s="1"/>
  <c r="AA359" i="21"/>
  <c r="Z359" i="21"/>
  <c r="Y359" i="21"/>
  <c r="X359" i="21"/>
  <c r="W359" i="21"/>
  <c r="V359" i="21"/>
  <c r="U359" i="21"/>
  <c r="T359" i="21"/>
  <c r="T361" i="21" s="1"/>
  <c r="S359" i="21"/>
  <c r="R359" i="21"/>
  <c r="Q359" i="21"/>
  <c r="P359" i="21"/>
  <c r="O359" i="21"/>
  <c r="N359" i="21"/>
  <c r="M359" i="21"/>
  <c r="L359" i="21"/>
  <c r="K359" i="21"/>
  <c r="H359" i="21"/>
  <c r="H361" i="21" s="1"/>
  <c r="G359" i="21"/>
  <c r="F359" i="21"/>
  <c r="D359" i="21"/>
  <c r="C359" i="21"/>
  <c r="C360" i="21" s="1"/>
  <c r="C361" i="21" s="1"/>
  <c r="AH352" i="21"/>
  <c r="AG352" i="21"/>
  <c r="AD352" i="21"/>
  <c r="AC352" i="21"/>
  <c r="Z352" i="21"/>
  <c r="Y352" i="21"/>
  <c r="X352" i="21"/>
  <c r="W352" i="21"/>
  <c r="T352" i="21"/>
  <c r="N352" i="21"/>
  <c r="M352" i="21"/>
  <c r="I352" i="21"/>
  <c r="F352" i="21"/>
  <c r="D352" i="21"/>
  <c r="C352" i="21"/>
  <c r="AP351" i="21"/>
  <c r="AP352" i="21" s="1"/>
  <c r="AM351" i="21"/>
  <c r="AM352" i="21" s="1"/>
  <c r="AL351" i="21"/>
  <c r="AL352" i="21" s="1"/>
  <c r="AI351" i="21"/>
  <c r="AI352" i="21" s="1"/>
  <c r="AH351" i="21"/>
  <c r="AG351" i="21"/>
  <c r="AF351" i="21"/>
  <c r="AF352" i="21" s="1"/>
  <c r="AE351" i="21"/>
  <c r="AD351" i="21"/>
  <c r="AC351" i="21"/>
  <c r="AB351" i="21"/>
  <c r="AB352" i="21" s="1"/>
  <c r="AA351" i="21"/>
  <c r="AA352" i="21" s="1"/>
  <c r="Z351" i="21"/>
  <c r="Y351" i="21"/>
  <c r="X351" i="21"/>
  <c r="W351" i="21"/>
  <c r="V351" i="21"/>
  <c r="V352" i="21" s="1"/>
  <c r="U351" i="21"/>
  <c r="U352" i="21" s="1"/>
  <c r="T351" i="21"/>
  <c r="S351" i="21"/>
  <c r="S352" i="21" s="1"/>
  <c r="R351" i="21"/>
  <c r="R352" i="21" s="1"/>
  <c r="Q351" i="21"/>
  <c r="Q352" i="21" s="1"/>
  <c r="P351" i="21"/>
  <c r="O351" i="21"/>
  <c r="O352" i="21" s="1"/>
  <c r="N351" i="21"/>
  <c r="M351" i="21"/>
  <c r="L351" i="21"/>
  <c r="L352" i="21" s="1"/>
  <c r="K351" i="21"/>
  <c r="I351" i="21"/>
  <c r="H351" i="21"/>
  <c r="H352" i="21" s="1"/>
  <c r="G351" i="21"/>
  <c r="G352" i="21" s="1"/>
  <c r="F351" i="21"/>
  <c r="D351" i="21"/>
  <c r="C351" i="21"/>
  <c r="AP350" i="21"/>
  <c r="AM350" i="21"/>
  <c r="AL350" i="21"/>
  <c r="AI350" i="21"/>
  <c r="AH350" i="21"/>
  <c r="AG350" i="21"/>
  <c r="AF350" i="21"/>
  <c r="AE350" i="21"/>
  <c r="AE352" i="21" s="1"/>
  <c r="AD350" i="21"/>
  <c r="AC350" i="21"/>
  <c r="AB350" i="21"/>
  <c r="AA350" i="21"/>
  <c r="Z350" i="21"/>
  <c r="Y350" i="21"/>
  <c r="X350" i="21"/>
  <c r="W350" i="21"/>
  <c r="V350" i="21"/>
  <c r="U350" i="21"/>
  <c r="T350" i="21"/>
  <c r="S350" i="21"/>
  <c r="R350" i="21"/>
  <c r="Q350" i="21"/>
  <c r="P350" i="21"/>
  <c r="P352" i="21" s="1"/>
  <c r="O350" i="21"/>
  <c r="N350" i="21"/>
  <c r="M350" i="21"/>
  <c r="L350" i="21"/>
  <c r="K350" i="21"/>
  <c r="K352" i="21" s="1"/>
  <c r="I350" i="21"/>
  <c r="H350" i="21"/>
  <c r="G350" i="21"/>
  <c r="F350" i="21"/>
  <c r="D350" i="21"/>
  <c r="C350" i="21"/>
  <c r="AH343" i="21"/>
  <c r="AG343" i="21"/>
  <c r="AC343" i="21"/>
  <c r="AB343" i="21"/>
  <c r="AA343" i="21"/>
  <c r="Z343" i="21"/>
  <c r="Q343" i="21"/>
  <c r="N343" i="21"/>
  <c r="M343" i="21"/>
  <c r="H343" i="21"/>
  <c r="G343" i="21"/>
  <c r="AP342" i="21"/>
  <c r="AP343" i="21" s="1"/>
  <c r="AN342" i="21"/>
  <c r="AI342" i="21"/>
  <c r="AH342" i="21"/>
  <c r="AG342" i="21"/>
  <c r="AF342" i="21"/>
  <c r="AF343" i="21" s="1"/>
  <c r="AE342" i="21"/>
  <c r="AE343" i="21" s="1"/>
  <c r="AD342" i="21"/>
  <c r="AC342" i="21"/>
  <c r="AB342" i="21"/>
  <c r="AA342" i="21"/>
  <c r="Z342" i="21"/>
  <c r="Y342" i="21"/>
  <c r="Y343" i="21" s="1"/>
  <c r="X342" i="21"/>
  <c r="X343" i="21" s="1"/>
  <c r="W342" i="21"/>
  <c r="V342" i="21"/>
  <c r="V343" i="21" s="1"/>
  <c r="U342" i="21"/>
  <c r="U343" i="21" s="1"/>
  <c r="T342" i="21"/>
  <c r="S342" i="21"/>
  <c r="S343" i="21" s="1"/>
  <c r="R342" i="21"/>
  <c r="R343" i="21" s="1"/>
  <c r="Q342" i="21"/>
  <c r="P342" i="21"/>
  <c r="P343" i="21" s="1"/>
  <c r="O342" i="21"/>
  <c r="O343" i="21" s="1"/>
  <c r="N342" i="21"/>
  <c r="M342" i="21"/>
  <c r="L342" i="21"/>
  <c r="L343" i="21" s="1"/>
  <c r="K342" i="21"/>
  <c r="K343" i="21" s="1"/>
  <c r="H342" i="21"/>
  <c r="G342" i="21"/>
  <c r="D342" i="21"/>
  <c r="D343" i="21" s="1"/>
  <c r="AP341" i="21"/>
  <c r="AN341" i="21"/>
  <c r="AN343" i="21" s="1"/>
  <c r="AI341" i="21"/>
  <c r="AI343" i="21" s="1"/>
  <c r="AH341" i="21"/>
  <c r="AG341" i="21"/>
  <c r="AF341" i="21"/>
  <c r="AE341" i="21"/>
  <c r="AD341" i="21"/>
  <c r="AD343" i="21" s="1"/>
  <c r="AC341" i="21"/>
  <c r="AB341" i="21"/>
  <c r="AA341" i="21"/>
  <c r="Z341" i="21"/>
  <c r="Y341" i="21"/>
  <c r="X341" i="21"/>
  <c r="W341" i="21"/>
  <c r="W343" i="21" s="1"/>
  <c r="V341" i="21"/>
  <c r="U341" i="21"/>
  <c r="T341" i="21"/>
  <c r="T343" i="21" s="1"/>
  <c r="S341" i="21"/>
  <c r="R341" i="21"/>
  <c r="Q341" i="21"/>
  <c r="P341" i="21"/>
  <c r="O341" i="21"/>
  <c r="N341" i="21"/>
  <c r="M341" i="21"/>
  <c r="L341" i="21"/>
  <c r="K341" i="21"/>
  <c r="H341" i="21"/>
  <c r="G341" i="21"/>
  <c r="D341" i="21"/>
  <c r="C341" i="21"/>
  <c r="C342" i="21" s="1"/>
  <c r="C343" i="21" s="1"/>
  <c r="AK334" i="21"/>
  <c r="AE334" i="21"/>
  <c r="AD334" i="21"/>
  <c r="AB334" i="21"/>
  <c r="AA334" i="21"/>
  <c r="X334" i="21"/>
  <c r="W334" i="21"/>
  <c r="Q334" i="21"/>
  <c r="P334" i="21"/>
  <c r="K334" i="21"/>
  <c r="H334" i="21"/>
  <c r="G334" i="21"/>
  <c r="AP333" i="21"/>
  <c r="AP334" i="21" s="1"/>
  <c r="AL333" i="21"/>
  <c r="AL334" i="21" s="1"/>
  <c r="AK333" i="21"/>
  <c r="AH333" i="21"/>
  <c r="AH334" i="21" s="1"/>
  <c r="AG333" i="21"/>
  <c r="AG334" i="21" s="1"/>
  <c r="AF333" i="21"/>
  <c r="AE333" i="21"/>
  <c r="AD333" i="21"/>
  <c r="AC333" i="21"/>
  <c r="AC334" i="21" s="1"/>
  <c r="AB333" i="21"/>
  <c r="AA333" i="21"/>
  <c r="Z333" i="21"/>
  <c r="Z334" i="21" s="1"/>
  <c r="Y333" i="21"/>
  <c r="Y334" i="21" s="1"/>
  <c r="X333" i="21"/>
  <c r="W333" i="21"/>
  <c r="V333" i="21"/>
  <c r="V334" i="21" s="1"/>
  <c r="U333" i="21"/>
  <c r="U334" i="21" s="1"/>
  <c r="T333" i="21"/>
  <c r="S333" i="21"/>
  <c r="S334" i="21" s="1"/>
  <c r="R333" i="21"/>
  <c r="R334" i="21" s="1"/>
  <c r="Q333" i="21"/>
  <c r="P333" i="21"/>
  <c r="N333" i="21"/>
  <c r="N334" i="21" s="1"/>
  <c r="M333" i="21"/>
  <c r="M334" i="21" s="1"/>
  <c r="L333" i="21"/>
  <c r="K333" i="21"/>
  <c r="H333" i="21"/>
  <c r="G333" i="21"/>
  <c r="F333" i="21"/>
  <c r="F334" i="21" s="1"/>
  <c r="AP332" i="21"/>
  <c r="AL332" i="21"/>
  <c r="AK332" i="21"/>
  <c r="AH332" i="21"/>
  <c r="AG332" i="21"/>
  <c r="AF332" i="21"/>
  <c r="AF334" i="21" s="1"/>
  <c r="AE332" i="21"/>
  <c r="AD332" i="21"/>
  <c r="AC332" i="21"/>
  <c r="AB332" i="21"/>
  <c r="AA332" i="21"/>
  <c r="Z332" i="21"/>
  <c r="Y332" i="21"/>
  <c r="X332" i="21"/>
  <c r="W332" i="21"/>
  <c r="V332" i="21"/>
  <c r="U332" i="21"/>
  <c r="T332" i="21"/>
  <c r="T334" i="21" s="1"/>
  <c r="S332" i="21"/>
  <c r="R332" i="21"/>
  <c r="Q332" i="21"/>
  <c r="P332" i="21"/>
  <c r="N332" i="21"/>
  <c r="M332" i="21"/>
  <c r="L332" i="21"/>
  <c r="L334" i="21" s="1"/>
  <c r="K332" i="21"/>
  <c r="H332" i="21"/>
  <c r="G332" i="21"/>
  <c r="F332" i="21"/>
  <c r="D332" i="21"/>
  <c r="D333" i="21" s="1"/>
  <c r="D334" i="21" s="1"/>
  <c r="C332" i="21"/>
  <c r="C333" i="21" s="1"/>
  <c r="C334" i="21" s="1"/>
  <c r="AI325" i="21"/>
  <c r="AH325" i="21"/>
  <c r="Y325" i="21"/>
  <c r="X325" i="21"/>
  <c r="W325" i="21"/>
  <c r="O325" i="21"/>
  <c r="N325" i="21"/>
  <c r="C325" i="21"/>
  <c r="AP324" i="21"/>
  <c r="AP325" i="21" s="1"/>
  <c r="AM324" i="21"/>
  <c r="AM325" i="21" s="1"/>
  <c r="AI324" i="21"/>
  <c r="AH324" i="21"/>
  <c r="AG324" i="21"/>
  <c r="AG325" i="21" s="1"/>
  <c r="AF324" i="21"/>
  <c r="AF325" i="21" s="1"/>
  <c r="AE324" i="21"/>
  <c r="AC324" i="21"/>
  <c r="AC325" i="21" s="1"/>
  <c r="AB324" i="21"/>
  <c r="AA324" i="21"/>
  <c r="AA325" i="21" s="1"/>
  <c r="Z324" i="21"/>
  <c r="Z325" i="21" s="1"/>
  <c r="Y324" i="21"/>
  <c r="X324" i="21"/>
  <c r="W324" i="21"/>
  <c r="V324" i="21"/>
  <c r="V325" i="21" s="1"/>
  <c r="U324" i="21"/>
  <c r="U325" i="21" s="1"/>
  <c r="T324" i="21"/>
  <c r="T325" i="21" s="1"/>
  <c r="S324" i="21"/>
  <c r="S325" i="21" s="1"/>
  <c r="R324" i="21"/>
  <c r="R325" i="21" s="1"/>
  <c r="Q324" i="21"/>
  <c r="Q325" i="21" s="1"/>
  <c r="P324" i="21"/>
  <c r="P325" i="21" s="1"/>
  <c r="O324" i="21"/>
  <c r="N324" i="21"/>
  <c r="M324" i="21"/>
  <c r="M325" i="21" s="1"/>
  <c r="L324" i="21"/>
  <c r="L325" i="21" s="1"/>
  <c r="K324" i="21"/>
  <c r="I324" i="21"/>
  <c r="I325" i="21" s="1"/>
  <c r="H324" i="21"/>
  <c r="H325" i="21" s="1"/>
  <c r="G324" i="21"/>
  <c r="G325" i="21" s="1"/>
  <c r="F324" i="21"/>
  <c r="F325" i="21" s="1"/>
  <c r="C324" i="21"/>
  <c r="AP323" i="21"/>
  <c r="AM323" i="21"/>
  <c r="AI323" i="21"/>
  <c r="AH323" i="21"/>
  <c r="AG323" i="21"/>
  <c r="AF323" i="21"/>
  <c r="AE323" i="21"/>
  <c r="AE325" i="21" s="1"/>
  <c r="AC323" i="21"/>
  <c r="AB323" i="21"/>
  <c r="AA323" i="21"/>
  <c r="Z323" i="21"/>
  <c r="Y323" i="21"/>
  <c r="X323" i="21"/>
  <c r="W323" i="21"/>
  <c r="V323" i="21"/>
  <c r="U323" i="21"/>
  <c r="T323" i="21"/>
  <c r="S323" i="21"/>
  <c r="R323" i="21"/>
  <c r="Q323" i="21"/>
  <c r="P323" i="21"/>
  <c r="O323" i="21"/>
  <c r="N323" i="21"/>
  <c r="M323" i="21"/>
  <c r="L323" i="21"/>
  <c r="K323" i="21"/>
  <c r="K325" i="21" s="1"/>
  <c r="I323" i="21"/>
  <c r="H323" i="21"/>
  <c r="G323" i="21"/>
  <c r="F323" i="21"/>
  <c r="D323" i="21"/>
  <c r="D324" i="21" s="1"/>
  <c r="D325" i="21" s="1"/>
  <c r="C323" i="21"/>
  <c r="AI316" i="21"/>
  <c r="AD316" i="21"/>
  <c r="AC316" i="21"/>
  <c r="Y316" i="21"/>
  <c r="X316" i="21"/>
  <c r="W316" i="21"/>
  <c r="P316" i="21"/>
  <c r="O316" i="21"/>
  <c r="D316" i="21"/>
  <c r="C316" i="21"/>
  <c r="AP315" i="21"/>
  <c r="AP316" i="21" s="1"/>
  <c r="AN315" i="21"/>
  <c r="AN316" i="21" s="1"/>
  <c r="AK315" i="21"/>
  <c r="AK316" i="21" s="1"/>
  <c r="AI315" i="21"/>
  <c r="AH315" i="21"/>
  <c r="AH316" i="21" s="1"/>
  <c r="AG315" i="21"/>
  <c r="AF315" i="21"/>
  <c r="AF316" i="21" s="1"/>
  <c r="AE315" i="21"/>
  <c r="AD315" i="21"/>
  <c r="AC315" i="21"/>
  <c r="AB315" i="21"/>
  <c r="AB316" i="21" s="1"/>
  <c r="AA315" i="21"/>
  <c r="AA316" i="21" s="1"/>
  <c r="Z315" i="21"/>
  <c r="Z316" i="21" s="1"/>
  <c r="Y315" i="21"/>
  <c r="X315" i="21"/>
  <c r="W315" i="21"/>
  <c r="V315" i="21"/>
  <c r="V316" i="21" s="1"/>
  <c r="U315" i="21"/>
  <c r="U316" i="21" s="1"/>
  <c r="T315" i="21"/>
  <c r="T316" i="21" s="1"/>
  <c r="S315" i="21"/>
  <c r="S316" i="21" s="1"/>
  <c r="R315" i="21"/>
  <c r="R316" i="21" s="1"/>
  <c r="Q315" i="21"/>
  <c r="Q316" i="21" s="1"/>
  <c r="P315" i="21"/>
  <c r="O315" i="21"/>
  <c r="N315" i="21"/>
  <c r="N316" i="21" s="1"/>
  <c r="M315" i="21"/>
  <c r="L315" i="21"/>
  <c r="L316" i="21" s="1"/>
  <c r="K315" i="21"/>
  <c r="H315" i="21"/>
  <c r="H316" i="21" s="1"/>
  <c r="G315" i="21"/>
  <c r="G316" i="21" s="1"/>
  <c r="D315" i="21"/>
  <c r="C315" i="21"/>
  <c r="AP314" i="21"/>
  <c r="AN314" i="21"/>
  <c r="AK314" i="21"/>
  <c r="AI314" i="21"/>
  <c r="AH314" i="21"/>
  <c r="AG314" i="21"/>
  <c r="AG316" i="21" s="1"/>
  <c r="AF314" i="21"/>
  <c r="AE314" i="21"/>
  <c r="AE316" i="21" s="1"/>
  <c r="AD314" i="21"/>
  <c r="AC314" i="21"/>
  <c r="AB314" i="21"/>
  <c r="AA314" i="21"/>
  <c r="Z314" i="21"/>
  <c r="Y314" i="21"/>
  <c r="X314" i="21"/>
  <c r="W314" i="21"/>
  <c r="V314" i="21"/>
  <c r="U314" i="21"/>
  <c r="T314" i="21"/>
  <c r="S314" i="21"/>
  <c r="R314" i="21"/>
  <c r="Q314" i="21"/>
  <c r="P314" i="21"/>
  <c r="O314" i="21"/>
  <c r="N314" i="21"/>
  <c r="M314" i="21"/>
  <c r="M316" i="21" s="1"/>
  <c r="L314" i="21"/>
  <c r="K314" i="21"/>
  <c r="K316" i="21" s="1"/>
  <c r="H314" i="21"/>
  <c r="G314" i="21"/>
  <c r="D314" i="21"/>
  <c r="C314" i="21"/>
  <c r="AG307" i="21"/>
  <c r="AE307" i="21"/>
  <c r="AD307" i="21"/>
  <c r="Y307" i="21"/>
  <c r="X307" i="21"/>
  <c r="P307" i="21"/>
  <c r="M307" i="21"/>
  <c r="K307" i="21"/>
  <c r="C307" i="21"/>
  <c r="AP306" i="21"/>
  <c r="AP307" i="21" s="1"/>
  <c r="AL306" i="21"/>
  <c r="AL307" i="21" s="1"/>
  <c r="AH306" i="21"/>
  <c r="AG306" i="21"/>
  <c r="AF306" i="21"/>
  <c r="AF307" i="21" s="1"/>
  <c r="AE306" i="21"/>
  <c r="AD306" i="21"/>
  <c r="AC306" i="21"/>
  <c r="AC307" i="21" s="1"/>
  <c r="AB306" i="21"/>
  <c r="AA306" i="21"/>
  <c r="AA307" i="21" s="1"/>
  <c r="Z306" i="21"/>
  <c r="Z307" i="21" s="1"/>
  <c r="Y306" i="21"/>
  <c r="X306" i="21"/>
  <c r="V306" i="21"/>
  <c r="V307" i="21" s="1"/>
  <c r="U306" i="21"/>
  <c r="T306" i="21"/>
  <c r="T307" i="21" s="1"/>
  <c r="S306" i="21"/>
  <c r="R306" i="21"/>
  <c r="R307" i="21" s="1"/>
  <c r="Q306" i="21"/>
  <c r="Q307" i="21" s="1"/>
  <c r="P306" i="21"/>
  <c r="O306" i="21"/>
  <c r="O307" i="21" s="1"/>
  <c r="N306" i="21"/>
  <c r="M306" i="21"/>
  <c r="L306" i="21"/>
  <c r="L307" i="21" s="1"/>
  <c r="K306" i="21"/>
  <c r="H306" i="21"/>
  <c r="G306" i="21"/>
  <c r="G307" i="21" s="1"/>
  <c r="F306" i="21"/>
  <c r="F307" i="21" s="1"/>
  <c r="C306" i="21"/>
  <c r="AP305" i="21"/>
  <c r="AL305" i="21"/>
  <c r="AH305" i="21"/>
  <c r="AH307" i="21" s="1"/>
  <c r="AG305" i="21"/>
  <c r="AF305" i="21"/>
  <c r="AE305" i="21"/>
  <c r="AD305" i="21"/>
  <c r="AC305" i="21"/>
  <c r="AB305" i="21"/>
  <c r="AB307" i="21" s="1"/>
  <c r="AA305" i="21"/>
  <c r="Z305" i="21"/>
  <c r="Y305" i="21"/>
  <c r="X305" i="21"/>
  <c r="V305" i="21"/>
  <c r="U305" i="21"/>
  <c r="U307" i="21" s="1"/>
  <c r="T305" i="21"/>
  <c r="S305" i="21"/>
  <c r="S307" i="21" s="1"/>
  <c r="R305" i="21"/>
  <c r="Q305" i="21"/>
  <c r="P305" i="21"/>
  <c r="O305" i="21"/>
  <c r="N305" i="21"/>
  <c r="N307" i="21" s="1"/>
  <c r="M305" i="21"/>
  <c r="L305" i="21"/>
  <c r="K305" i="21"/>
  <c r="H305" i="21"/>
  <c r="H307" i="21" s="1"/>
  <c r="G305" i="21"/>
  <c r="F305" i="21"/>
  <c r="D305" i="21"/>
  <c r="D306" i="21" s="1"/>
  <c r="D307" i="21" s="1"/>
  <c r="C305" i="21"/>
  <c r="AG298" i="21"/>
  <c r="AD298" i="21"/>
  <c r="AC298" i="21"/>
  <c r="Y298" i="21"/>
  <c r="X298" i="21"/>
  <c r="W298" i="21"/>
  <c r="I298" i="21"/>
  <c r="C298" i="21"/>
  <c r="AP297" i="21"/>
  <c r="AP298" i="21" s="1"/>
  <c r="AN297" i="21"/>
  <c r="AN298" i="21" s="1"/>
  <c r="AI297" i="21"/>
  <c r="AI298" i="21" s="1"/>
  <c r="AH297" i="21"/>
  <c r="AG297" i="21"/>
  <c r="AF297" i="21"/>
  <c r="AF298" i="21" s="1"/>
  <c r="AE297" i="21"/>
  <c r="AD297" i="21"/>
  <c r="AC297" i="21"/>
  <c r="AB297" i="21"/>
  <c r="AA297" i="21"/>
  <c r="AA298" i="21" s="1"/>
  <c r="Z297" i="21"/>
  <c r="Z298" i="21" s="1"/>
  <c r="Y297" i="21"/>
  <c r="X297" i="21"/>
  <c r="W297" i="21"/>
  <c r="V297" i="21"/>
  <c r="V298" i="21" s="1"/>
  <c r="U297" i="21"/>
  <c r="U298" i="21" s="1"/>
  <c r="T297" i="21"/>
  <c r="T298" i="21" s="1"/>
  <c r="S297" i="21"/>
  <c r="S298" i="21" s="1"/>
  <c r="R297" i="21"/>
  <c r="R298" i="21" s="1"/>
  <c r="Q297" i="21"/>
  <c r="Q298" i="21" s="1"/>
  <c r="P297" i="21"/>
  <c r="O297" i="21"/>
  <c r="O298" i="21" s="1"/>
  <c r="N297" i="21"/>
  <c r="M297" i="21"/>
  <c r="M298" i="21" s="1"/>
  <c r="L297" i="21"/>
  <c r="L298" i="21" s="1"/>
  <c r="K297" i="21"/>
  <c r="I297" i="21"/>
  <c r="H297" i="21"/>
  <c r="H298" i="21" s="1"/>
  <c r="G297" i="21"/>
  <c r="G298" i="21" s="1"/>
  <c r="F297" i="21"/>
  <c r="C297" i="21"/>
  <c r="AP296" i="21"/>
  <c r="AN296" i="21"/>
  <c r="AI296" i="21"/>
  <c r="AH296" i="21"/>
  <c r="AH298" i="21" s="1"/>
  <c r="AG296" i="21"/>
  <c r="AF296" i="21"/>
  <c r="AE296" i="21"/>
  <c r="AE298" i="21" s="1"/>
  <c r="AD296" i="21"/>
  <c r="AC296" i="21"/>
  <c r="AB296" i="21"/>
  <c r="AA296" i="21"/>
  <c r="Z296" i="21"/>
  <c r="Y296" i="21"/>
  <c r="X296" i="21"/>
  <c r="W296" i="21"/>
  <c r="V296" i="21"/>
  <c r="U296" i="21"/>
  <c r="T296" i="21"/>
  <c r="S296" i="21"/>
  <c r="R296" i="21"/>
  <c r="Q296" i="21"/>
  <c r="P296" i="21"/>
  <c r="P298" i="21" s="1"/>
  <c r="O296" i="21"/>
  <c r="N296" i="21"/>
  <c r="N298" i="21" s="1"/>
  <c r="M296" i="21"/>
  <c r="L296" i="21"/>
  <c r="K296" i="21"/>
  <c r="K298" i="21" s="1"/>
  <c r="I296" i="21"/>
  <c r="H296" i="21"/>
  <c r="G296" i="21"/>
  <c r="F296" i="21"/>
  <c r="D296" i="21"/>
  <c r="D297" i="21" s="1"/>
  <c r="D298" i="21" s="1"/>
  <c r="C296" i="21"/>
  <c r="AH289" i="21"/>
  <c r="AD289" i="21"/>
  <c r="Z289" i="21"/>
  <c r="Y289" i="21"/>
  <c r="W289" i="21"/>
  <c r="N289" i="21"/>
  <c r="D289" i="21"/>
  <c r="AP288" i="21"/>
  <c r="AP289" i="21" s="1"/>
  <c r="AN288" i="21"/>
  <c r="AN289" i="21" s="1"/>
  <c r="AI288" i="21"/>
  <c r="AI289" i="21" s="1"/>
  <c r="AH288" i="21"/>
  <c r="AG288" i="21"/>
  <c r="AG289" i="21" s="1"/>
  <c r="AF288" i="21"/>
  <c r="AF289" i="21" s="1"/>
  <c r="AE288" i="21"/>
  <c r="AD288" i="21"/>
  <c r="AC288" i="21"/>
  <c r="AC289" i="21" s="1"/>
  <c r="AB288" i="21"/>
  <c r="AB289" i="21" s="1"/>
  <c r="AA288" i="21"/>
  <c r="AA289" i="21" s="1"/>
  <c r="Z288" i="21"/>
  <c r="Y288" i="21"/>
  <c r="X288" i="21"/>
  <c r="X289" i="21" s="1"/>
  <c r="W288" i="21"/>
  <c r="V288" i="21"/>
  <c r="V289" i="21" s="1"/>
  <c r="U288" i="21"/>
  <c r="T288" i="21"/>
  <c r="T289" i="21" s="1"/>
  <c r="S288" i="21"/>
  <c r="S289" i="21" s="1"/>
  <c r="R288" i="21"/>
  <c r="R289" i="21" s="1"/>
  <c r="Q288" i="21"/>
  <c r="Q289" i="21" s="1"/>
  <c r="P288" i="21"/>
  <c r="P289" i="21" s="1"/>
  <c r="O288" i="21"/>
  <c r="O289" i="21" s="1"/>
  <c r="N288" i="21"/>
  <c r="M288" i="21"/>
  <c r="M289" i="21" s="1"/>
  <c r="L288" i="21"/>
  <c r="L289" i="21" s="1"/>
  <c r="K288" i="21"/>
  <c r="H288" i="21"/>
  <c r="H289" i="21" s="1"/>
  <c r="G288" i="21"/>
  <c r="G289" i="21" s="1"/>
  <c r="D288" i="21"/>
  <c r="C288" i="21"/>
  <c r="C289" i="21" s="1"/>
  <c r="AP287" i="21"/>
  <c r="AN287" i="21"/>
  <c r="AI287" i="21"/>
  <c r="AH287" i="21"/>
  <c r="AG287" i="21"/>
  <c r="AF287" i="21"/>
  <c r="AE287" i="21"/>
  <c r="AE289" i="21" s="1"/>
  <c r="AD287" i="21"/>
  <c r="AC287" i="21"/>
  <c r="AB287" i="21"/>
  <c r="AA287" i="21"/>
  <c r="Z287" i="21"/>
  <c r="Y287" i="21"/>
  <c r="X287" i="21"/>
  <c r="W287" i="21"/>
  <c r="V287" i="21"/>
  <c r="U287" i="21"/>
  <c r="U289" i="21" s="1"/>
  <c r="T287" i="21"/>
  <c r="S287" i="21"/>
  <c r="R287" i="21"/>
  <c r="Q287" i="21"/>
  <c r="P287" i="21"/>
  <c r="O287" i="21"/>
  <c r="N287" i="21"/>
  <c r="M287" i="21"/>
  <c r="L287" i="21"/>
  <c r="K287" i="21"/>
  <c r="K289" i="21" s="1"/>
  <c r="H287" i="21"/>
  <c r="G287" i="21"/>
  <c r="D287" i="21"/>
  <c r="C287" i="21"/>
  <c r="AL280" i="21"/>
  <c r="AK280" i="21"/>
  <c r="AE280" i="21"/>
  <c r="AD280" i="21"/>
  <c r="AB280" i="21"/>
  <c r="Y280" i="21"/>
  <c r="X280" i="21"/>
  <c r="R280" i="21"/>
  <c r="Q280" i="21"/>
  <c r="K280" i="21"/>
  <c r="H280" i="21"/>
  <c r="F280" i="21"/>
  <c r="D280" i="21"/>
  <c r="C280" i="21"/>
  <c r="AP279" i="21"/>
  <c r="AN279" i="21"/>
  <c r="AL279" i="21"/>
  <c r="AK279" i="21"/>
  <c r="AI279" i="21"/>
  <c r="AH279" i="21"/>
  <c r="AH280" i="21" s="1"/>
  <c r="AG279" i="21"/>
  <c r="AG280" i="21" s="1"/>
  <c r="AF279" i="21"/>
  <c r="AF280" i="21" s="1"/>
  <c r="AE279" i="21"/>
  <c r="AD279" i="21"/>
  <c r="AC279" i="21"/>
  <c r="AC280" i="21" s="1"/>
  <c r="AB279" i="21"/>
  <c r="AA279" i="21"/>
  <c r="AA280" i="21" s="1"/>
  <c r="Z279" i="21"/>
  <c r="Y279" i="21"/>
  <c r="X279" i="21"/>
  <c r="W279" i="21"/>
  <c r="W280" i="21" s="1"/>
  <c r="V279" i="21"/>
  <c r="U279" i="21"/>
  <c r="U280" i="21" s="1"/>
  <c r="T279" i="21"/>
  <c r="S279" i="21"/>
  <c r="S280" i="21" s="1"/>
  <c r="R279" i="21"/>
  <c r="Q279" i="21"/>
  <c r="P279" i="21"/>
  <c r="P280" i="21" s="1"/>
  <c r="O279" i="21"/>
  <c r="N279" i="21"/>
  <c r="N280" i="21" s="1"/>
  <c r="M279" i="21"/>
  <c r="M280" i="21" s="1"/>
  <c r="L279" i="21"/>
  <c r="L280" i="21" s="1"/>
  <c r="K279" i="21"/>
  <c r="I279" i="21"/>
  <c r="I280" i="21" s="1"/>
  <c r="H279" i="21"/>
  <c r="G279" i="21"/>
  <c r="G280" i="21" s="1"/>
  <c r="F279" i="21"/>
  <c r="D279" i="21"/>
  <c r="C279" i="21"/>
  <c r="AP278" i="21"/>
  <c r="AP280" i="21" s="1"/>
  <c r="AN278" i="21"/>
  <c r="AN280" i="21" s="1"/>
  <c r="AL278" i="21"/>
  <c r="AK278" i="21"/>
  <c r="AI278" i="21"/>
  <c r="AI280" i="21" s="1"/>
  <c r="AH278" i="21"/>
  <c r="AG278" i="21"/>
  <c r="AF278" i="21"/>
  <c r="AE278" i="21"/>
  <c r="AD278" i="21"/>
  <c r="AC278" i="21"/>
  <c r="AB278" i="21"/>
  <c r="AA278" i="21"/>
  <c r="Z278" i="21"/>
  <c r="Z280" i="21" s="1"/>
  <c r="Y278" i="21"/>
  <c r="X278" i="21"/>
  <c r="W278" i="21"/>
  <c r="V278" i="21"/>
  <c r="V280" i="21" s="1"/>
  <c r="U278" i="21"/>
  <c r="T278" i="21"/>
  <c r="T280" i="21" s="1"/>
  <c r="S278" i="21"/>
  <c r="R278" i="21"/>
  <c r="Q278" i="21"/>
  <c r="P278" i="21"/>
  <c r="O278" i="21"/>
  <c r="O280" i="21" s="1"/>
  <c r="N278" i="21"/>
  <c r="M278" i="21"/>
  <c r="L278" i="21"/>
  <c r="K278" i="21"/>
  <c r="I278" i="21"/>
  <c r="H278" i="21"/>
  <c r="G278" i="21"/>
  <c r="F278" i="21"/>
  <c r="D278" i="21"/>
  <c r="C278" i="21"/>
  <c r="AD271" i="21"/>
  <c r="AA271" i="21"/>
  <c r="Z271" i="21"/>
  <c r="W271" i="21"/>
  <c r="P271" i="21"/>
  <c r="G271" i="21"/>
  <c r="F271" i="21"/>
  <c r="AP270" i="21"/>
  <c r="AP271" i="21" s="1"/>
  <c r="AL270" i="21"/>
  <c r="AL271" i="21" s="1"/>
  <c r="AI270" i="21"/>
  <c r="AI271" i="21" s="1"/>
  <c r="AH270" i="21"/>
  <c r="AG270" i="21"/>
  <c r="AG271" i="21" s="1"/>
  <c r="AF270" i="21"/>
  <c r="AF271" i="21" s="1"/>
  <c r="AE270" i="21"/>
  <c r="AD270" i="21"/>
  <c r="AC270" i="21"/>
  <c r="AC271" i="21" s="1"/>
  <c r="AB270" i="21"/>
  <c r="AB271" i="21" s="1"/>
  <c r="AA270" i="21"/>
  <c r="Z270" i="21"/>
  <c r="Y270" i="21"/>
  <c r="Y271" i="21" s="1"/>
  <c r="X270" i="21"/>
  <c r="X271" i="21" s="1"/>
  <c r="W270" i="21"/>
  <c r="V270" i="21"/>
  <c r="V271" i="21" s="1"/>
  <c r="U270" i="21"/>
  <c r="U271" i="21" s="1"/>
  <c r="T270" i="21"/>
  <c r="S270" i="21"/>
  <c r="S271" i="21" s="1"/>
  <c r="R270" i="21"/>
  <c r="R271" i="21" s="1"/>
  <c r="Q270" i="21"/>
  <c r="P270" i="21"/>
  <c r="O270" i="21"/>
  <c r="O271" i="21" s="1"/>
  <c r="N270" i="21"/>
  <c r="M270" i="21"/>
  <c r="M271" i="21" s="1"/>
  <c r="L270" i="21"/>
  <c r="L271" i="21" s="1"/>
  <c r="K270" i="21"/>
  <c r="I270" i="21"/>
  <c r="I271" i="21" s="1"/>
  <c r="H270" i="21"/>
  <c r="H271" i="21" s="1"/>
  <c r="G270" i="21"/>
  <c r="F270" i="21"/>
  <c r="D270" i="21"/>
  <c r="D271" i="21" s="1"/>
  <c r="C270" i="21"/>
  <c r="C271" i="21" s="1"/>
  <c r="AP269" i="21"/>
  <c r="AL269" i="21"/>
  <c r="AI269" i="21"/>
  <c r="AH269" i="21"/>
  <c r="AH271" i="21" s="1"/>
  <c r="AG269" i="21"/>
  <c r="AF269" i="21"/>
  <c r="AE269" i="21"/>
  <c r="AE271" i="21" s="1"/>
  <c r="AD269" i="21"/>
  <c r="AC269" i="21"/>
  <c r="AB269" i="21"/>
  <c r="AA269" i="21"/>
  <c r="Z269" i="21"/>
  <c r="Y269" i="21"/>
  <c r="X269" i="21"/>
  <c r="W269" i="21"/>
  <c r="V269" i="21"/>
  <c r="U269" i="21"/>
  <c r="T269" i="21"/>
  <c r="T271" i="21" s="1"/>
  <c r="S269" i="21"/>
  <c r="R269" i="21"/>
  <c r="Q269" i="21"/>
  <c r="Q271" i="21" s="1"/>
  <c r="P269" i="21"/>
  <c r="O269" i="21"/>
  <c r="N269" i="21"/>
  <c r="N271" i="21" s="1"/>
  <c r="M269" i="21"/>
  <c r="L269" i="21"/>
  <c r="K269" i="21"/>
  <c r="K271" i="21" s="1"/>
  <c r="I269" i="21"/>
  <c r="H269" i="21"/>
  <c r="G269" i="21"/>
  <c r="F269" i="21"/>
  <c r="D269" i="21"/>
  <c r="C269" i="21"/>
  <c r="AC262" i="21"/>
  <c r="Y262" i="21"/>
  <c r="X262" i="21"/>
  <c r="W262" i="21"/>
  <c r="O262" i="21"/>
  <c r="H262" i="21"/>
  <c r="C262" i="21"/>
  <c r="AP261" i="21"/>
  <c r="AP262" i="21" s="1"/>
  <c r="AN261" i="21"/>
  <c r="AN262" i="21" s="1"/>
  <c r="AH261" i="21"/>
  <c r="AH262" i="21" s="1"/>
  <c r="AG261" i="21"/>
  <c r="AF261" i="21"/>
  <c r="AF262" i="21" s="1"/>
  <c r="AE261" i="21"/>
  <c r="AC261" i="21"/>
  <c r="AB261" i="21"/>
  <c r="AB262" i="21" s="1"/>
  <c r="AA261" i="21"/>
  <c r="AA262" i="21" s="1"/>
  <c r="Z261" i="21"/>
  <c r="Z262" i="21" s="1"/>
  <c r="Y261" i="21"/>
  <c r="X261" i="21"/>
  <c r="W261" i="21"/>
  <c r="V261" i="21"/>
  <c r="V262" i="21" s="1"/>
  <c r="U261" i="21"/>
  <c r="U262" i="21" s="1"/>
  <c r="T261" i="21"/>
  <c r="T262" i="21" s="1"/>
  <c r="S261" i="21"/>
  <c r="S262" i="21" s="1"/>
  <c r="R261" i="21"/>
  <c r="R262" i="21" s="1"/>
  <c r="Q261" i="21"/>
  <c r="Q262" i="21" s="1"/>
  <c r="P261" i="21"/>
  <c r="O261" i="21"/>
  <c r="N261" i="21"/>
  <c r="N262" i="21" s="1"/>
  <c r="M261" i="21"/>
  <c r="L261" i="21"/>
  <c r="L262" i="21" s="1"/>
  <c r="K261" i="21"/>
  <c r="H261" i="21"/>
  <c r="G261" i="21"/>
  <c r="G262" i="21" s="1"/>
  <c r="C261" i="21"/>
  <c r="AP260" i="21"/>
  <c r="AN260" i="21"/>
  <c r="AH260" i="21"/>
  <c r="AG260" i="21"/>
  <c r="AG262" i="21" s="1"/>
  <c r="AF260" i="21"/>
  <c r="AE260" i="21"/>
  <c r="AE262" i="21" s="1"/>
  <c r="AC260" i="21"/>
  <c r="AB260" i="21"/>
  <c r="AA260" i="21"/>
  <c r="Z260" i="21"/>
  <c r="Y260" i="21"/>
  <c r="X260" i="21"/>
  <c r="W260" i="21"/>
  <c r="V260" i="21"/>
  <c r="U260" i="21"/>
  <c r="T260" i="21"/>
  <c r="S260" i="21"/>
  <c r="R260" i="21"/>
  <c r="Q260" i="21"/>
  <c r="P260" i="21"/>
  <c r="P262" i="21" s="1"/>
  <c r="O260" i="21"/>
  <c r="N260" i="21"/>
  <c r="M260" i="21"/>
  <c r="M262" i="21" s="1"/>
  <c r="L260" i="21"/>
  <c r="K260" i="21"/>
  <c r="K262" i="21" s="1"/>
  <c r="H260" i="21"/>
  <c r="G260" i="21"/>
  <c r="D260" i="21"/>
  <c r="D261" i="21" s="1"/>
  <c r="D262" i="21" s="1"/>
  <c r="C260" i="21"/>
  <c r="AG253" i="21"/>
  <c r="AD253" i="21"/>
  <c r="Y253" i="21"/>
  <c r="X253" i="21"/>
  <c r="W253" i="21"/>
  <c r="P253" i="21"/>
  <c r="N253" i="21"/>
  <c r="M253" i="21"/>
  <c r="C253" i="21"/>
  <c r="AP252" i="21"/>
  <c r="AP253" i="21" s="1"/>
  <c r="AN252" i="21"/>
  <c r="AN253" i="21" s="1"/>
  <c r="AL252" i="21"/>
  <c r="AL253" i="21" s="1"/>
  <c r="AK252" i="21"/>
  <c r="AK253" i="21" s="1"/>
  <c r="AI252" i="21"/>
  <c r="AI253" i="21" s="1"/>
  <c r="AH252" i="21"/>
  <c r="AG252" i="21"/>
  <c r="AF252" i="21"/>
  <c r="AF253" i="21" s="1"/>
  <c r="AE252" i="21"/>
  <c r="AD252" i="21"/>
  <c r="AC252" i="21"/>
  <c r="AC253" i="21" s="1"/>
  <c r="AB252" i="21"/>
  <c r="AB253" i="21" s="1"/>
  <c r="AA252" i="21"/>
  <c r="AA253" i="21" s="1"/>
  <c r="Z252" i="21"/>
  <c r="Z253" i="21" s="1"/>
  <c r="Y252" i="21"/>
  <c r="X252" i="21"/>
  <c r="W252" i="21"/>
  <c r="V252" i="21"/>
  <c r="V253" i="21" s="1"/>
  <c r="U252" i="21"/>
  <c r="U253" i="21" s="1"/>
  <c r="T252" i="21"/>
  <c r="T253" i="21" s="1"/>
  <c r="S252" i="21"/>
  <c r="R252" i="21"/>
  <c r="R253" i="21" s="1"/>
  <c r="Q252" i="21"/>
  <c r="Q253" i="21" s="1"/>
  <c r="P252" i="21"/>
  <c r="O252" i="21"/>
  <c r="O253" i="21" s="1"/>
  <c r="N252" i="21"/>
  <c r="M252" i="21"/>
  <c r="L252" i="21"/>
  <c r="L253" i="21" s="1"/>
  <c r="K252" i="21"/>
  <c r="H252" i="21"/>
  <c r="H253" i="21" s="1"/>
  <c r="G252" i="21"/>
  <c r="G253" i="21" s="1"/>
  <c r="F252" i="21"/>
  <c r="F253" i="21" s="1"/>
  <c r="C252" i="21"/>
  <c r="AP251" i="21"/>
  <c r="AN251" i="21"/>
  <c r="AL251" i="21"/>
  <c r="AK251" i="21"/>
  <c r="AI251" i="21"/>
  <c r="AH251" i="21"/>
  <c r="AH253" i="21" s="1"/>
  <c r="AG251" i="21"/>
  <c r="AF251" i="21"/>
  <c r="AE251" i="21"/>
  <c r="AE253" i="21" s="1"/>
  <c r="AD251" i="21"/>
  <c r="AC251" i="21"/>
  <c r="AB251" i="21"/>
  <c r="AA251" i="21"/>
  <c r="Z251" i="21"/>
  <c r="Y251" i="21"/>
  <c r="X251" i="21"/>
  <c r="W251" i="21"/>
  <c r="V251" i="21"/>
  <c r="U251" i="21"/>
  <c r="T251" i="21"/>
  <c r="S251" i="21"/>
  <c r="R251" i="21"/>
  <c r="Q251" i="21"/>
  <c r="P251" i="21"/>
  <c r="O251" i="21"/>
  <c r="N251" i="21"/>
  <c r="M251" i="21"/>
  <c r="L251" i="21"/>
  <c r="K251" i="21"/>
  <c r="K253" i="21" s="1"/>
  <c r="H251" i="21"/>
  <c r="G251" i="21"/>
  <c r="F251" i="21"/>
  <c r="D251" i="21"/>
  <c r="D252" i="21" s="1"/>
  <c r="D253" i="21" s="1"/>
  <c r="C251" i="21"/>
  <c r="AI244" i="21"/>
  <c r="AG244" i="21"/>
  <c r="AD244" i="21"/>
  <c r="Y244" i="21"/>
  <c r="W244" i="21"/>
  <c r="O244" i="21"/>
  <c r="C244" i="21"/>
  <c r="AP243" i="21"/>
  <c r="AP244" i="21" s="1"/>
  <c r="AI243" i="21"/>
  <c r="AH243" i="21"/>
  <c r="AH244" i="21" s="1"/>
  <c r="AG243" i="21"/>
  <c r="AF243" i="21"/>
  <c r="AF244" i="21" s="1"/>
  <c r="AE243" i="21"/>
  <c r="AD243" i="21"/>
  <c r="AC243" i="21"/>
  <c r="AC244" i="21" s="1"/>
  <c r="AB243" i="21"/>
  <c r="AA243" i="21"/>
  <c r="AA244" i="21" s="1"/>
  <c r="Z243" i="21"/>
  <c r="Z244" i="21" s="1"/>
  <c r="Y243" i="21"/>
  <c r="X243" i="21"/>
  <c r="X244" i="21" s="1"/>
  <c r="W243" i="21"/>
  <c r="V243" i="21"/>
  <c r="V244" i="21" s="1"/>
  <c r="U243" i="21"/>
  <c r="U244" i="21" s="1"/>
  <c r="T243" i="21"/>
  <c r="T244" i="21" s="1"/>
  <c r="S243" i="21"/>
  <c r="S244" i="21" s="1"/>
  <c r="R243" i="21"/>
  <c r="R244" i="21" s="1"/>
  <c r="Q243" i="21"/>
  <c r="Q244" i="21" s="1"/>
  <c r="P243" i="21"/>
  <c r="O243" i="21"/>
  <c r="N243" i="21"/>
  <c r="N244" i="21" s="1"/>
  <c r="M243" i="21"/>
  <c r="L243" i="21"/>
  <c r="L244" i="21" s="1"/>
  <c r="K243" i="21"/>
  <c r="I243" i="21"/>
  <c r="I244" i="21" s="1"/>
  <c r="H243" i="21"/>
  <c r="H244" i="21" s="1"/>
  <c r="G243" i="21"/>
  <c r="G244" i="21" s="1"/>
  <c r="F243" i="21"/>
  <c r="F244" i="21" s="1"/>
  <c r="C243" i="21"/>
  <c r="AP242" i="21"/>
  <c r="AI242" i="21"/>
  <c r="AH242" i="21"/>
  <c r="AG242" i="21"/>
  <c r="AF242" i="21"/>
  <c r="AE242" i="21"/>
  <c r="AE244" i="21" s="1"/>
  <c r="AD242" i="21"/>
  <c r="AC242" i="21"/>
  <c r="AB242" i="21"/>
  <c r="AA242" i="21"/>
  <c r="Z242" i="21"/>
  <c r="Y242" i="21"/>
  <c r="X242" i="21"/>
  <c r="W242" i="21"/>
  <c r="V242" i="21"/>
  <c r="U242" i="21"/>
  <c r="T242" i="21"/>
  <c r="S242" i="21"/>
  <c r="R242" i="21"/>
  <c r="Q242" i="21"/>
  <c r="P242" i="21"/>
  <c r="P244" i="21" s="1"/>
  <c r="O242" i="21"/>
  <c r="N242" i="21"/>
  <c r="M242" i="21"/>
  <c r="M244" i="21" s="1"/>
  <c r="L242" i="21"/>
  <c r="K242" i="21"/>
  <c r="K244" i="21" s="1"/>
  <c r="I242" i="21"/>
  <c r="H242" i="21"/>
  <c r="G242" i="21"/>
  <c r="F242" i="21"/>
  <c r="D242" i="21"/>
  <c r="D243" i="21" s="1"/>
  <c r="D244" i="21" s="1"/>
  <c r="C242" i="21"/>
  <c r="AI235" i="21"/>
  <c r="AG235" i="21"/>
  <c r="AD235" i="21"/>
  <c r="X235" i="21"/>
  <c r="W235" i="21"/>
  <c r="O235" i="21"/>
  <c r="M235" i="21"/>
  <c r="C235" i="21"/>
  <c r="AP234" i="21"/>
  <c r="AP235" i="21" s="1"/>
  <c r="AN234" i="21"/>
  <c r="AN235" i="21" s="1"/>
  <c r="AI234" i="21"/>
  <c r="AH234" i="21"/>
  <c r="AH235" i="21" s="1"/>
  <c r="AG234" i="21"/>
  <c r="AF234" i="21"/>
  <c r="AF235" i="21" s="1"/>
  <c r="AE234" i="21"/>
  <c r="AD234" i="21"/>
  <c r="AC234" i="21"/>
  <c r="AC235" i="21" s="1"/>
  <c r="AB234" i="21"/>
  <c r="AB235" i="21" s="1"/>
  <c r="AA234" i="21"/>
  <c r="AA235" i="21" s="1"/>
  <c r="Z234" i="21"/>
  <c r="Z235" i="21" s="1"/>
  <c r="Y234" i="21"/>
  <c r="Y235" i="21" s="1"/>
  <c r="X234" i="21"/>
  <c r="W234" i="21"/>
  <c r="V234" i="21"/>
  <c r="V235" i="21" s="1"/>
  <c r="U234" i="21"/>
  <c r="U235" i="21" s="1"/>
  <c r="T234" i="21"/>
  <c r="T235" i="21" s="1"/>
  <c r="S234" i="21"/>
  <c r="S235" i="21" s="1"/>
  <c r="R234" i="21"/>
  <c r="R235" i="21" s="1"/>
  <c r="Q234" i="21"/>
  <c r="Q235" i="21" s="1"/>
  <c r="P234" i="21"/>
  <c r="P235" i="21" s="1"/>
  <c r="O234" i="21"/>
  <c r="N234" i="21"/>
  <c r="N235" i="21" s="1"/>
  <c r="M234" i="21"/>
  <c r="L234" i="21"/>
  <c r="K234" i="21"/>
  <c r="H234" i="21"/>
  <c r="H235" i="21" s="1"/>
  <c r="G234" i="21"/>
  <c r="G235" i="21" s="1"/>
  <c r="C234" i="21"/>
  <c r="AP233" i="21"/>
  <c r="AN233" i="21"/>
  <c r="AI233" i="21"/>
  <c r="AH233" i="21"/>
  <c r="AG233" i="21"/>
  <c r="AF233" i="21"/>
  <c r="AE233" i="21"/>
  <c r="AE235" i="21" s="1"/>
  <c r="AD233" i="21"/>
  <c r="AC233" i="21"/>
  <c r="AB233" i="21"/>
  <c r="AA233" i="21"/>
  <c r="Z233" i="21"/>
  <c r="Y233" i="21"/>
  <c r="X233" i="21"/>
  <c r="W233" i="21"/>
  <c r="V233" i="21"/>
  <c r="U233" i="21"/>
  <c r="T233" i="21"/>
  <c r="S233" i="21"/>
  <c r="R233" i="21"/>
  <c r="Q233" i="21"/>
  <c r="P233" i="21"/>
  <c r="O233" i="21"/>
  <c r="N233" i="21"/>
  <c r="M233" i="21"/>
  <c r="L233" i="21"/>
  <c r="K233" i="21"/>
  <c r="K235" i="21" s="1"/>
  <c r="H233" i="21"/>
  <c r="G233" i="21"/>
  <c r="D233" i="21"/>
  <c r="D234" i="21" s="1"/>
  <c r="D235" i="21" s="1"/>
  <c r="C233" i="21"/>
  <c r="AH226" i="21"/>
  <c r="AD226" i="21"/>
  <c r="AC226" i="21"/>
  <c r="AB226" i="21"/>
  <c r="Y226" i="21"/>
  <c r="X226" i="21"/>
  <c r="W226" i="21"/>
  <c r="O226" i="21"/>
  <c r="N226" i="21"/>
  <c r="H226" i="21"/>
  <c r="C226" i="21"/>
  <c r="AP225" i="21"/>
  <c r="AP226" i="21" s="1"/>
  <c r="AL225" i="21"/>
  <c r="AL226" i="21" s="1"/>
  <c r="AK225" i="21"/>
  <c r="AK226" i="21" s="1"/>
  <c r="AH225" i="21"/>
  <c r="AG225" i="21"/>
  <c r="AG226" i="21" s="1"/>
  <c r="AF225" i="21"/>
  <c r="AF226" i="21" s="1"/>
  <c r="AE225" i="21"/>
  <c r="AD225" i="21"/>
  <c r="AC225" i="21"/>
  <c r="AB225" i="21"/>
  <c r="AA225" i="21"/>
  <c r="AA226" i="21" s="1"/>
  <c r="Z225" i="21"/>
  <c r="Z226" i="21" s="1"/>
  <c r="Y225" i="21"/>
  <c r="X225" i="21"/>
  <c r="W225" i="21"/>
  <c r="V225" i="21"/>
  <c r="V226" i="21" s="1"/>
  <c r="U225" i="21"/>
  <c r="U226" i="21" s="1"/>
  <c r="T225" i="21"/>
  <c r="T226" i="21" s="1"/>
  <c r="S225" i="21"/>
  <c r="S226" i="21" s="1"/>
  <c r="R225" i="21"/>
  <c r="R226" i="21" s="1"/>
  <c r="Q225" i="21"/>
  <c r="Q226" i="21" s="1"/>
  <c r="P225" i="21"/>
  <c r="P226" i="21" s="1"/>
  <c r="O225" i="21"/>
  <c r="N225" i="21"/>
  <c r="M225" i="21"/>
  <c r="L225" i="21"/>
  <c r="L226" i="21" s="1"/>
  <c r="K225" i="21"/>
  <c r="H225" i="21"/>
  <c r="G225" i="21"/>
  <c r="G226" i="21" s="1"/>
  <c r="F225" i="21"/>
  <c r="F226" i="21" s="1"/>
  <c r="C225" i="21"/>
  <c r="AP224" i="21"/>
  <c r="AL224" i="21"/>
  <c r="AK224" i="21"/>
  <c r="AH224" i="21"/>
  <c r="AG224" i="21"/>
  <c r="AF224" i="21"/>
  <c r="AE224" i="21"/>
  <c r="AE226" i="21" s="1"/>
  <c r="AD224" i="21"/>
  <c r="AC224" i="21"/>
  <c r="AB224" i="21"/>
  <c r="AA224" i="21"/>
  <c r="Z224" i="21"/>
  <c r="Y224" i="21"/>
  <c r="X224" i="21"/>
  <c r="W224" i="21"/>
  <c r="V224" i="21"/>
  <c r="U224" i="21"/>
  <c r="T224" i="21"/>
  <c r="S224" i="21"/>
  <c r="R224" i="21"/>
  <c r="Q224" i="21"/>
  <c r="P224" i="21"/>
  <c r="O224" i="21"/>
  <c r="N224" i="21"/>
  <c r="M224" i="21"/>
  <c r="L224" i="21"/>
  <c r="K224" i="21"/>
  <c r="K226" i="21" s="1"/>
  <c r="H224" i="21"/>
  <c r="G224" i="21"/>
  <c r="F224" i="21"/>
  <c r="D224" i="21"/>
  <c r="D225" i="21" s="1"/>
  <c r="D226" i="21" s="1"/>
  <c r="C224" i="21"/>
  <c r="AH217" i="21"/>
  <c r="AD217" i="21"/>
  <c r="Y217" i="21"/>
  <c r="W217" i="21"/>
  <c r="P217" i="21"/>
  <c r="N217" i="21"/>
  <c r="C217" i="21"/>
  <c r="AP216" i="21"/>
  <c r="AP217" i="21" s="1"/>
  <c r="AN216" i="21"/>
  <c r="AN217" i="21" s="1"/>
  <c r="AL216" i="21"/>
  <c r="AK216" i="21"/>
  <c r="AK217" i="21" s="1"/>
  <c r="AH216" i="21"/>
  <c r="AG216" i="21"/>
  <c r="AG217" i="21" s="1"/>
  <c r="AF216" i="21"/>
  <c r="AF217" i="21" s="1"/>
  <c r="AE216" i="21"/>
  <c r="AD216" i="21"/>
  <c r="AC216" i="21"/>
  <c r="AC217" i="21" s="1"/>
  <c r="AB216" i="21"/>
  <c r="AB217" i="21" s="1"/>
  <c r="AA216" i="21"/>
  <c r="AA217" i="21" s="1"/>
  <c r="Z216" i="21"/>
  <c r="Z217" i="21" s="1"/>
  <c r="Y216" i="21"/>
  <c r="X216" i="21"/>
  <c r="X217" i="21" s="1"/>
  <c r="W216" i="21"/>
  <c r="V216" i="21"/>
  <c r="V217" i="21" s="1"/>
  <c r="U216" i="21"/>
  <c r="U217" i="21" s="1"/>
  <c r="T216" i="21"/>
  <c r="T217" i="21" s="1"/>
  <c r="S216" i="21"/>
  <c r="S217" i="21" s="1"/>
  <c r="R216" i="21"/>
  <c r="R217" i="21" s="1"/>
  <c r="Q216" i="21"/>
  <c r="Q217" i="21" s="1"/>
  <c r="P216" i="21"/>
  <c r="O216" i="21"/>
  <c r="O217" i="21" s="1"/>
  <c r="N216" i="21"/>
  <c r="M216" i="21"/>
  <c r="M217" i="21" s="1"/>
  <c r="L216" i="21"/>
  <c r="L217" i="21" s="1"/>
  <c r="K216" i="21"/>
  <c r="I216" i="21"/>
  <c r="I217" i="21" s="1"/>
  <c r="H216" i="21"/>
  <c r="H217" i="21" s="1"/>
  <c r="G216" i="21"/>
  <c r="G217" i="21" s="1"/>
  <c r="F216" i="21"/>
  <c r="F217" i="21" s="1"/>
  <c r="C216" i="21"/>
  <c r="AP215" i="21"/>
  <c r="AN215" i="21"/>
  <c r="AL215" i="21"/>
  <c r="AK215" i="21"/>
  <c r="AH215" i="21"/>
  <c r="AG215" i="21"/>
  <c r="AF215" i="21"/>
  <c r="AE215" i="21"/>
  <c r="AE217" i="21" s="1"/>
  <c r="AD215" i="21"/>
  <c r="AC215" i="21"/>
  <c r="AB215" i="21"/>
  <c r="AA215" i="21"/>
  <c r="Z215" i="21"/>
  <c r="Y215" i="21"/>
  <c r="X215" i="21"/>
  <c r="W215" i="21"/>
  <c r="V215" i="21"/>
  <c r="U215" i="21"/>
  <c r="T215" i="21"/>
  <c r="S215" i="21"/>
  <c r="R215" i="21"/>
  <c r="Q215" i="21"/>
  <c r="P215" i="21"/>
  <c r="O215" i="21"/>
  <c r="N215" i="21"/>
  <c r="M215" i="21"/>
  <c r="L215" i="21"/>
  <c r="K215" i="21"/>
  <c r="K217" i="21" s="1"/>
  <c r="I215" i="21"/>
  <c r="H215" i="21"/>
  <c r="G215" i="21"/>
  <c r="F215" i="21"/>
  <c r="D215" i="21"/>
  <c r="D216" i="21" s="1"/>
  <c r="D217" i="21" s="1"/>
  <c r="C215" i="21"/>
  <c r="AA208" i="21"/>
  <c r="W208" i="21"/>
  <c r="R208" i="21"/>
  <c r="P208" i="21"/>
  <c r="G208" i="21"/>
  <c r="AP207" i="21"/>
  <c r="AP208" i="21" s="1"/>
  <c r="AO207" i="21"/>
  <c r="AN207" i="21"/>
  <c r="AN208" i="21" s="1"/>
  <c r="AI207" i="21"/>
  <c r="AI208" i="21" s="1"/>
  <c r="AH207" i="21"/>
  <c r="AH208" i="21" s="1"/>
  <c r="AG207" i="21"/>
  <c r="AF207" i="21"/>
  <c r="AF208" i="21" s="1"/>
  <c r="AE207" i="21"/>
  <c r="AE208" i="21" s="1"/>
  <c r="AD207" i="21"/>
  <c r="AC207" i="21"/>
  <c r="AC208" i="21" s="1"/>
  <c r="AB207" i="21"/>
  <c r="AB208" i="21" s="1"/>
  <c r="AA207" i="21"/>
  <c r="Z207" i="21"/>
  <c r="Z208" i="21" s="1"/>
  <c r="Y207" i="21"/>
  <c r="Y208" i="21" s="1"/>
  <c r="X207" i="21"/>
  <c r="W207" i="21"/>
  <c r="V207" i="21"/>
  <c r="V208" i="21" s="1"/>
  <c r="U207" i="21"/>
  <c r="T207" i="21"/>
  <c r="T208" i="21" s="1"/>
  <c r="S207" i="21"/>
  <c r="R207" i="21"/>
  <c r="Q207" i="21"/>
  <c r="Q208" i="21" s="1"/>
  <c r="P207" i="21"/>
  <c r="O207" i="21"/>
  <c r="O208" i="21" s="1"/>
  <c r="N207" i="21"/>
  <c r="N208" i="21" s="1"/>
  <c r="M207" i="21"/>
  <c r="L207" i="21"/>
  <c r="L208" i="21" s="1"/>
  <c r="K207" i="21"/>
  <c r="K208" i="21" s="1"/>
  <c r="H207" i="21"/>
  <c r="H208" i="21" s="1"/>
  <c r="G207" i="21"/>
  <c r="F207" i="21"/>
  <c r="D207" i="21"/>
  <c r="D208" i="21" s="1"/>
  <c r="AP206" i="21"/>
  <c r="AO206" i="21"/>
  <c r="AO208" i="21" s="1"/>
  <c r="AN206" i="21"/>
  <c r="AI206" i="21"/>
  <c r="AH206" i="21"/>
  <c r="AG206" i="21"/>
  <c r="AG208" i="21" s="1"/>
  <c r="AF206" i="21"/>
  <c r="AE206" i="21"/>
  <c r="AD206" i="21"/>
  <c r="AD208" i="21" s="1"/>
  <c r="AC206" i="21"/>
  <c r="AB206" i="21"/>
  <c r="AA206" i="21"/>
  <c r="Z206" i="21"/>
  <c r="Y206" i="21"/>
  <c r="X206" i="21"/>
  <c r="X208" i="21" s="1"/>
  <c r="W206" i="21"/>
  <c r="V206" i="21"/>
  <c r="U206" i="21"/>
  <c r="U208" i="21" s="1"/>
  <c r="T206" i="21"/>
  <c r="S206" i="21"/>
  <c r="S208" i="21" s="1"/>
  <c r="R206" i="21"/>
  <c r="Q206" i="21"/>
  <c r="P206" i="21"/>
  <c r="O206" i="21"/>
  <c r="N206" i="21"/>
  <c r="M206" i="21"/>
  <c r="M208" i="21" s="1"/>
  <c r="L206" i="21"/>
  <c r="K206" i="21"/>
  <c r="H206" i="21"/>
  <c r="G206" i="21"/>
  <c r="F206" i="21"/>
  <c r="D206" i="21"/>
  <c r="C206" i="21"/>
  <c r="C207" i="21" s="1"/>
  <c r="C208" i="21" s="1"/>
  <c r="AN199" i="21"/>
  <c r="X199" i="21"/>
  <c r="W199" i="21"/>
  <c r="T199" i="21"/>
  <c r="S199" i="21"/>
  <c r="AP198" i="21"/>
  <c r="AP199" i="21" s="1"/>
  <c r="AN198" i="21"/>
  <c r="AL198" i="21"/>
  <c r="AL199" i="21" s="1"/>
  <c r="AK198" i="21"/>
  <c r="AK199" i="21" s="1"/>
  <c r="AH198" i="21"/>
  <c r="AH199" i="21" s="1"/>
  <c r="AG198" i="21"/>
  <c r="AG199" i="21" s="1"/>
  <c r="AF198" i="21"/>
  <c r="AF199" i="21" s="1"/>
  <c r="AE198" i="21"/>
  <c r="AE199" i="21" s="1"/>
  <c r="AD198" i="21"/>
  <c r="AD199" i="21" s="1"/>
  <c r="AC198" i="21"/>
  <c r="AC199" i="21" s="1"/>
  <c r="AB198" i="21"/>
  <c r="AB199" i="21" s="1"/>
  <c r="AA198" i="21"/>
  <c r="AA199" i="21" s="1"/>
  <c r="Z198" i="21"/>
  <c r="Z199" i="21" s="1"/>
  <c r="Y198" i="21"/>
  <c r="Y199" i="21" s="1"/>
  <c r="X198" i="21"/>
  <c r="W198" i="21"/>
  <c r="V198" i="21"/>
  <c r="V199" i="21" s="1"/>
  <c r="U198" i="21"/>
  <c r="U199" i="21" s="1"/>
  <c r="T198" i="21"/>
  <c r="S198" i="21"/>
  <c r="R198" i="21"/>
  <c r="R199" i="21" s="1"/>
  <c r="Q198" i="21"/>
  <c r="Q199" i="21" s="1"/>
  <c r="P198" i="21"/>
  <c r="P199" i="21" s="1"/>
  <c r="O198" i="21"/>
  <c r="O199" i="21" s="1"/>
  <c r="N198" i="21"/>
  <c r="N199" i="21" s="1"/>
  <c r="M198" i="21"/>
  <c r="M199" i="21" s="1"/>
  <c r="L198" i="21"/>
  <c r="L199" i="21" s="1"/>
  <c r="K198" i="21"/>
  <c r="K199" i="21" s="1"/>
  <c r="J198" i="21"/>
  <c r="J199" i="21" s="1"/>
  <c r="I198" i="21"/>
  <c r="I199" i="21" s="1"/>
  <c r="H198" i="21"/>
  <c r="H199" i="21" s="1"/>
  <c r="G198" i="21"/>
  <c r="G199" i="21" s="1"/>
  <c r="F198" i="21"/>
  <c r="F199" i="21" s="1"/>
  <c r="AP197" i="21"/>
  <c r="AN197" i="21"/>
  <c r="AL197" i="21"/>
  <c r="AK197" i="21"/>
  <c r="AH197" i="21"/>
  <c r="AG197" i="21"/>
  <c r="AF197" i="21"/>
  <c r="AE197" i="21"/>
  <c r="AD197" i="21"/>
  <c r="AC197" i="21"/>
  <c r="AB197" i="21"/>
  <c r="AA197" i="21"/>
  <c r="Z197" i="21"/>
  <c r="Y197" i="21"/>
  <c r="X197" i="21"/>
  <c r="W197" i="21"/>
  <c r="V197" i="21"/>
  <c r="U197" i="21"/>
  <c r="T197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D197" i="21"/>
  <c r="D198" i="21" s="1"/>
  <c r="D199" i="21" s="1"/>
  <c r="C197" i="21"/>
  <c r="C198" i="21" s="1"/>
  <c r="C199" i="21" s="1"/>
  <c r="AH190" i="21"/>
  <c r="AG190" i="21"/>
  <c r="Z190" i="21"/>
  <c r="Y190" i="21"/>
  <c r="W190" i="21"/>
  <c r="P190" i="21"/>
  <c r="N190" i="21"/>
  <c r="M190" i="21"/>
  <c r="I190" i="21"/>
  <c r="F190" i="21"/>
  <c r="D190" i="21"/>
  <c r="AP189" i="21"/>
  <c r="AP190" i="21" s="1"/>
  <c r="AN189" i="21"/>
  <c r="AN190" i="21" s="1"/>
  <c r="AK189" i="21"/>
  <c r="AI189" i="21"/>
  <c r="AI190" i="21" s="1"/>
  <c r="AH189" i="21"/>
  <c r="AG189" i="21"/>
  <c r="AF189" i="21"/>
  <c r="AF190" i="21" s="1"/>
  <c r="AE189" i="21"/>
  <c r="AE190" i="21" s="1"/>
  <c r="AC189" i="21"/>
  <c r="AC190" i="21" s="1"/>
  <c r="AB189" i="21"/>
  <c r="AA189" i="21"/>
  <c r="AA190" i="21" s="1"/>
  <c r="Z189" i="21"/>
  <c r="Y189" i="21"/>
  <c r="X189" i="21"/>
  <c r="X190" i="21" s="1"/>
  <c r="W189" i="21"/>
  <c r="V189" i="21"/>
  <c r="V190" i="21" s="1"/>
  <c r="U189" i="21"/>
  <c r="U190" i="21" s="1"/>
  <c r="T189" i="21"/>
  <c r="T190" i="21" s="1"/>
  <c r="S189" i="21"/>
  <c r="S190" i="21" s="1"/>
  <c r="R189" i="21"/>
  <c r="R190" i="21" s="1"/>
  <c r="Q189" i="21"/>
  <c r="P189" i="21"/>
  <c r="O189" i="21"/>
  <c r="O190" i="21" s="1"/>
  <c r="N189" i="21"/>
  <c r="M189" i="21"/>
  <c r="L189" i="21"/>
  <c r="L190" i="21" s="1"/>
  <c r="K189" i="21"/>
  <c r="K190" i="21" s="1"/>
  <c r="I189" i="21"/>
  <c r="H189" i="21"/>
  <c r="H190" i="21" s="1"/>
  <c r="G189" i="21"/>
  <c r="G190" i="21" s="1"/>
  <c r="F189" i="21"/>
  <c r="D189" i="21"/>
  <c r="C189" i="21"/>
  <c r="C190" i="21" s="1"/>
  <c r="AP188" i="21"/>
  <c r="AN188" i="21"/>
  <c r="AK188" i="21"/>
  <c r="AK190" i="21" s="1"/>
  <c r="AI188" i="21"/>
  <c r="AH188" i="21"/>
  <c r="AG188" i="21"/>
  <c r="AF188" i="21"/>
  <c r="AE188" i="21"/>
  <c r="AC188" i="21"/>
  <c r="AB188" i="21"/>
  <c r="AA188" i="21"/>
  <c r="Z188" i="21"/>
  <c r="Y188" i="21"/>
  <c r="X188" i="21"/>
  <c r="W188" i="21"/>
  <c r="V188" i="21"/>
  <c r="U188" i="21"/>
  <c r="T188" i="21"/>
  <c r="S188" i="21"/>
  <c r="R188" i="21"/>
  <c r="Q188" i="21"/>
  <c r="Q190" i="21" s="1"/>
  <c r="P188" i="21"/>
  <c r="O188" i="21"/>
  <c r="N188" i="21"/>
  <c r="M188" i="21"/>
  <c r="L188" i="21"/>
  <c r="K188" i="21"/>
  <c r="I188" i="21"/>
  <c r="H188" i="21"/>
  <c r="G188" i="21"/>
  <c r="F188" i="21"/>
  <c r="D188" i="21"/>
  <c r="C188" i="21"/>
  <c r="AI181" i="21"/>
  <c r="AH181" i="21"/>
  <c r="AD181" i="21"/>
  <c r="AC181" i="21"/>
  <c r="AB181" i="21"/>
  <c r="Y181" i="21"/>
  <c r="X181" i="21"/>
  <c r="W181" i="21"/>
  <c r="O181" i="21"/>
  <c r="N181" i="21"/>
  <c r="H181" i="21"/>
  <c r="C181" i="21"/>
  <c r="AP180" i="21"/>
  <c r="AP181" i="21" s="1"/>
  <c r="AN180" i="21"/>
  <c r="AN181" i="21" s="1"/>
  <c r="AI180" i="21"/>
  <c r="AH180" i="21"/>
  <c r="AG180" i="21"/>
  <c r="AG181" i="21" s="1"/>
  <c r="AF180" i="21"/>
  <c r="AF181" i="21" s="1"/>
  <c r="AE180" i="21"/>
  <c r="AD180" i="21"/>
  <c r="AC180" i="21"/>
  <c r="AB180" i="21"/>
  <c r="AA180" i="21"/>
  <c r="AA181" i="21" s="1"/>
  <c r="Z180" i="21"/>
  <c r="Z181" i="21" s="1"/>
  <c r="Y180" i="21"/>
  <c r="X180" i="21"/>
  <c r="W180" i="21"/>
  <c r="V180" i="21"/>
  <c r="V181" i="21" s="1"/>
  <c r="U180" i="21"/>
  <c r="U181" i="21" s="1"/>
  <c r="T180" i="21"/>
  <c r="T181" i="21" s="1"/>
  <c r="S180" i="21"/>
  <c r="S181" i="21" s="1"/>
  <c r="R180" i="21"/>
  <c r="R181" i="21" s="1"/>
  <c r="Q180" i="21"/>
  <c r="Q181" i="21" s="1"/>
  <c r="P180" i="21"/>
  <c r="O180" i="21"/>
  <c r="N180" i="21"/>
  <c r="M180" i="21"/>
  <c r="M181" i="21" s="1"/>
  <c r="L180" i="21"/>
  <c r="L181" i="21" s="1"/>
  <c r="K180" i="21"/>
  <c r="H180" i="21"/>
  <c r="G180" i="21"/>
  <c r="G181" i="21" s="1"/>
  <c r="F180" i="21"/>
  <c r="F181" i="21" s="1"/>
  <c r="C180" i="21"/>
  <c r="AP179" i="21"/>
  <c r="AN179" i="21"/>
  <c r="AI179" i="21"/>
  <c r="AH179" i="21"/>
  <c r="AG179" i="21"/>
  <c r="AF179" i="21"/>
  <c r="AE179" i="21"/>
  <c r="AE181" i="21" s="1"/>
  <c r="AD179" i="21"/>
  <c r="AC179" i="21"/>
  <c r="AB179" i="21"/>
  <c r="AA179" i="21"/>
  <c r="Z179" i="21"/>
  <c r="Y179" i="21"/>
  <c r="X179" i="21"/>
  <c r="W179" i="21"/>
  <c r="V179" i="21"/>
  <c r="U179" i="21"/>
  <c r="T179" i="21"/>
  <c r="S179" i="21"/>
  <c r="R179" i="21"/>
  <c r="Q179" i="21"/>
  <c r="P179" i="21"/>
  <c r="P181" i="21" s="1"/>
  <c r="O179" i="21"/>
  <c r="N179" i="21"/>
  <c r="M179" i="21"/>
  <c r="L179" i="21"/>
  <c r="K179" i="21"/>
  <c r="K181" i="21" s="1"/>
  <c r="H179" i="21"/>
  <c r="G179" i="21"/>
  <c r="F179" i="21"/>
  <c r="D179" i="21"/>
  <c r="D180" i="21" s="1"/>
  <c r="D181" i="21" s="1"/>
  <c r="C179" i="21"/>
  <c r="AN172" i="21"/>
  <c r="AI172" i="21"/>
  <c r="AD172" i="21"/>
  <c r="AC172" i="21"/>
  <c r="Z172" i="21"/>
  <c r="Y172" i="21"/>
  <c r="X172" i="21"/>
  <c r="W172" i="21"/>
  <c r="T172" i="21"/>
  <c r="O172" i="21"/>
  <c r="J172" i="21"/>
  <c r="I172" i="21"/>
  <c r="F172" i="21"/>
  <c r="D172" i="21"/>
  <c r="C172" i="21"/>
  <c r="AP171" i="21"/>
  <c r="AP172" i="21" s="1"/>
  <c r="AN171" i="21"/>
  <c r="AL171" i="21"/>
  <c r="AL172" i="21" s="1"/>
  <c r="AK171" i="21"/>
  <c r="AK172" i="21" s="1"/>
  <c r="AJ171" i="21"/>
  <c r="AI171" i="21"/>
  <c r="AH171" i="21"/>
  <c r="AH172" i="21" s="1"/>
  <c r="AG171" i="21"/>
  <c r="AG172" i="21" s="1"/>
  <c r="AF171" i="21"/>
  <c r="AF172" i="21" s="1"/>
  <c r="AE171" i="21"/>
  <c r="AE172" i="21" s="1"/>
  <c r="AD171" i="21"/>
  <c r="AC171" i="21"/>
  <c r="AB171" i="21"/>
  <c r="AB172" i="21" s="1"/>
  <c r="AA171" i="21"/>
  <c r="AA172" i="21" s="1"/>
  <c r="Z171" i="21"/>
  <c r="Y171" i="21"/>
  <c r="X171" i="21"/>
  <c r="W171" i="21"/>
  <c r="V171" i="21"/>
  <c r="V172" i="21" s="1"/>
  <c r="U171" i="21"/>
  <c r="T171" i="21"/>
  <c r="S171" i="21"/>
  <c r="S172" i="21" s="1"/>
  <c r="R171" i="21"/>
  <c r="R172" i="21" s="1"/>
  <c r="Q171" i="21"/>
  <c r="Q172" i="21" s="1"/>
  <c r="P171" i="21"/>
  <c r="O171" i="21"/>
  <c r="N171" i="21"/>
  <c r="N172" i="21" s="1"/>
  <c r="M171" i="21"/>
  <c r="M172" i="21" s="1"/>
  <c r="L171" i="21"/>
  <c r="L172" i="21" s="1"/>
  <c r="K171" i="21"/>
  <c r="J171" i="21"/>
  <c r="I171" i="21"/>
  <c r="H171" i="21"/>
  <c r="H172" i="21" s="1"/>
  <c r="G171" i="21"/>
  <c r="G172" i="21" s="1"/>
  <c r="F171" i="21"/>
  <c r="D171" i="21"/>
  <c r="C171" i="21"/>
  <c r="AP170" i="21"/>
  <c r="AN170" i="21"/>
  <c r="AL170" i="21"/>
  <c r="AK170" i="21"/>
  <c r="AJ170" i="21"/>
  <c r="AJ172" i="21" s="1"/>
  <c r="AI170" i="21"/>
  <c r="AH170" i="21"/>
  <c r="AG170" i="21"/>
  <c r="AF170" i="21"/>
  <c r="AE170" i="21"/>
  <c r="AD170" i="21"/>
  <c r="AC170" i="21"/>
  <c r="AB170" i="21"/>
  <c r="AA170" i="21"/>
  <c r="Z170" i="21"/>
  <c r="Y170" i="21"/>
  <c r="X170" i="21"/>
  <c r="W170" i="21"/>
  <c r="V170" i="21"/>
  <c r="U170" i="21"/>
  <c r="U172" i="21" s="1"/>
  <c r="T170" i="21"/>
  <c r="S170" i="21"/>
  <c r="R170" i="21"/>
  <c r="Q170" i="21"/>
  <c r="P170" i="21"/>
  <c r="P172" i="21" s="1"/>
  <c r="O170" i="21"/>
  <c r="N170" i="21"/>
  <c r="M170" i="21"/>
  <c r="L170" i="21"/>
  <c r="K170" i="21"/>
  <c r="K172" i="21" s="1"/>
  <c r="J170" i="21"/>
  <c r="I170" i="21"/>
  <c r="H170" i="21"/>
  <c r="G170" i="21"/>
  <c r="F170" i="21"/>
  <c r="D170" i="21"/>
  <c r="C170" i="21"/>
  <c r="AI163" i="21"/>
  <c r="AH163" i="21"/>
  <c r="AG163" i="21"/>
  <c r="AD163" i="21"/>
  <c r="AC163" i="21"/>
  <c r="AB163" i="21"/>
  <c r="Y163" i="21"/>
  <c r="X163" i="21"/>
  <c r="W163" i="21"/>
  <c r="O163" i="21"/>
  <c r="N163" i="21"/>
  <c r="M163" i="21"/>
  <c r="I163" i="21"/>
  <c r="H163" i="21"/>
  <c r="C163" i="21"/>
  <c r="AP162" i="21"/>
  <c r="AP163" i="21" s="1"/>
  <c r="AM162" i="21"/>
  <c r="AM163" i="21" s="1"/>
  <c r="AI162" i="21"/>
  <c r="AH162" i="21"/>
  <c r="AG162" i="21"/>
  <c r="AF162" i="21"/>
  <c r="AF163" i="21" s="1"/>
  <c r="AE162" i="21"/>
  <c r="AD162" i="21"/>
  <c r="AC162" i="21"/>
  <c r="AB162" i="21"/>
  <c r="AA162" i="21"/>
  <c r="AA163" i="21" s="1"/>
  <c r="Z162" i="21"/>
  <c r="Z163" i="21" s="1"/>
  <c r="Y162" i="21"/>
  <c r="X162" i="21"/>
  <c r="W162" i="21"/>
  <c r="V162" i="21"/>
  <c r="V163" i="21" s="1"/>
  <c r="U162" i="21"/>
  <c r="T162" i="21"/>
  <c r="T163" i="21" s="1"/>
  <c r="S162" i="21"/>
  <c r="S163" i="21" s="1"/>
  <c r="R162" i="21"/>
  <c r="R163" i="21" s="1"/>
  <c r="Q162" i="21"/>
  <c r="Q163" i="21" s="1"/>
  <c r="P162" i="21"/>
  <c r="P163" i="21" s="1"/>
  <c r="O162" i="21"/>
  <c r="N162" i="21"/>
  <c r="M162" i="21"/>
  <c r="L162" i="21"/>
  <c r="L163" i="21" s="1"/>
  <c r="K162" i="21"/>
  <c r="I162" i="21"/>
  <c r="H162" i="21"/>
  <c r="G162" i="21"/>
  <c r="G163" i="21" s="1"/>
  <c r="F162" i="21"/>
  <c r="F163" i="21" s="1"/>
  <c r="C162" i="21"/>
  <c r="AP161" i="21"/>
  <c r="AM161" i="21"/>
  <c r="AI161" i="21"/>
  <c r="AH161" i="21"/>
  <c r="AG161" i="21"/>
  <c r="AF161" i="21"/>
  <c r="AE161" i="21"/>
  <c r="AE163" i="21" s="1"/>
  <c r="AD161" i="21"/>
  <c r="AC161" i="21"/>
  <c r="AB161" i="21"/>
  <c r="AA161" i="21"/>
  <c r="Z161" i="21"/>
  <c r="Y161" i="21"/>
  <c r="X161" i="21"/>
  <c r="W161" i="21"/>
  <c r="V161" i="21"/>
  <c r="U161" i="21"/>
  <c r="U163" i="21" s="1"/>
  <c r="T161" i="21"/>
  <c r="S161" i="21"/>
  <c r="R161" i="21"/>
  <c r="Q161" i="21"/>
  <c r="P161" i="21"/>
  <c r="O161" i="21"/>
  <c r="N161" i="21"/>
  <c r="M161" i="21"/>
  <c r="L161" i="21"/>
  <c r="K161" i="21"/>
  <c r="K163" i="21" s="1"/>
  <c r="I161" i="21"/>
  <c r="H161" i="21"/>
  <c r="G161" i="21"/>
  <c r="F161" i="21"/>
  <c r="D161" i="21"/>
  <c r="D162" i="21" s="1"/>
  <c r="D163" i="21" s="1"/>
  <c r="C161" i="21"/>
  <c r="AH154" i="21"/>
  <c r="AD154" i="21"/>
  <c r="AC154" i="21"/>
  <c r="Y154" i="21"/>
  <c r="X154" i="21"/>
  <c r="U154" i="21"/>
  <c r="S154" i="21"/>
  <c r="Q154" i="21"/>
  <c r="N154" i="21"/>
  <c r="C154" i="21"/>
  <c r="AP153" i="21"/>
  <c r="AP154" i="21" s="1"/>
  <c r="AN153" i="21"/>
  <c r="AN154" i="21" s="1"/>
  <c r="AK153" i="21"/>
  <c r="AK154" i="21" s="1"/>
  <c r="AI153" i="21"/>
  <c r="AI154" i="21" s="1"/>
  <c r="AH153" i="21"/>
  <c r="AG153" i="21"/>
  <c r="AG154" i="21" s="1"/>
  <c r="AF153" i="21"/>
  <c r="AF154" i="21" s="1"/>
  <c r="AE153" i="21"/>
  <c r="AD153" i="21"/>
  <c r="AC153" i="21"/>
  <c r="AB153" i="21"/>
  <c r="AB154" i="21" s="1"/>
  <c r="AA153" i="21"/>
  <c r="AA154" i="21" s="1"/>
  <c r="Z153" i="21"/>
  <c r="Z154" i="21" s="1"/>
  <c r="Y153" i="21"/>
  <c r="X153" i="21"/>
  <c r="W153" i="21"/>
  <c r="W154" i="21" s="1"/>
  <c r="V153" i="21"/>
  <c r="V154" i="21" s="1"/>
  <c r="U153" i="21"/>
  <c r="T153" i="21"/>
  <c r="T154" i="21" s="1"/>
  <c r="S153" i="21"/>
  <c r="Q153" i="21"/>
  <c r="P153" i="21"/>
  <c r="P154" i="21" s="1"/>
  <c r="O153" i="21"/>
  <c r="O154" i="21" s="1"/>
  <c r="N153" i="21"/>
  <c r="M153" i="21"/>
  <c r="M154" i="21" s="1"/>
  <c r="L153" i="21"/>
  <c r="L154" i="21" s="1"/>
  <c r="K153" i="21"/>
  <c r="H153" i="21"/>
  <c r="H154" i="21" s="1"/>
  <c r="G153" i="21"/>
  <c r="G154" i="21" s="1"/>
  <c r="F153" i="21"/>
  <c r="F154" i="21" s="1"/>
  <c r="C153" i="21"/>
  <c r="AP152" i="21"/>
  <c r="AN152" i="21"/>
  <c r="AK152" i="21"/>
  <c r="AI152" i="21"/>
  <c r="AH152" i="21"/>
  <c r="AG152" i="21"/>
  <c r="AF152" i="21"/>
  <c r="AE152" i="21"/>
  <c r="AE154" i="21" s="1"/>
  <c r="AD152" i="21"/>
  <c r="AC152" i="21"/>
  <c r="AB152" i="21"/>
  <c r="AA152" i="21"/>
  <c r="Z152" i="21"/>
  <c r="Y152" i="21"/>
  <c r="X152" i="21"/>
  <c r="W152" i="21"/>
  <c r="V152" i="21"/>
  <c r="U152" i="21"/>
  <c r="T152" i="21"/>
  <c r="S152" i="21"/>
  <c r="Q152" i="21"/>
  <c r="P152" i="21"/>
  <c r="O152" i="21"/>
  <c r="N152" i="21"/>
  <c r="M152" i="21"/>
  <c r="L152" i="21"/>
  <c r="K152" i="21"/>
  <c r="K154" i="21" s="1"/>
  <c r="H152" i="21"/>
  <c r="G152" i="21"/>
  <c r="F152" i="21"/>
  <c r="D152" i="21"/>
  <c r="D153" i="21" s="1"/>
  <c r="D154" i="21" s="1"/>
  <c r="C152" i="21"/>
  <c r="AI145" i="21"/>
  <c r="AC145" i="21"/>
  <c r="Z145" i="21"/>
  <c r="Y145" i="21"/>
  <c r="X145" i="21"/>
  <c r="W145" i="21"/>
  <c r="O145" i="21"/>
  <c r="J145" i="21"/>
  <c r="I145" i="21"/>
  <c r="F145" i="21"/>
  <c r="D145" i="21"/>
  <c r="C145" i="21"/>
  <c r="AP144" i="21"/>
  <c r="AP145" i="21" s="1"/>
  <c r="AL144" i="21"/>
  <c r="AL145" i="21" s="1"/>
  <c r="AK144" i="21"/>
  <c r="AK145" i="21" s="1"/>
  <c r="AI144" i="21"/>
  <c r="AH144" i="21"/>
  <c r="AH145" i="21" s="1"/>
  <c r="AG144" i="21"/>
  <c r="AG145" i="21" s="1"/>
  <c r="AF144" i="21"/>
  <c r="AF145" i="21" s="1"/>
  <c r="AE144" i="21"/>
  <c r="AC144" i="21"/>
  <c r="AB144" i="21"/>
  <c r="AB145" i="21" s="1"/>
  <c r="AA144" i="21"/>
  <c r="AA145" i="21" s="1"/>
  <c r="Z144" i="21"/>
  <c r="Y144" i="21"/>
  <c r="X144" i="21"/>
  <c r="W144" i="21"/>
  <c r="V144" i="21"/>
  <c r="V145" i="21" s="1"/>
  <c r="U144" i="21"/>
  <c r="U145" i="21" s="1"/>
  <c r="T144" i="21"/>
  <c r="T145" i="21" s="1"/>
  <c r="S144" i="21"/>
  <c r="R144" i="21"/>
  <c r="R145" i="21" s="1"/>
  <c r="Q144" i="21"/>
  <c r="Q145" i="21" s="1"/>
  <c r="P144" i="21"/>
  <c r="O144" i="21"/>
  <c r="M144" i="21"/>
  <c r="M145" i="21" s="1"/>
  <c r="L144" i="21"/>
  <c r="L145" i="21" s="1"/>
  <c r="K144" i="21"/>
  <c r="J144" i="21"/>
  <c r="I144" i="21"/>
  <c r="H144" i="21"/>
  <c r="H145" i="21" s="1"/>
  <c r="G144" i="21"/>
  <c r="G145" i="21" s="1"/>
  <c r="F144" i="21"/>
  <c r="D144" i="21"/>
  <c r="C144" i="21"/>
  <c r="AP143" i="21"/>
  <c r="AL143" i="21"/>
  <c r="AK143" i="21"/>
  <c r="AI143" i="21"/>
  <c r="AH143" i="21"/>
  <c r="AG143" i="21"/>
  <c r="AF143" i="21"/>
  <c r="AE143" i="21"/>
  <c r="AE145" i="21" s="1"/>
  <c r="AC143" i="21"/>
  <c r="AB143" i="21"/>
  <c r="AA143" i="21"/>
  <c r="Z143" i="21"/>
  <c r="Y143" i="21"/>
  <c r="X143" i="21"/>
  <c r="W143" i="21"/>
  <c r="V143" i="21"/>
  <c r="U143" i="21"/>
  <c r="T143" i="21"/>
  <c r="S143" i="21"/>
  <c r="R143" i="21"/>
  <c r="Q143" i="21"/>
  <c r="P143" i="21"/>
  <c r="P145" i="21" s="1"/>
  <c r="O143" i="21"/>
  <c r="M143" i="21"/>
  <c r="L143" i="21"/>
  <c r="K143" i="21"/>
  <c r="K145" i="21" s="1"/>
  <c r="J143" i="21"/>
  <c r="I143" i="21"/>
  <c r="H143" i="21"/>
  <c r="G143" i="21"/>
  <c r="F143" i="21"/>
  <c r="D143" i="21"/>
  <c r="C143" i="21"/>
  <c r="AA136" i="21"/>
  <c r="T136" i="21"/>
  <c r="O136" i="21"/>
  <c r="H136" i="21"/>
  <c r="G136" i="21"/>
  <c r="F136" i="21"/>
  <c r="AP135" i="21"/>
  <c r="AP136" i="21" s="1"/>
  <c r="AO135" i="21"/>
  <c r="AO136" i="21" s="1"/>
  <c r="AH135" i="21"/>
  <c r="AH136" i="21" s="1"/>
  <c r="AG135" i="21"/>
  <c r="AG136" i="21" s="1"/>
  <c r="AF135" i="21"/>
  <c r="AF136" i="21" s="1"/>
  <c r="AC135" i="21"/>
  <c r="AC136" i="21" s="1"/>
  <c r="AB135" i="21"/>
  <c r="AB136" i="21" s="1"/>
  <c r="AA135" i="21"/>
  <c r="Z135" i="21"/>
  <c r="Z136" i="21" s="1"/>
  <c r="Y135" i="21"/>
  <c r="Y136" i="21" s="1"/>
  <c r="X135" i="21"/>
  <c r="X136" i="21" s="1"/>
  <c r="W135" i="21"/>
  <c r="V135" i="21"/>
  <c r="V136" i="21" s="1"/>
  <c r="U135" i="21"/>
  <c r="U136" i="21" s="1"/>
  <c r="T135" i="21"/>
  <c r="S135" i="21"/>
  <c r="S136" i="21" s="1"/>
  <c r="R135" i="21"/>
  <c r="R136" i="21" s="1"/>
  <c r="Q135" i="21"/>
  <c r="Q136" i="21" s="1"/>
  <c r="P135" i="21"/>
  <c r="O135" i="21"/>
  <c r="N135" i="21"/>
  <c r="N136" i="21" s="1"/>
  <c r="M135" i="21"/>
  <c r="M136" i="21" s="1"/>
  <c r="L135" i="21"/>
  <c r="L136" i="21" s="1"/>
  <c r="K135" i="21"/>
  <c r="K136" i="21" s="1"/>
  <c r="I135" i="21"/>
  <c r="I136" i="21" s="1"/>
  <c r="H135" i="21"/>
  <c r="G135" i="21"/>
  <c r="F135" i="21"/>
  <c r="D135" i="21"/>
  <c r="D136" i="21" s="1"/>
  <c r="AP134" i="21"/>
  <c r="AO134" i="21"/>
  <c r="AH134" i="21"/>
  <c r="AG134" i="21"/>
  <c r="AF134" i="21"/>
  <c r="AC134" i="21"/>
  <c r="AB134" i="21"/>
  <c r="AA134" i="21"/>
  <c r="Z134" i="21"/>
  <c r="Y134" i="21"/>
  <c r="X134" i="21"/>
  <c r="W134" i="21"/>
  <c r="W136" i="21" s="1"/>
  <c r="V134" i="21"/>
  <c r="U134" i="21"/>
  <c r="T134" i="21"/>
  <c r="S134" i="21"/>
  <c r="R134" i="21"/>
  <c r="Q134" i="21"/>
  <c r="P134" i="21"/>
  <c r="P136" i="21" s="1"/>
  <c r="O134" i="21"/>
  <c r="N134" i="21"/>
  <c r="M134" i="21"/>
  <c r="L134" i="21"/>
  <c r="K134" i="21"/>
  <c r="I134" i="21"/>
  <c r="H134" i="21"/>
  <c r="G134" i="21"/>
  <c r="F134" i="21"/>
  <c r="D134" i="21"/>
  <c r="C134" i="21"/>
  <c r="C135" i="21" s="1"/>
  <c r="C136" i="21" s="1"/>
  <c r="AG127" i="21"/>
  <c r="AC127" i="21"/>
  <c r="AB127" i="21"/>
  <c r="Y127" i="21"/>
  <c r="X127" i="21"/>
  <c r="W127" i="21"/>
  <c r="R127" i="21"/>
  <c r="M127" i="21"/>
  <c r="H127" i="21"/>
  <c r="C127" i="21"/>
  <c r="AP126" i="21"/>
  <c r="AP127" i="21" s="1"/>
  <c r="AN126" i="21"/>
  <c r="AN127" i="21" s="1"/>
  <c r="AK126" i="21"/>
  <c r="AK127" i="21" s="1"/>
  <c r="AJ126" i="21"/>
  <c r="AH126" i="21"/>
  <c r="AG126" i="21"/>
  <c r="AF126" i="21"/>
  <c r="AF127" i="21" s="1"/>
  <c r="AE126" i="21"/>
  <c r="AC126" i="21"/>
  <c r="AB126" i="21"/>
  <c r="AA126" i="21"/>
  <c r="AA127" i="21" s="1"/>
  <c r="Z126" i="21"/>
  <c r="Z127" i="21" s="1"/>
  <c r="Y126" i="21"/>
  <c r="X126" i="21"/>
  <c r="W126" i="21"/>
  <c r="V126" i="21"/>
  <c r="V127" i="21" s="1"/>
  <c r="U126" i="21"/>
  <c r="U127" i="21" s="1"/>
  <c r="T126" i="21"/>
  <c r="T127" i="21" s="1"/>
  <c r="S126" i="21"/>
  <c r="R126" i="21"/>
  <c r="Q126" i="21"/>
  <c r="Q127" i="21" s="1"/>
  <c r="P126" i="21"/>
  <c r="O126" i="21"/>
  <c r="O127" i="21" s="1"/>
  <c r="N126" i="21"/>
  <c r="M126" i="21"/>
  <c r="L126" i="21"/>
  <c r="L127" i="21" s="1"/>
  <c r="K126" i="21"/>
  <c r="H126" i="21"/>
  <c r="G126" i="21"/>
  <c r="G127" i="21" s="1"/>
  <c r="F126" i="21"/>
  <c r="C126" i="21"/>
  <c r="AP125" i="21"/>
  <c r="AN125" i="21"/>
  <c r="AK125" i="21"/>
  <c r="AJ125" i="21"/>
  <c r="AJ127" i="21" s="1"/>
  <c r="AH125" i="21"/>
  <c r="AH127" i="21" s="1"/>
  <c r="AG125" i="21"/>
  <c r="AF125" i="21"/>
  <c r="AE125" i="21"/>
  <c r="AE127" i="21" s="1"/>
  <c r="AC125" i="21"/>
  <c r="AB125" i="21"/>
  <c r="AA125" i="21"/>
  <c r="Z125" i="21"/>
  <c r="Y125" i="21"/>
  <c r="X125" i="21"/>
  <c r="W125" i="21"/>
  <c r="V125" i="21"/>
  <c r="U125" i="21"/>
  <c r="T125" i="21"/>
  <c r="S125" i="21"/>
  <c r="S127" i="21" s="1"/>
  <c r="R125" i="21"/>
  <c r="Q125" i="21"/>
  <c r="P125" i="21"/>
  <c r="P127" i="21" s="1"/>
  <c r="O125" i="21"/>
  <c r="N125" i="21"/>
  <c r="N127" i="21" s="1"/>
  <c r="M125" i="21"/>
  <c r="L125" i="21"/>
  <c r="K125" i="21"/>
  <c r="K127" i="21" s="1"/>
  <c r="H125" i="21"/>
  <c r="G125" i="21"/>
  <c r="F125" i="21"/>
  <c r="D125" i="21"/>
  <c r="D126" i="21" s="1"/>
  <c r="D127" i="21" s="1"/>
  <c r="C125" i="21"/>
  <c r="AH118" i="21"/>
  <c r="AA118" i="21"/>
  <c r="Z118" i="21"/>
  <c r="Y118" i="21"/>
  <c r="X118" i="21"/>
  <c r="W118" i="21"/>
  <c r="O118" i="21"/>
  <c r="N118" i="21"/>
  <c r="J118" i="21"/>
  <c r="G118" i="21"/>
  <c r="F118" i="21"/>
  <c r="D118" i="21"/>
  <c r="C118" i="21"/>
  <c r="AP117" i="21"/>
  <c r="AP118" i="21" s="1"/>
  <c r="AO117" i="21"/>
  <c r="AO118" i="21" s="1"/>
  <c r="AN117" i="21"/>
  <c r="AN118" i="21" s="1"/>
  <c r="AL117" i="21"/>
  <c r="AK117" i="21"/>
  <c r="AK118" i="21" s="1"/>
  <c r="AH117" i="21"/>
  <c r="AG117" i="21"/>
  <c r="AG118" i="21" s="1"/>
  <c r="AF117" i="21"/>
  <c r="AF118" i="21" s="1"/>
  <c r="AE117" i="21"/>
  <c r="AC117" i="21"/>
  <c r="AC118" i="21" s="1"/>
  <c r="AB117" i="21"/>
  <c r="AB118" i="21" s="1"/>
  <c r="AA117" i="21"/>
  <c r="Z117" i="21"/>
  <c r="Y117" i="21"/>
  <c r="X117" i="21"/>
  <c r="W117" i="21"/>
  <c r="V117" i="21"/>
  <c r="V118" i="21" s="1"/>
  <c r="U117" i="21"/>
  <c r="U118" i="21" s="1"/>
  <c r="T117" i="21"/>
  <c r="T118" i="21" s="1"/>
  <c r="S117" i="21"/>
  <c r="S118" i="21" s="1"/>
  <c r="R117" i="21"/>
  <c r="Q117" i="21"/>
  <c r="Q118" i="21" s="1"/>
  <c r="P117" i="21"/>
  <c r="O117" i="21"/>
  <c r="N117" i="21"/>
  <c r="M117" i="21"/>
  <c r="M118" i="21" s="1"/>
  <c r="L117" i="21"/>
  <c r="L118" i="21" s="1"/>
  <c r="K117" i="21"/>
  <c r="J117" i="21"/>
  <c r="I117" i="21"/>
  <c r="I118" i="21" s="1"/>
  <c r="H117" i="21"/>
  <c r="H118" i="21" s="1"/>
  <c r="G117" i="21"/>
  <c r="F117" i="21"/>
  <c r="D117" i="21"/>
  <c r="C117" i="21"/>
  <c r="AP116" i="21"/>
  <c r="AO116" i="21"/>
  <c r="AN116" i="21"/>
  <c r="AL116" i="21"/>
  <c r="AL118" i="21" s="1"/>
  <c r="AK116" i="21"/>
  <c r="AH116" i="21"/>
  <c r="AG116" i="21"/>
  <c r="AF116" i="21"/>
  <c r="AE116" i="21"/>
  <c r="AE118" i="21" s="1"/>
  <c r="AC116" i="21"/>
  <c r="AB116" i="21"/>
  <c r="AA116" i="21"/>
  <c r="Z116" i="21"/>
  <c r="Y116" i="21"/>
  <c r="X116" i="21"/>
  <c r="W116" i="21"/>
  <c r="V116" i="21"/>
  <c r="U116" i="21"/>
  <c r="T116" i="21"/>
  <c r="S116" i="21"/>
  <c r="R116" i="21"/>
  <c r="R118" i="21" s="1"/>
  <c r="Q116" i="21"/>
  <c r="P116" i="21"/>
  <c r="P118" i="21" s="1"/>
  <c r="O116" i="21"/>
  <c r="N116" i="21"/>
  <c r="M116" i="21"/>
  <c r="L116" i="21"/>
  <c r="K116" i="21"/>
  <c r="K118" i="21" s="1"/>
  <c r="J116" i="21"/>
  <c r="I116" i="21"/>
  <c r="H116" i="21"/>
  <c r="G116" i="21"/>
  <c r="F116" i="21"/>
  <c r="D116" i="21"/>
  <c r="C116" i="21"/>
  <c r="AG109" i="21"/>
  <c r="Y109" i="21"/>
  <c r="X109" i="21"/>
  <c r="W109" i="21"/>
  <c r="Q109" i="21"/>
  <c r="M109" i="21"/>
  <c r="C109" i="21"/>
  <c r="AP108" i="21"/>
  <c r="AP109" i="21" s="1"/>
  <c r="AN108" i="21"/>
  <c r="AL108" i="21"/>
  <c r="AI108" i="21"/>
  <c r="AI109" i="21" s="1"/>
  <c r="AH108" i="21"/>
  <c r="AG108" i="21"/>
  <c r="AF108" i="21"/>
  <c r="AF109" i="21" s="1"/>
  <c r="AE108" i="21"/>
  <c r="AC108" i="21"/>
  <c r="AC109" i="21" s="1"/>
  <c r="AB108" i="21"/>
  <c r="AA108" i="21"/>
  <c r="AA109" i="21" s="1"/>
  <c r="Z108" i="21"/>
  <c r="Z109" i="21" s="1"/>
  <c r="Y108" i="21"/>
  <c r="X108" i="21"/>
  <c r="W108" i="21"/>
  <c r="V108" i="21"/>
  <c r="V109" i="21" s="1"/>
  <c r="U108" i="21"/>
  <c r="U109" i="21" s="1"/>
  <c r="T108" i="21"/>
  <c r="S108" i="21"/>
  <c r="S109" i="21" s="1"/>
  <c r="R108" i="21"/>
  <c r="R109" i="21" s="1"/>
  <c r="Q108" i="21"/>
  <c r="P108" i="21"/>
  <c r="P109" i="21" s="1"/>
  <c r="O108" i="21"/>
  <c r="O109" i="21" s="1"/>
  <c r="M108" i="21"/>
  <c r="L108" i="21"/>
  <c r="L109" i="21" s="1"/>
  <c r="K108" i="21"/>
  <c r="I108" i="21"/>
  <c r="I109" i="21" s="1"/>
  <c r="H108" i="21"/>
  <c r="G108" i="21"/>
  <c r="G109" i="21" s="1"/>
  <c r="F108" i="21"/>
  <c r="F109" i="21" s="1"/>
  <c r="C108" i="21"/>
  <c r="AP107" i="21"/>
  <c r="AN107" i="21"/>
  <c r="AN109" i="21" s="1"/>
  <c r="AL107" i="21"/>
  <c r="AI107" i="21"/>
  <c r="AH107" i="21"/>
  <c r="AH109" i="21" s="1"/>
  <c r="AG107" i="21"/>
  <c r="AF107" i="21"/>
  <c r="AE107" i="21"/>
  <c r="AE109" i="21" s="1"/>
  <c r="AC107" i="21"/>
  <c r="AB107" i="21"/>
  <c r="AB109" i="21" s="1"/>
  <c r="AA107" i="21"/>
  <c r="Z107" i="21"/>
  <c r="Y107" i="21"/>
  <c r="X107" i="21"/>
  <c r="W107" i="21"/>
  <c r="V107" i="21"/>
  <c r="U107" i="21"/>
  <c r="T107" i="21"/>
  <c r="T109" i="21" s="1"/>
  <c r="S107" i="21"/>
  <c r="R107" i="21"/>
  <c r="Q107" i="21"/>
  <c r="P107" i="21"/>
  <c r="O107" i="21"/>
  <c r="M107" i="21"/>
  <c r="L107" i="21"/>
  <c r="K107" i="21"/>
  <c r="K109" i="21" s="1"/>
  <c r="I107" i="21"/>
  <c r="H107" i="21"/>
  <c r="H109" i="21" s="1"/>
  <c r="G107" i="21"/>
  <c r="F107" i="21"/>
  <c r="D107" i="21"/>
  <c r="D108" i="21" s="1"/>
  <c r="D109" i="21" s="1"/>
  <c r="C107" i="21"/>
  <c r="AN100" i="21"/>
  <c r="AH100" i="21"/>
  <c r="AD100" i="21"/>
  <c r="AA100" i="21"/>
  <c r="Z100" i="21"/>
  <c r="Y100" i="21"/>
  <c r="W100" i="21"/>
  <c r="T100" i="21"/>
  <c r="O100" i="21"/>
  <c r="N100" i="21"/>
  <c r="G100" i="21"/>
  <c r="D100" i="21"/>
  <c r="AP99" i="21"/>
  <c r="AP100" i="21" s="1"/>
  <c r="AN99" i="21"/>
  <c r="AH99" i="21"/>
  <c r="AG99" i="21"/>
  <c r="AG100" i="21" s="1"/>
  <c r="AF99" i="21"/>
  <c r="AF100" i="21" s="1"/>
  <c r="AE99" i="21"/>
  <c r="AD99" i="21"/>
  <c r="AC99" i="21"/>
  <c r="AC100" i="21" s="1"/>
  <c r="AB99" i="21"/>
  <c r="AB100" i="21" s="1"/>
  <c r="AA99" i="21"/>
  <c r="Z99" i="21"/>
  <c r="Y99" i="21"/>
  <c r="X99" i="21"/>
  <c r="X100" i="21" s="1"/>
  <c r="W99" i="21"/>
  <c r="V99" i="21"/>
  <c r="V100" i="21" s="1"/>
  <c r="U99" i="21"/>
  <c r="T99" i="21"/>
  <c r="S99" i="21"/>
  <c r="S100" i="21" s="1"/>
  <c r="Q99" i="21"/>
  <c r="Q100" i="21" s="1"/>
  <c r="P99" i="21"/>
  <c r="P100" i="21" s="1"/>
  <c r="O99" i="21"/>
  <c r="N99" i="21"/>
  <c r="M99" i="21"/>
  <c r="M100" i="21" s="1"/>
  <c r="L99" i="21"/>
  <c r="L100" i="21" s="1"/>
  <c r="K99" i="21"/>
  <c r="H99" i="21"/>
  <c r="H100" i="21" s="1"/>
  <c r="G99" i="21"/>
  <c r="F99" i="21"/>
  <c r="F100" i="21" s="1"/>
  <c r="D99" i="21"/>
  <c r="C99" i="21"/>
  <c r="C100" i="21" s="1"/>
  <c r="AP98" i="21"/>
  <c r="AN98" i="21"/>
  <c r="AH98" i="21"/>
  <c r="AG98" i="21"/>
  <c r="AF98" i="21"/>
  <c r="AE98" i="21"/>
  <c r="AE100" i="21" s="1"/>
  <c r="AD98" i="21"/>
  <c r="AC98" i="21"/>
  <c r="AB98" i="21"/>
  <c r="AA98" i="21"/>
  <c r="Z98" i="21"/>
  <c r="Y98" i="21"/>
  <c r="X98" i="21"/>
  <c r="W98" i="21"/>
  <c r="V98" i="21"/>
  <c r="U98" i="21"/>
  <c r="U100" i="21" s="1"/>
  <c r="T98" i="21"/>
  <c r="S98" i="21"/>
  <c r="Q98" i="21"/>
  <c r="P98" i="21"/>
  <c r="O98" i="21"/>
  <c r="N98" i="21"/>
  <c r="M98" i="21"/>
  <c r="L98" i="21"/>
  <c r="K98" i="21"/>
  <c r="K100" i="21" s="1"/>
  <c r="H98" i="21"/>
  <c r="G98" i="21"/>
  <c r="F98" i="21"/>
  <c r="D98" i="21"/>
  <c r="C98" i="21"/>
  <c r="AK91" i="21"/>
  <c r="AH91" i="21"/>
  <c r="AD91" i="21"/>
  <c r="AC91" i="21"/>
  <c r="Y91" i="21"/>
  <c r="X91" i="21"/>
  <c r="W91" i="21"/>
  <c r="Q91" i="21"/>
  <c r="N91" i="21"/>
  <c r="J91" i="21"/>
  <c r="I91" i="21"/>
  <c r="C91" i="21"/>
  <c r="AP90" i="21"/>
  <c r="AP91" i="21" s="1"/>
  <c r="AL90" i="21"/>
  <c r="AL91" i="21" s="1"/>
  <c r="AK90" i="21"/>
  <c r="AJ90" i="21"/>
  <c r="AJ91" i="21" s="1"/>
  <c r="AH90" i="21"/>
  <c r="AG90" i="21"/>
  <c r="AG91" i="21" s="1"/>
  <c r="AF90" i="21"/>
  <c r="AF91" i="21" s="1"/>
  <c r="AE90" i="21"/>
  <c r="AD90" i="21"/>
  <c r="AC90" i="21"/>
  <c r="AB90" i="21"/>
  <c r="AB91" i="21" s="1"/>
  <c r="AA90" i="21"/>
  <c r="AA91" i="21" s="1"/>
  <c r="Z90" i="21"/>
  <c r="Z91" i="21" s="1"/>
  <c r="Y90" i="21"/>
  <c r="X90" i="21"/>
  <c r="W90" i="21"/>
  <c r="V90" i="21"/>
  <c r="V91" i="21" s="1"/>
  <c r="U90" i="21"/>
  <c r="T90" i="21"/>
  <c r="T91" i="21" s="1"/>
  <c r="S90" i="21"/>
  <c r="S91" i="21" s="1"/>
  <c r="R90" i="21"/>
  <c r="R91" i="21" s="1"/>
  <c r="Q90" i="21"/>
  <c r="P90" i="21"/>
  <c r="P91" i="21" s="1"/>
  <c r="O90" i="21"/>
  <c r="O91" i="21" s="1"/>
  <c r="N90" i="21"/>
  <c r="M90" i="21"/>
  <c r="L90" i="21"/>
  <c r="L91" i="21" s="1"/>
  <c r="K90" i="21"/>
  <c r="J90" i="21"/>
  <c r="I90" i="21"/>
  <c r="H90" i="21"/>
  <c r="H91" i="21" s="1"/>
  <c r="G90" i="21"/>
  <c r="G91" i="21" s="1"/>
  <c r="F90" i="21"/>
  <c r="F91" i="21" s="1"/>
  <c r="C90" i="21"/>
  <c r="AP89" i="21"/>
  <c r="AL89" i="21"/>
  <c r="AK89" i="21"/>
  <c r="AJ89" i="21"/>
  <c r="AH89" i="21"/>
  <c r="AG89" i="21"/>
  <c r="AF89" i="21"/>
  <c r="AE89" i="21"/>
  <c r="AE91" i="21" s="1"/>
  <c r="AD89" i="21"/>
  <c r="AC89" i="21"/>
  <c r="AB89" i="21"/>
  <c r="AA89" i="21"/>
  <c r="Z89" i="21"/>
  <c r="Y89" i="21"/>
  <c r="X89" i="21"/>
  <c r="W89" i="21"/>
  <c r="V89" i="21"/>
  <c r="U89" i="21"/>
  <c r="U91" i="21" s="1"/>
  <c r="T89" i="21"/>
  <c r="S89" i="21"/>
  <c r="R89" i="21"/>
  <c r="Q89" i="21"/>
  <c r="P89" i="21"/>
  <c r="O89" i="21"/>
  <c r="N89" i="21"/>
  <c r="M89" i="21"/>
  <c r="L89" i="21"/>
  <c r="K89" i="21"/>
  <c r="K91" i="21" s="1"/>
  <c r="J89" i="21"/>
  <c r="I89" i="21"/>
  <c r="H89" i="21"/>
  <c r="G89" i="21"/>
  <c r="F89" i="21"/>
  <c r="D89" i="21"/>
  <c r="D90" i="21" s="1"/>
  <c r="D91" i="21" s="1"/>
  <c r="C89" i="21"/>
  <c r="AN82" i="21"/>
  <c r="AH82" i="21"/>
  <c r="AD82" i="21"/>
  <c r="AC82" i="21"/>
  <c r="Z82" i="21"/>
  <c r="Y82" i="21"/>
  <c r="W82" i="21"/>
  <c r="T82" i="21"/>
  <c r="S82" i="21"/>
  <c r="O82" i="21"/>
  <c r="N82" i="21"/>
  <c r="I82" i="21"/>
  <c r="F82" i="21"/>
  <c r="D82" i="21"/>
  <c r="AP81" i="21"/>
  <c r="AP82" i="21" s="1"/>
  <c r="AN81" i="21"/>
  <c r="AK81" i="21"/>
  <c r="AK82" i="21" s="1"/>
  <c r="AJ81" i="21"/>
  <c r="AJ82" i="21" s="1"/>
  <c r="AH81" i="21"/>
  <c r="AG81" i="21"/>
  <c r="AG82" i="21" s="1"/>
  <c r="AF81" i="21"/>
  <c r="AF82" i="21" s="1"/>
  <c r="AE81" i="21"/>
  <c r="AD81" i="21"/>
  <c r="AC81" i="21"/>
  <c r="AB81" i="21"/>
  <c r="AB82" i="21" s="1"/>
  <c r="AA81" i="21"/>
  <c r="AA82" i="21" s="1"/>
  <c r="Z81" i="21"/>
  <c r="Y81" i="21"/>
  <c r="X81" i="21"/>
  <c r="X82" i="21" s="1"/>
  <c r="W81" i="21"/>
  <c r="V81" i="21"/>
  <c r="V82" i="21" s="1"/>
  <c r="U81" i="21"/>
  <c r="U82" i="21" s="1"/>
  <c r="T81" i="21"/>
  <c r="S81" i="21"/>
  <c r="R81" i="21"/>
  <c r="R82" i="21" s="1"/>
  <c r="Q81" i="21"/>
  <c r="Q82" i="21" s="1"/>
  <c r="P81" i="21"/>
  <c r="P82" i="21" s="1"/>
  <c r="O81" i="21"/>
  <c r="N81" i="21"/>
  <c r="M81" i="21"/>
  <c r="M82" i="21" s="1"/>
  <c r="L81" i="21"/>
  <c r="L82" i="21" s="1"/>
  <c r="K81" i="21"/>
  <c r="I81" i="21"/>
  <c r="H81" i="21"/>
  <c r="H82" i="21" s="1"/>
  <c r="G81" i="21"/>
  <c r="G82" i="21" s="1"/>
  <c r="F81" i="21"/>
  <c r="D81" i="21"/>
  <c r="C81" i="21"/>
  <c r="C82" i="21" s="1"/>
  <c r="AP80" i="21"/>
  <c r="AN80" i="21"/>
  <c r="AK80" i="21"/>
  <c r="AJ80" i="21"/>
  <c r="AH80" i="21"/>
  <c r="AG80" i="21"/>
  <c r="AF80" i="21"/>
  <c r="AE80" i="21"/>
  <c r="AE82" i="21" s="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K82" i="21" s="1"/>
  <c r="I80" i="21"/>
  <c r="H80" i="21"/>
  <c r="G80" i="21"/>
  <c r="F80" i="21"/>
  <c r="D80" i="21"/>
  <c r="C80" i="21"/>
  <c r="AH73" i="21"/>
  <c r="AG73" i="21"/>
  <c r="AD73" i="21"/>
  <c r="AC73" i="21"/>
  <c r="AB73" i="21"/>
  <c r="Y73" i="21"/>
  <c r="X73" i="21"/>
  <c r="W73" i="21"/>
  <c r="Q73" i="21"/>
  <c r="N73" i="21"/>
  <c r="M73" i="21"/>
  <c r="H73" i="21"/>
  <c r="C73" i="21"/>
  <c r="AP72" i="21"/>
  <c r="AP73" i="21" s="1"/>
  <c r="AN72" i="21"/>
  <c r="AN73" i="21" s="1"/>
  <c r="AI72" i="21"/>
  <c r="AH72" i="21"/>
  <c r="AG72" i="21"/>
  <c r="AF72" i="21"/>
  <c r="AF73" i="21" s="1"/>
  <c r="AE72" i="21"/>
  <c r="AD72" i="21"/>
  <c r="AC72" i="21"/>
  <c r="AB72" i="21"/>
  <c r="AA72" i="21"/>
  <c r="AA73" i="21" s="1"/>
  <c r="Z72" i="21"/>
  <c r="Z73" i="21" s="1"/>
  <c r="Y72" i="21"/>
  <c r="X72" i="21"/>
  <c r="W72" i="21"/>
  <c r="V72" i="21"/>
  <c r="V73" i="21" s="1"/>
  <c r="U72" i="21"/>
  <c r="U73" i="21" s="1"/>
  <c r="T72" i="21"/>
  <c r="T73" i="21" s="1"/>
  <c r="S72" i="21"/>
  <c r="S73" i="21" s="1"/>
  <c r="R72" i="21"/>
  <c r="R73" i="21" s="1"/>
  <c r="Q72" i="21"/>
  <c r="P72" i="21"/>
  <c r="P73" i="21" s="1"/>
  <c r="O72" i="21"/>
  <c r="N72" i="21"/>
  <c r="M72" i="21"/>
  <c r="L72" i="21"/>
  <c r="L73" i="21" s="1"/>
  <c r="K72" i="21"/>
  <c r="H72" i="21"/>
  <c r="G72" i="21"/>
  <c r="G73" i="21" s="1"/>
  <c r="F72" i="21"/>
  <c r="F73" i="21" s="1"/>
  <c r="C72" i="21"/>
  <c r="AP71" i="21"/>
  <c r="AN71" i="21"/>
  <c r="AI71" i="21"/>
  <c r="AI73" i="21" s="1"/>
  <c r="AH71" i="21"/>
  <c r="AG71" i="21"/>
  <c r="AF71" i="21"/>
  <c r="AE71" i="21"/>
  <c r="AE73" i="21" s="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O73" i="21" s="1"/>
  <c r="N71" i="21"/>
  <c r="M71" i="21"/>
  <c r="L71" i="21"/>
  <c r="K71" i="21"/>
  <c r="K73" i="21" s="1"/>
  <c r="H71" i="21"/>
  <c r="G71" i="21"/>
  <c r="F71" i="21"/>
  <c r="D71" i="21"/>
  <c r="D72" i="21" s="1"/>
  <c r="D73" i="21" s="1"/>
  <c r="C71" i="21"/>
  <c r="AG64" i="21"/>
  <c r="AD64" i="21"/>
  <c r="AC64" i="21"/>
  <c r="AB64" i="21"/>
  <c r="Y64" i="21"/>
  <c r="X64" i="21"/>
  <c r="W64" i="21"/>
  <c r="M64" i="21"/>
  <c r="J64" i="21"/>
  <c r="I64" i="21"/>
  <c r="H64" i="21"/>
  <c r="C64" i="21"/>
  <c r="AP63" i="21"/>
  <c r="AP64" i="21" s="1"/>
  <c r="AN63" i="21"/>
  <c r="AN64" i="21" s="1"/>
  <c r="AL63" i="21"/>
  <c r="AL64" i="21" s="1"/>
  <c r="AK63" i="21"/>
  <c r="AK64" i="21" s="1"/>
  <c r="AI63" i="21"/>
  <c r="AI64" i="21" s="1"/>
  <c r="AH63" i="21"/>
  <c r="AG63" i="21"/>
  <c r="AF63" i="21"/>
  <c r="AF64" i="21" s="1"/>
  <c r="AE63" i="21"/>
  <c r="AD63" i="21"/>
  <c r="AC63" i="21"/>
  <c r="AB63" i="21"/>
  <c r="AA63" i="21"/>
  <c r="AA64" i="21" s="1"/>
  <c r="Z63" i="21"/>
  <c r="Z64" i="21" s="1"/>
  <c r="Y63" i="21"/>
  <c r="X63" i="21"/>
  <c r="W63" i="21"/>
  <c r="V63" i="21"/>
  <c r="V64" i="21" s="1"/>
  <c r="U63" i="21"/>
  <c r="U64" i="21" s="1"/>
  <c r="T63" i="21"/>
  <c r="T64" i="21" s="1"/>
  <c r="S63" i="21"/>
  <c r="S64" i="21" s="1"/>
  <c r="R63" i="21"/>
  <c r="R64" i="21" s="1"/>
  <c r="Q63" i="21"/>
  <c r="Q64" i="21" s="1"/>
  <c r="P63" i="21"/>
  <c r="O63" i="21"/>
  <c r="O64" i="21" s="1"/>
  <c r="N63" i="21"/>
  <c r="M63" i="21"/>
  <c r="L63" i="21"/>
  <c r="L64" i="21" s="1"/>
  <c r="K63" i="21"/>
  <c r="J63" i="21"/>
  <c r="I63" i="21"/>
  <c r="H63" i="21"/>
  <c r="G63" i="21"/>
  <c r="G64" i="21" s="1"/>
  <c r="F63" i="21"/>
  <c r="F64" i="21" s="1"/>
  <c r="C63" i="21"/>
  <c r="AP62" i="21"/>
  <c r="AN62" i="21"/>
  <c r="AL62" i="21"/>
  <c r="AK62" i="21"/>
  <c r="AI62" i="21"/>
  <c r="AH62" i="21"/>
  <c r="AH64" i="21" s="1"/>
  <c r="AG62" i="21"/>
  <c r="AF62" i="21"/>
  <c r="AE62" i="21"/>
  <c r="AE64" i="21" s="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P64" i="21" s="1"/>
  <c r="O62" i="21"/>
  <c r="N62" i="21"/>
  <c r="N64" i="21" s="1"/>
  <c r="M62" i="21"/>
  <c r="L62" i="21"/>
  <c r="K62" i="21"/>
  <c r="K64" i="21" s="1"/>
  <c r="J62" i="21"/>
  <c r="I62" i="21"/>
  <c r="H62" i="21"/>
  <c r="G62" i="21"/>
  <c r="F62" i="21"/>
  <c r="D62" i="21"/>
  <c r="D63" i="21" s="1"/>
  <c r="D64" i="21" s="1"/>
  <c r="C62" i="21"/>
  <c r="AN55" i="21"/>
  <c r="AI55" i="21"/>
  <c r="AH55" i="21"/>
  <c r="AD55" i="21"/>
  <c r="AA55" i="21"/>
  <c r="Z55" i="21"/>
  <c r="Y55" i="21"/>
  <c r="W55" i="21"/>
  <c r="T55" i="21"/>
  <c r="O55" i="21"/>
  <c r="N55" i="21"/>
  <c r="G55" i="21"/>
  <c r="F55" i="21"/>
  <c r="D55" i="21"/>
  <c r="AP54" i="21"/>
  <c r="AP55" i="21" s="1"/>
  <c r="AN54" i="21"/>
  <c r="AK54" i="21"/>
  <c r="AK55" i="21" s="1"/>
  <c r="AI54" i="21"/>
  <c r="AH54" i="21"/>
  <c r="AG54" i="21"/>
  <c r="AG55" i="21" s="1"/>
  <c r="AF54" i="21"/>
  <c r="AF55" i="21" s="1"/>
  <c r="AE54" i="21"/>
  <c r="AE55" i="21" s="1"/>
  <c r="AD54" i="21"/>
  <c r="AC54" i="21"/>
  <c r="AC55" i="21" s="1"/>
  <c r="AB54" i="21"/>
  <c r="AB55" i="21" s="1"/>
  <c r="AA54" i="21"/>
  <c r="Z54" i="21"/>
  <c r="Y54" i="21"/>
  <c r="X54" i="21"/>
  <c r="X55" i="21" s="1"/>
  <c r="W54" i="21"/>
  <c r="V54" i="21"/>
  <c r="V55" i="21" s="1"/>
  <c r="U54" i="21"/>
  <c r="T54" i="21"/>
  <c r="S54" i="21"/>
  <c r="S55" i="21" s="1"/>
  <c r="R54" i="21"/>
  <c r="R55" i="21" s="1"/>
  <c r="Q54" i="21"/>
  <c r="Q55" i="21" s="1"/>
  <c r="P54" i="21"/>
  <c r="O54" i="21"/>
  <c r="N54" i="21"/>
  <c r="M54" i="21"/>
  <c r="M55" i="21" s="1"/>
  <c r="L54" i="21"/>
  <c r="L55" i="21" s="1"/>
  <c r="K54" i="21"/>
  <c r="K55" i="21" s="1"/>
  <c r="I54" i="21"/>
  <c r="I55" i="21" s="1"/>
  <c r="H54" i="21"/>
  <c r="H55" i="21" s="1"/>
  <c r="G54" i="21"/>
  <c r="F54" i="21"/>
  <c r="D54" i="21"/>
  <c r="C54" i="21"/>
  <c r="C55" i="21" s="1"/>
  <c r="AP53" i="21"/>
  <c r="AN53" i="21"/>
  <c r="AK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U55" i="21" s="1"/>
  <c r="T53" i="21"/>
  <c r="S53" i="21"/>
  <c r="R53" i="21"/>
  <c r="Q53" i="21"/>
  <c r="P53" i="21"/>
  <c r="P55" i="21" s="1"/>
  <c r="O53" i="21"/>
  <c r="N53" i="21"/>
  <c r="M53" i="21"/>
  <c r="L53" i="21"/>
  <c r="K53" i="21"/>
  <c r="I53" i="21"/>
  <c r="H53" i="21"/>
  <c r="G53" i="21"/>
  <c r="F53" i="21"/>
  <c r="D53" i="21"/>
  <c r="C53" i="21"/>
  <c r="AG46" i="21"/>
  <c r="AE46" i="21"/>
  <c r="Z46" i="21"/>
  <c r="Y46" i="21"/>
  <c r="X46" i="21"/>
  <c r="W46" i="21"/>
  <c r="R46" i="21"/>
  <c r="M46" i="21"/>
  <c r="K46" i="21"/>
  <c r="F46" i="21"/>
  <c r="D46" i="21"/>
  <c r="C46" i="21"/>
  <c r="AP45" i="21"/>
  <c r="AP46" i="21" s="1"/>
  <c r="AN45" i="21"/>
  <c r="AN46" i="21" s="1"/>
  <c r="AK45" i="21"/>
  <c r="AK46" i="21" s="1"/>
  <c r="AJ45" i="21"/>
  <c r="AJ46" i="21" s="1"/>
  <c r="AI45" i="21"/>
  <c r="AI46" i="21" s="1"/>
  <c r="AH45" i="21"/>
  <c r="AH46" i="21" s="1"/>
  <c r="AG45" i="21"/>
  <c r="AF45" i="21"/>
  <c r="AF46" i="21" s="1"/>
  <c r="AE45" i="21"/>
  <c r="AC45" i="21"/>
  <c r="AB45" i="21"/>
  <c r="AB46" i="21" s="1"/>
  <c r="AA45" i="21"/>
  <c r="Z45" i="21"/>
  <c r="Y45" i="21"/>
  <c r="X45" i="21"/>
  <c r="W45" i="21"/>
  <c r="V45" i="21"/>
  <c r="V46" i="21" s="1"/>
  <c r="U45" i="21"/>
  <c r="U46" i="21" s="1"/>
  <c r="T45" i="21"/>
  <c r="T46" i="21" s="1"/>
  <c r="S45" i="21"/>
  <c r="S46" i="21" s="1"/>
  <c r="R45" i="21"/>
  <c r="Q45" i="21"/>
  <c r="Q46" i="21" s="1"/>
  <c r="P45" i="21"/>
  <c r="P46" i="21" s="1"/>
  <c r="O45" i="21"/>
  <c r="O46" i="21" s="1"/>
  <c r="N45" i="21"/>
  <c r="N46" i="21" s="1"/>
  <c r="M45" i="21"/>
  <c r="L45" i="21"/>
  <c r="L46" i="21" s="1"/>
  <c r="K45" i="21"/>
  <c r="H45" i="21"/>
  <c r="H46" i="21" s="1"/>
  <c r="G45" i="21"/>
  <c r="F45" i="21"/>
  <c r="D45" i="21"/>
  <c r="C45" i="21"/>
  <c r="AP44" i="21"/>
  <c r="AN44" i="21"/>
  <c r="AK44" i="21"/>
  <c r="AJ44" i="21"/>
  <c r="AI44" i="21"/>
  <c r="AH44" i="21"/>
  <c r="AG44" i="21"/>
  <c r="AF44" i="21"/>
  <c r="AE44" i="21"/>
  <c r="AC44" i="21"/>
  <c r="AC46" i="21" s="1"/>
  <c r="AB44" i="21"/>
  <c r="AA44" i="21"/>
  <c r="AA46" i="21" s="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G44" i="21"/>
  <c r="G46" i="21" s="1"/>
  <c r="F44" i="21"/>
  <c r="D44" i="21"/>
  <c r="C44" i="21"/>
  <c r="AJ37" i="21"/>
  <c r="AG37" i="21"/>
  <c r="AD37" i="21"/>
  <c r="AC37" i="21"/>
  <c r="AB37" i="21"/>
  <c r="Y37" i="21"/>
  <c r="X37" i="21"/>
  <c r="W37" i="21"/>
  <c r="P37" i="21"/>
  <c r="O37" i="21"/>
  <c r="M37" i="21"/>
  <c r="J37" i="21"/>
  <c r="I37" i="21"/>
  <c r="H37" i="21"/>
  <c r="C37" i="21"/>
  <c r="AP36" i="21"/>
  <c r="AP37" i="21" s="1"/>
  <c r="AN36" i="21"/>
  <c r="AN37" i="21" s="1"/>
  <c r="AL36" i="21"/>
  <c r="AL37" i="21" s="1"/>
  <c r="AK36" i="21"/>
  <c r="AK37" i="21" s="1"/>
  <c r="AJ36" i="21"/>
  <c r="AH36" i="21"/>
  <c r="AH37" i="21" s="1"/>
  <c r="AG36" i="21"/>
  <c r="AF36" i="21"/>
  <c r="AF37" i="21" s="1"/>
  <c r="AE36" i="21"/>
  <c r="AD36" i="21"/>
  <c r="AC36" i="21"/>
  <c r="AB36" i="21"/>
  <c r="AA36" i="21"/>
  <c r="AA37" i="21" s="1"/>
  <c r="Z36" i="21"/>
  <c r="Z37" i="21" s="1"/>
  <c r="Y36" i="21"/>
  <c r="X36" i="21"/>
  <c r="W36" i="21"/>
  <c r="V36" i="21"/>
  <c r="V37" i="21" s="1"/>
  <c r="U36" i="21"/>
  <c r="U37" i="21" s="1"/>
  <c r="T36" i="21"/>
  <c r="T37" i="21" s="1"/>
  <c r="S36" i="21"/>
  <c r="S37" i="21" s="1"/>
  <c r="R36" i="21"/>
  <c r="R37" i="21" s="1"/>
  <c r="Q36" i="21"/>
  <c r="Q37" i="21" s="1"/>
  <c r="P36" i="21"/>
  <c r="O36" i="21"/>
  <c r="N36" i="21"/>
  <c r="N37" i="21" s="1"/>
  <c r="M36" i="21"/>
  <c r="L36" i="21"/>
  <c r="L37" i="21" s="1"/>
  <c r="K36" i="21"/>
  <c r="J36" i="21"/>
  <c r="I36" i="21"/>
  <c r="H36" i="21"/>
  <c r="G36" i="21"/>
  <c r="G37" i="21" s="1"/>
  <c r="F36" i="21"/>
  <c r="F37" i="21" s="1"/>
  <c r="C36" i="21"/>
  <c r="AP35" i="21"/>
  <c r="AN35" i="21"/>
  <c r="AL35" i="21"/>
  <c r="AK35" i="21"/>
  <c r="AJ35" i="21"/>
  <c r="AH35" i="21"/>
  <c r="AG35" i="21"/>
  <c r="AF35" i="21"/>
  <c r="AE35" i="21"/>
  <c r="AE37" i="21" s="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K37" i="21" s="1"/>
  <c r="J35" i="21"/>
  <c r="I35" i="21"/>
  <c r="H35" i="21"/>
  <c r="G35" i="21"/>
  <c r="F35" i="21"/>
  <c r="D35" i="21"/>
  <c r="D36" i="21" s="1"/>
  <c r="D37" i="21" s="1"/>
  <c r="C35" i="21"/>
  <c r="AE28" i="21"/>
  <c r="AD28" i="21"/>
  <c r="Z28" i="21"/>
  <c r="Y28" i="21"/>
  <c r="O28" i="21"/>
  <c r="K28" i="21"/>
  <c r="F28" i="21"/>
  <c r="D28" i="21"/>
  <c r="AP27" i="21"/>
  <c r="AP28" i="21" s="1"/>
  <c r="AN27" i="21"/>
  <c r="AN28" i="21" s="1"/>
  <c r="AL27" i="21"/>
  <c r="AK27" i="21"/>
  <c r="AK28" i="21" s="1"/>
  <c r="AJ27" i="21"/>
  <c r="AJ28" i="21" s="1"/>
  <c r="AH27" i="21"/>
  <c r="AH28" i="21" s="1"/>
  <c r="AG27" i="21"/>
  <c r="AG28" i="21" s="1"/>
  <c r="AF27" i="21"/>
  <c r="AF28" i="21" s="1"/>
  <c r="AE27" i="21"/>
  <c r="AD27" i="21"/>
  <c r="AC27" i="21"/>
  <c r="AC28" i="21" s="1"/>
  <c r="AB27" i="21"/>
  <c r="AB28" i="21" s="1"/>
  <c r="AA27" i="21"/>
  <c r="AA28" i="21" s="1"/>
  <c r="Z27" i="21"/>
  <c r="Y27" i="21"/>
  <c r="X27" i="21"/>
  <c r="X28" i="21" s="1"/>
  <c r="W27" i="21"/>
  <c r="V27" i="21"/>
  <c r="V28" i="21" s="1"/>
  <c r="U27" i="21"/>
  <c r="U28" i="21" s="1"/>
  <c r="T27" i="21"/>
  <c r="T28" i="21" s="1"/>
  <c r="S27" i="21"/>
  <c r="S28" i="21" s="1"/>
  <c r="R27" i="21"/>
  <c r="R28" i="21" s="1"/>
  <c r="Q27" i="21"/>
  <c r="Q28" i="21" s="1"/>
  <c r="P27" i="21"/>
  <c r="P28" i="21" s="1"/>
  <c r="O27" i="21"/>
  <c r="N27" i="21"/>
  <c r="N28" i="21" s="1"/>
  <c r="M27" i="21"/>
  <c r="M28" i="21" s="1"/>
  <c r="L27" i="21"/>
  <c r="L28" i="21" s="1"/>
  <c r="K27" i="21"/>
  <c r="I27" i="21"/>
  <c r="I28" i="21" s="1"/>
  <c r="H27" i="21"/>
  <c r="H28" i="21" s="1"/>
  <c r="G27" i="21"/>
  <c r="G28" i="21" s="1"/>
  <c r="F27" i="21"/>
  <c r="D27" i="21"/>
  <c r="C27" i="21"/>
  <c r="C28" i="21" s="1"/>
  <c r="AP26" i="21"/>
  <c r="AN26" i="21"/>
  <c r="AL26" i="21"/>
  <c r="AK26" i="21"/>
  <c r="AJ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W28" i="21" s="1"/>
  <c r="V26" i="21"/>
  <c r="U26" i="21"/>
  <c r="T26" i="21"/>
  <c r="S26" i="21"/>
  <c r="R26" i="21"/>
  <c r="Q26" i="21"/>
  <c r="P26" i="21"/>
  <c r="O26" i="21"/>
  <c r="N26" i="21"/>
  <c r="M26" i="21"/>
  <c r="L26" i="21"/>
  <c r="K26" i="21"/>
  <c r="I26" i="21"/>
  <c r="H26" i="21"/>
  <c r="G26" i="21"/>
  <c r="F26" i="21"/>
  <c r="D26" i="21"/>
  <c r="C26" i="21"/>
  <c r="AG19" i="21"/>
  <c r="AD19" i="21"/>
  <c r="AB19" i="21"/>
  <c r="Y19" i="21"/>
  <c r="R19" i="21"/>
  <c r="P19" i="21"/>
  <c r="M19" i="21"/>
  <c r="J19" i="21"/>
  <c r="H19" i="21"/>
  <c r="AP18" i="21"/>
  <c r="AP19" i="21" s="1"/>
  <c r="AN18" i="21"/>
  <c r="AL18" i="21"/>
  <c r="AK18" i="21"/>
  <c r="AK19" i="21" s="1"/>
  <c r="AI18" i="21"/>
  <c r="AI19" i="21" s="1"/>
  <c r="AH18" i="21"/>
  <c r="AH19" i="21" s="1"/>
  <c r="AG18" i="21"/>
  <c r="AF18" i="21"/>
  <c r="AF19" i="21" s="1"/>
  <c r="AE18" i="21"/>
  <c r="AD18" i="21"/>
  <c r="AC18" i="21"/>
  <c r="AC19" i="21" s="1"/>
  <c r="AB18" i="21"/>
  <c r="AA18" i="21"/>
  <c r="AA19" i="21" s="1"/>
  <c r="Z18" i="21"/>
  <c r="Z19" i="21" s="1"/>
  <c r="Y18" i="21"/>
  <c r="X18" i="21"/>
  <c r="X19" i="21" s="1"/>
  <c r="W18" i="21"/>
  <c r="V18" i="21"/>
  <c r="V19" i="21" s="1"/>
  <c r="U18" i="21"/>
  <c r="U19" i="21" s="1"/>
  <c r="T18" i="21"/>
  <c r="S18" i="21"/>
  <c r="S19" i="21" s="1"/>
  <c r="R18" i="21"/>
  <c r="Q18" i="21"/>
  <c r="Q19" i="21" s="1"/>
  <c r="P18" i="21"/>
  <c r="O18" i="21"/>
  <c r="O19" i="21" s="1"/>
  <c r="N18" i="21"/>
  <c r="N19" i="21" s="1"/>
  <c r="M18" i="21"/>
  <c r="L18" i="21"/>
  <c r="L19" i="21" s="1"/>
  <c r="K18" i="21"/>
  <c r="J18" i="21"/>
  <c r="I18" i="21"/>
  <c r="I19" i="21" s="1"/>
  <c r="H18" i="21"/>
  <c r="G18" i="21"/>
  <c r="G19" i="21" s="1"/>
  <c r="F18" i="21"/>
  <c r="F19" i="21" s="1"/>
  <c r="C18" i="21"/>
  <c r="C19" i="21" s="1"/>
  <c r="AP17" i="21"/>
  <c r="AN17" i="21"/>
  <c r="AN19" i="21" s="1"/>
  <c r="AL17" i="21"/>
  <c r="AK17" i="21"/>
  <c r="AI17" i="21"/>
  <c r="AH17" i="21"/>
  <c r="AG17" i="21"/>
  <c r="AF17" i="21"/>
  <c r="AE17" i="21"/>
  <c r="AE19" i="21" s="1"/>
  <c r="AD17" i="21"/>
  <c r="AC17" i="21"/>
  <c r="AB17" i="21"/>
  <c r="AA17" i="21"/>
  <c r="Z17" i="21"/>
  <c r="Y17" i="21"/>
  <c r="X17" i="21"/>
  <c r="W17" i="21"/>
  <c r="W19" i="21" s="1"/>
  <c r="V17" i="21"/>
  <c r="U17" i="21"/>
  <c r="T17" i="21"/>
  <c r="T19" i="21" s="1"/>
  <c r="S17" i="21"/>
  <c r="R17" i="21"/>
  <c r="Q17" i="21"/>
  <c r="P17" i="21"/>
  <c r="O17" i="21"/>
  <c r="N17" i="21"/>
  <c r="M17" i="21"/>
  <c r="L17" i="21"/>
  <c r="K17" i="21"/>
  <c r="K19" i="21" s="1"/>
  <c r="J17" i="21"/>
  <c r="I17" i="21"/>
  <c r="H17" i="21"/>
  <c r="G17" i="21"/>
  <c r="F17" i="21"/>
  <c r="D17" i="21"/>
  <c r="D18" i="21" s="1"/>
  <c r="D19" i="21" s="1"/>
  <c r="C17" i="21"/>
  <c r="G8" i="21"/>
  <c r="H8" i="21"/>
  <c r="I8" i="21"/>
  <c r="J8" i="21"/>
  <c r="K8" i="21"/>
  <c r="L8" i="21"/>
  <c r="M8" i="21"/>
  <c r="N8" i="21"/>
  <c r="O8" i="21"/>
  <c r="O10" i="21" s="1"/>
  <c r="P8" i="21"/>
  <c r="P10" i="21" s="1"/>
  <c r="Q8" i="21"/>
  <c r="S8" i="21"/>
  <c r="T8" i="21"/>
  <c r="U8" i="21"/>
  <c r="U10" i="21" s="1"/>
  <c r="V8" i="21"/>
  <c r="W8" i="21"/>
  <c r="X8" i="21"/>
  <c r="Y8" i="21"/>
  <c r="Z8" i="21"/>
  <c r="Z10" i="21" s="1"/>
  <c r="AA8" i="21"/>
  <c r="AB8" i="21"/>
  <c r="AC8" i="21"/>
  <c r="AD8" i="21"/>
  <c r="AE8" i="21"/>
  <c r="AF8" i="21"/>
  <c r="AG8" i="21"/>
  <c r="AH8" i="21"/>
  <c r="AK8" i="21"/>
  <c r="AL8" i="21"/>
  <c r="AP8" i="21"/>
  <c r="G9" i="21"/>
  <c r="H9" i="21"/>
  <c r="I9" i="21"/>
  <c r="J9" i="21"/>
  <c r="J10" i="21" s="1"/>
  <c r="K9" i="21"/>
  <c r="K10" i="21" s="1"/>
  <c r="L9" i="21"/>
  <c r="M9" i="21"/>
  <c r="M10" i="21" s="1"/>
  <c r="N9" i="21"/>
  <c r="O9" i="21"/>
  <c r="P9" i="21"/>
  <c r="Q9" i="21"/>
  <c r="S9" i="21"/>
  <c r="S10" i="21" s="1"/>
  <c r="T9" i="21"/>
  <c r="T10" i="21" s="1"/>
  <c r="U9" i="21"/>
  <c r="V9" i="21"/>
  <c r="W9" i="21"/>
  <c r="X9" i="21"/>
  <c r="Y9" i="21"/>
  <c r="Y10" i="21" s="1"/>
  <c r="Z9" i="21"/>
  <c r="AA9" i="21"/>
  <c r="AB9" i="21"/>
  <c r="AC9" i="21"/>
  <c r="AD9" i="21"/>
  <c r="AD10" i="21" s="1"/>
  <c r="AE9" i="21"/>
  <c r="AE10" i="21" s="1"/>
  <c r="AF9" i="21"/>
  <c r="AG9" i="21"/>
  <c r="AH9" i="21"/>
  <c r="AK9" i="21"/>
  <c r="AL9" i="21"/>
  <c r="AL10" i="21" s="1"/>
  <c r="AP9" i="21"/>
  <c r="G10" i="21"/>
  <c r="H10" i="21"/>
  <c r="I10" i="21"/>
  <c r="L10" i="21"/>
  <c r="N10" i="21"/>
  <c r="Q10" i="21"/>
  <c r="V10" i="21"/>
  <c r="W10" i="21"/>
  <c r="X10" i="21"/>
  <c r="AA10" i="21"/>
  <c r="AB10" i="21"/>
  <c r="AC10" i="21"/>
  <c r="AF10" i="21"/>
  <c r="AG10" i="21"/>
  <c r="AH10" i="21"/>
  <c r="AK10" i="21"/>
  <c r="AP10" i="21"/>
  <c r="C10" i="21"/>
  <c r="C9" i="21"/>
  <c r="D8" i="21"/>
  <c r="D9" i="21" s="1"/>
  <c r="D10" i="21" s="1"/>
  <c r="C8" i="21"/>
  <c r="AN14" i="19"/>
  <c r="AN16" i="19"/>
  <c r="AN18" i="19"/>
  <c r="AN20" i="19"/>
  <c r="AN13" i="19"/>
  <c r="AN8" i="19"/>
  <c r="AN5" i="19"/>
  <c r="AN6" i="19"/>
  <c r="AN9" i="19"/>
  <c r="AN10" i="19"/>
  <c r="AN24" i="19"/>
  <c r="AN25" i="19"/>
  <c r="AN26" i="19"/>
  <c r="AN27" i="19"/>
  <c r="AN4" i="19"/>
  <c r="U4" i="19"/>
  <c r="T4" i="19"/>
  <c r="S4" i="19"/>
  <c r="AO5" i="19"/>
  <c r="AP5" i="19"/>
  <c r="AO6" i="19"/>
  <c r="AP6" i="19"/>
  <c r="AO8" i="19"/>
  <c r="AP8" i="19"/>
  <c r="AO9" i="19"/>
  <c r="AP9" i="19"/>
  <c r="AO10" i="19"/>
  <c r="AP10" i="19"/>
  <c r="AO13" i="19"/>
  <c r="AP13" i="19"/>
  <c r="AO14" i="19"/>
  <c r="AP14" i="19"/>
  <c r="AO16" i="19"/>
  <c r="AP16" i="19"/>
  <c r="AO18" i="19"/>
  <c r="AP18" i="19"/>
  <c r="AO20" i="19"/>
  <c r="AP20" i="19"/>
  <c r="AO24" i="19"/>
  <c r="AP24" i="19"/>
  <c r="AP4" i="19"/>
  <c r="AO4" i="19"/>
  <c r="F127" i="21" l="1"/>
  <c r="AB406" i="21"/>
  <c r="AB298" i="21"/>
  <c r="AB190" i="21"/>
  <c r="AB325" i="21"/>
  <c r="F298" i="21"/>
  <c r="S253" i="21"/>
  <c r="AB244" i="21"/>
  <c r="AL19" i="21"/>
  <c r="AL28" i="21"/>
  <c r="AL109" i="21"/>
  <c r="AL217" i="21"/>
  <c r="M226" i="21"/>
  <c r="L235" i="21"/>
  <c r="F208" i="21"/>
  <c r="S145" i="21"/>
  <c r="M91" i="21"/>
  <c r="AO27" i="19"/>
  <c r="AP27" i="19"/>
  <c r="AP26" i="19"/>
  <c r="AO26" i="19"/>
</calcChain>
</file>

<file path=xl/sharedStrings.xml><?xml version="1.0" encoding="utf-8"?>
<sst xmlns="http://schemas.openxmlformats.org/spreadsheetml/2006/main" count="6621" uniqueCount="177">
  <si>
    <t>NIST 2711a</t>
  </si>
  <si>
    <t>NIST2711a</t>
  </si>
  <si>
    <t>certified value</t>
  </si>
  <si>
    <t>Mg Concentration</t>
  </si>
  <si>
    <t>Al Concentration</t>
  </si>
  <si>
    <t>Si Concentration</t>
  </si>
  <si>
    <t>P Concentration</t>
  </si>
  <si>
    <t>S Concentration</t>
  </si>
  <si>
    <t>K Concentration</t>
  </si>
  <si>
    <t>Ca Concentration</t>
  </si>
  <si>
    <t>Ti Concentration</t>
  </si>
  <si>
    <t>V Concentration</t>
  </si>
  <si>
    <t>Cr Concentration</t>
  </si>
  <si>
    <t>Mn Concentration</t>
  </si>
  <si>
    <t>Fe Concentration</t>
  </si>
  <si>
    <t>Co Concentration</t>
  </si>
  <si>
    <t>Ni Concentration</t>
  </si>
  <si>
    <t>Cu Concentration</t>
  </si>
  <si>
    <t>Zn Concentration</t>
  </si>
  <si>
    <t>As Concentration</t>
  </si>
  <si>
    <t>Se Concentration</t>
  </si>
  <si>
    <t>Rb Concentration</t>
  </si>
  <si>
    <t>Sr Concentration</t>
  </si>
  <si>
    <t>Y Concentration</t>
  </si>
  <si>
    <t>Zr Concentration</t>
  </si>
  <si>
    <t>Nb Concentration</t>
  </si>
  <si>
    <t>Mo Concentration</t>
  </si>
  <si>
    <t>Ag Concentration</t>
  </si>
  <si>
    <t>Cd Concentration</t>
  </si>
  <si>
    <t>Sn Concentration</t>
  </si>
  <si>
    <t>Sb Concentration</t>
  </si>
  <si>
    <t>Ba Concentration</t>
  </si>
  <si>
    <t>W Concentration</t>
  </si>
  <si>
    <t>Au Concentration</t>
  </si>
  <si>
    <t>Hg Concentration</t>
  </si>
  <si>
    <t>Pb Concentration</t>
  </si>
  <si>
    <t>Bi Concentration</t>
  </si>
  <si>
    <t>Th Concentration</t>
  </si>
  <si>
    <t>U Concentration</t>
  </si>
  <si>
    <t>average % error -good elements with corrections</t>
  </si>
  <si>
    <t>average % error - all elements with corrections</t>
  </si>
  <si>
    <t>average % error - elements without corrections</t>
  </si>
  <si>
    <t>2 [Col]</t>
  </si>
  <si>
    <t>3 [Col]</t>
  </si>
  <si>
    <t>4 [Col]</t>
  </si>
  <si>
    <t>LE Concentration</t>
  </si>
  <si>
    <t>Test Label</t>
  </si>
  <si>
    <t>Date</t>
  </si>
  <si>
    <t>sample</t>
  </si>
  <si>
    <t>component</t>
  </si>
  <si>
    <t>rep</t>
  </si>
  <si>
    <t>1 [Col]</t>
  </si>
  <si>
    <t>std</t>
  </si>
  <si>
    <t>rep 1</t>
  </si>
  <si>
    <t>&lt;LOD</t>
  </si>
  <si>
    <t>rep 2</t>
  </si>
  <si>
    <t>rep 3</t>
  </si>
  <si>
    <t>rep 4</t>
  </si>
  <si>
    <t>5 [Col]</t>
  </si>
  <si>
    <t>rep 5</t>
  </si>
  <si>
    <t>6 [Col]</t>
  </si>
  <si>
    <t>NIST 679</t>
  </si>
  <si>
    <t>7 [Col]</t>
  </si>
  <si>
    <t>8 [Col]</t>
  </si>
  <si>
    <t>9 [Col]</t>
  </si>
  <si>
    <t>10 [Col]</t>
  </si>
  <si>
    <t>11 [Col]</t>
  </si>
  <si>
    <t>SARM 69</t>
  </si>
  <si>
    <t>12 [Col]</t>
  </si>
  <si>
    <t>13 [Col]</t>
  </si>
  <si>
    <t>14 [Col]</t>
  </si>
  <si>
    <t>15 [Col]</t>
  </si>
  <si>
    <t>16 [Col]</t>
  </si>
  <si>
    <t>2-RP1 [Col]</t>
  </si>
  <si>
    <t>standard</t>
  </si>
  <si>
    <t>average</t>
  </si>
  <si>
    <t>stdev</t>
  </si>
  <si>
    <t>RSD</t>
  </si>
  <si>
    <t xml:space="preserve">NIST 2711a </t>
  </si>
  <si>
    <t>NIST 2711a average</t>
  </si>
  <si>
    <t>MO average</t>
  </si>
  <si>
    <t>UdS average</t>
  </si>
  <si>
    <t>Cam Average</t>
  </si>
  <si>
    <t xml:space="preserve">certified </t>
  </si>
  <si>
    <t>all</t>
  </si>
  <si>
    <t>Colombia</t>
  </si>
  <si>
    <t>Cambridge</t>
  </si>
  <si>
    <t>Mg %</t>
  </si>
  <si>
    <t>Mg</t>
  </si>
  <si>
    <t>Al %</t>
  </si>
  <si>
    <t>Al</t>
  </si>
  <si>
    <t>Si %</t>
  </si>
  <si>
    <t>Si</t>
  </si>
  <si>
    <t>P</t>
  </si>
  <si>
    <t>S</t>
  </si>
  <si>
    <t>K</t>
  </si>
  <si>
    <t>K %</t>
  </si>
  <si>
    <t>Ca</t>
  </si>
  <si>
    <t>Ca %</t>
  </si>
  <si>
    <t>Ti</t>
  </si>
  <si>
    <t>V</t>
  </si>
  <si>
    <t>Cr</t>
  </si>
  <si>
    <t>Mn</t>
  </si>
  <si>
    <t>Fe</t>
  </si>
  <si>
    <t>Fe %</t>
  </si>
  <si>
    <t>Co</t>
  </si>
  <si>
    <t>Ni</t>
  </si>
  <si>
    <t>Cu</t>
  </si>
  <si>
    <t>Zn</t>
  </si>
  <si>
    <t>As</t>
  </si>
  <si>
    <t>Sr</t>
  </si>
  <si>
    <t>Se</t>
  </si>
  <si>
    <t>Cd</t>
  </si>
  <si>
    <t>Rb</t>
  </si>
  <si>
    <t>Sb</t>
  </si>
  <si>
    <t>Ba</t>
  </si>
  <si>
    <t>Y</t>
  </si>
  <si>
    <t>Pb</t>
  </si>
  <si>
    <t>Zr</t>
  </si>
  <si>
    <t>U</t>
  </si>
  <si>
    <t>Nb</t>
  </si>
  <si>
    <t>Mo</t>
  </si>
  <si>
    <t>Ag</t>
  </si>
  <si>
    <t>Sn</t>
  </si>
  <si>
    <t>W</t>
  </si>
  <si>
    <t>Au</t>
  </si>
  <si>
    <t>Hg</t>
  </si>
  <si>
    <t>Bi</t>
  </si>
  <si>
    <t>Th</t>
  </si>
  <si>
    <t>LE</t>
  </si>
  <si>
    <t>Mg certified</t>
  </si>
  <si>
    <t xml:space="preserve">Mg </t>
  </si>
  <si>
    <t xml:space="preserve">Al </t>
  </si>
  <si>
    <t xml:space="preserve">Si </t>
  </si>
  <si>
    <t xml:space="preserve">P </t>
  </si>
  <si>
    <t xml:space="preserve">S </t>
  </si>
  <si>
    <t xml:space="preserve">K </t>
  </si>
  <si>
    <t xml:space="preserve">Ca </t>
  </si>
  <si>
    <t xml:space="preserve">Ti </t>
  </si>
  <si>
    <t xml:space="preserve">V </t>
  </si>
  <si>
    <t xml:space="preserve">Cr </t>
  </si>
  <si>
    <t xml:space="preserve">Mn </t>
  </si>
  <si>
    <t xml:space="preserve">Fe </t>
  </si>
  <si>
    <t xml:space="preserve">Co </t>
  </si>
  <si>
    <t xml:space="preserve">Ni </t>
  </si>
  <si>
    <t xml:space="preserve">Cu </t>
  </si>
  <si>
    <t xml:space="preserve">Zn </t>
  </si>
  <si>
    <t xml:space="preserve">As </t>
  </si>
  <si>
    <t xml:space="preserve">Se </t>
  </si>
  <si>
    <t xml:space="preserve">Rb </t>
  </si>
  <si>
    <t xml:space="preserve">Sr </t>
  </si>
  <si>
    <t xml:space="preserve">Y </t>
  </si>
  <si>
    <t xml:space="preserve">Zr </t>
  </si>
  <si>
    <t xml:space="preserve">Nb </t>
  </si>
  <si>
    <t xml:space="preserve">Mo </t>
  </si>
  <si>
    <t xml:space="preserve">Ag </t>
  </si>
  <si>
    <t xml:space="preserve">Cd </t>
  </si>
  <si>
    <t xml:space="preserve">Sn </t>
  </si>
  <si>
    <t xml:space="preserve">Sb </t>
  </si>
  <si>
    <t xml:space="preserve">Ba </t>
  </si>
  <si>
    <t xml:space="preserve">W </t>
  </si>
  <si>
    <t xml:space="preserve">Au </t>
  </si>
  <si>
    <t xml:space="preserve">Hg </t>
  </si>
  <si>
    <t xml:space="preserve">Pb </t>
  </si>
  <si>
    <t xml:space="preserve">Bi </t>
  </si>
  <si>
    <t xml:space="preserve">Th </t>
  </si>
  <si>
    <t xml:space="preserve">U </t>
  </si>
  <si>
    <t xml:space="preserve">LE </t>
  </si>
  <si>
    <t>LLOD</t>
  </si>
  <si>
    <t>% error</t>
  </si>
  <si>
    <t>altitude (m)</t>
  </si>
  <si>
    <t>ave % error</t>
  </si>
  <si>
    <t>R</t>
  </si>
  <si>
    <t>slope</t>
  </si>
  <si>
    <t>intercept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</si>
  <si>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</si>
  <si>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10%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</si>
</sst>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2" fillId="0" borderId="0" xfId="0" applyFont="1" applyAlignment="1">
      <alignment wrapText="1"/>
    </xf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4" fillId="0" borderId="0" xfId="0" applyNumberFormat="1" applyFont="1" applyAlignment="1">
      <alignment horizontal="center"/>
    </xf>
    <xf numFmtId="2" fontId="0" fillId="0" borderId="0" xfId="0" applyNumberFormat="1"/>
    <xf numFmtId="21" fontId="0" fillId="0" borderId="0" xfId="0" applyNumberFormat="1"/>
    <xf numFmtId="9" fontId="5" fillId="0" borderId="0" xfId="1" applyFont="1" applyFill="1" applyBorder="1" applyAlignment="1">
      <alignment horizontal="center"/>
    </xf>
    <xf numFmtId="0" fontId="0" fillId="2" borderId="0" xfId="0" applyFill="1"/>
    <xf numFmtId="9" fontId="5" fillId="2" borderId="0" xfId="1" applyFont="1" applyFill="1" applyBorder="1" applyAlignment="1">
      <alignment horizontal="center"/>
    </xf>
    <xf numFmtId="1" fontId="5" fillId="2" borderId="0" xfId="0" applyNumberFormat="1" applyFont="1" applyFill="1"/>
    <xf numFmtId="0" fontId="2" fillId="2" borderId="0" xfId="0" applyFont="1" applyFill="1" applyAlignment="1">
      <alignment wrapText="1"/>
    </xf>
    <xf numFmtId="1" fontId="2" fillId="0" borderId="0" xfId="0" applyNumberFormat="1" applyFont="1"/>
    <xf numFmtId="9" fontId="2" fillId="0" borderId="0" xfId="0" applyNumberFormat="1" applyFont="1"/>
    <xf numFmtId="9" fontId="6" fillId="0" borderId="0" xfId="1" applyFont="1" applyFill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1" fontId="0" fillId="0" borderId="0" xfId="0" applyNumberFormat="1" applyAlignment="1">
      <alignment horizontal="right" indent="2"/>
    </xf>
    <xf numFmtId="9" fontId="0" fillId="0" borderId="0" xfId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0" applyNumberFormat="1"/>
    <xf numFmtId="0" fontId="8" fillId="0" borderId="0" xfId="0" applyFont="1"/>
    <xf numFmtId="1" fontId="8" fillId="0" borderId="0" xfId="0" applyNumberFormat="1" applyFont="1"/>
    <xf numFmtId="9" fontId="8" fillId="0" borderId="0" xfId="0" applyNumberFormat="1" applyFont="1"/>
    <xf numFmtId="9" fontId="8" fillId="0" borderId="0" xfId="1" applyFont="1"/>
    <xf numFmtId="11" fontId="0" fillId="0" borderId="0" xfId="0" applyNumberFormat="1"/>
    <xf numFmtId="2" fontId="2" fillId="0" borderId="0" xfId="0" applyNumberFormat="1" applyFont="1"/>
  </cellXfs>
  <cellStyles count="2">
    <cellStyle name="Normal" xfId="0" builtinId="0"/>
    <cellStyle name="Per cent" xfId="1" builtinId="5"/>
  </cellStyles>
  <dxfs count="220">
    <dxf>
      <font>
        <color rgb="FF548235"/>
      </font>
      <fill>
        <patternFill patternType="none">
          <bgColor auto="1"/>
        </patternFill>
      </fill>
    </dxf>
    <dxf>
      <font>
        <color rgb="FF70AD47"/>
      </font>
    </dxf>
    <dxf>
      <font>
        <color rgb="FFBF8F00"/>
      </font>
    </dxf>
    <dxf>
      <font>
        <color rgb="FFC65911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'altitude effect'!$E$1</c:f>
              <c:strCache>
                <c:ptCount val="1"/>
                <c:pt idx="0">
                  <c:v>Mg </c:v>
                </c:pt>
              </c:strCache>
            </c:strRef>
          </c:tx>
          <c:spPr>
            <a:ln w="19050">
              <a:noFill/>
            </a:ln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effect'!$E$6:$E$21</c:f>
              <c:numCache>
                <c:formatCode>0%</c:formatCode>
                <c:ptCount val="16"/>
                <c:pt idx="0">
                  <c:v>0.41330614265348137</c:v>
                </c:pt>
                <c:pt idx="1">
                  <c:v>0.36179073557587138</c:v>
                </c:pt>
                <c:pt idx="2">
                  <c:v>0.40578094297575668</c:v>
                </c:pt>
                <c:pt idx="3">
                  <c:v>0.36706293513762223</c:v>
                </c:pt>
                <c:pt idx="4">
                  <c:v>0.41834529985366548</c:v>
                </c:pt>
                <c:pt idx="5">
                  <c:v>0.35202485729560312</c:v>
                </c:pt>
                <c:pt idx="6">
                  <c:v>0.37449331170374051</c:v>
                </c:pt>
                <c:pt idx="7">
                  <c:v>0.37646708912259658</c:v>
                </c:pt>
                <c:pt idx="8">
                  <c:v>8.8628557521139115E-2</c:v>
                </c:pt>
                <c:pt idx="9">
                  <c:v>0.2145987817089452</c:v>
                </c:pt>
                <c:pt idx="10">
                  <c:v>0.19592270249221175</c:v>
                </c:pt>
                <c:pt idx="11">
                  <c:v>0.17058910213618142</c:v>
                </c:pt>
                <c:pt idx="12">
                  <c:v>0.21313943591455267</c:v>
                </c:pt>
                <c:pt idx="13">
                  <c:v>0.20708798397863806</c:v>
                </c:pt>
                <c:pt idx="14">
                  <c:v>0.22585335030040049</c:v>
                </c:pt>
                <c:pt idx="15">
                  <c:v>0.30768224299065428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CC-48CC-808A-10B23E28B91A}"/>
            </c:ext>
          </c:extLst>
        </c:ser>
        <c:ser>
          <c:idx val="5"/>
          <c:order val="1"/>
          <c:tx>
            <c:strRef>
              <c:f>'altitude effect'!$F$1</c:f>
              <c:strCache>
                <c:ptCount val="1"/>
                <c:pt idx="0">
                  <c:v>Al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effect'!$F$6:$F$21</c:f>
              <c:numCache>
                <c:formatCode>0%</c:formatCode>
                <c:ptCount val="16"/>
                <c:pt idx="0">
                  <c:v>7.1596210491570042E-2</c:v>
                </c:pt>
                <c:pt idx="1">
                  <c:v>7.4124492740519118E-2</c:v>
                </c:pt>
                <c:pt idx="2">
                  <c:v>6.2265050762557957E-2</c:v>
                </c:pt>
                <c:pt idx="3">
                  <c:v>7.2902210984696361E-2</c:v>
                </c:pt>
                <c:pt idx="4">
                  <c:v>8.2419751750206965E-2</c:v>
                </c:pt>
                <c:pt idx="5">
                  <c:v>6.6876937640969261E-2</c:v>
                </c:pt>
                <c:pt idx="6">
                  <c:v>7.7472759450709E-2</c:v>
                </c:pt>
                <c:pt idx="7">
                  <c:v>7.0337144782140648E-2</c:v>
                </c:pt>
                <c:pt idx="8">
                  <c:v>8.5014258703867654E-2</c:v>
                </c:pt>
                <c:pt idx="9">
                  <c:v>9.0214939977274686E-2</c:v>
                </c:pt>
                <c:pt idx="10">
                  <c:v>9.1239851464411589E-2</c:v>
                </c:pt>
                <c:pt idx="11">
                  <c:v>7.9670398097376777E-2</c:v>
                </c:pt>
                <c:pt idx="12">
                  <c:v>8.0304543841931225E-2</c:v>
                </c:pt>
                <c:pt idx="13">
                  <c:v>8.8083814140058003E-2</c:v>
                </c:pt>
                <c:pt idx="14">
                  <c:v>8.8256891939086687E-2</c:v>
                </c:pt>
                <c:pt idx="15">
                  <c:v>0.10598615138196284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3CC-48CC-808A-10B23E28B91A}"/>
            </c:ext>
          </c:extLst>
        </c:ser>
        <c:ser>
          <c:idx val="7"/>
          <c:order val="2"/>
          <c:tx>
            <c:strRef>
              <c:f>'altitude effect'!$H$1</c:f>
              <c:strCache>
                <c:ptCount val="1"/>
                <c:pt idx="0">
                  <c:v>K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effect'!$H$6:$H$21</c:f>
              <c:numCache>
                <c:formatCode>0%</c:formatCode>
                <c:ptCount val="16"/>
                <c:pt idx="0">
                  <c:v>3.2722988650286576E-2</c:v>
                </c:pt>
                <c:pt idx="1">
                  <c:v>3.5459823141369216E-2</c:v>
                </c:pt>
                <c:pt idx="2">
                  <c:v>3.3214975577971789E-2</c:v>
                </c:pt>
                <c:pt idx="3">
                  <c:v>3.8373556561862941E-2</c:v>
                </c:pt>
                <c:pt idx="4">
                  <c:v>3.1336483410069588E-2</c:v>
                </c:pt>
                <c:pt idx="5">
                  <c:v>2.9519868756592123E-2</c:v>
                </c:pt>
                <c:pt idx="6">
                  <c:v>3.7954470875668875E-2</c:v>
                </c:pt>
                <c:pt idx="7">
                  <c:v>2.9542179543244607E-2</c:v>
                </c:pt>
                <c:pt idx="8">
                  <c:v>6.102670889621431E-2</c:v>
                </c:pt>
                <c:pt idx="9">
                  <c:v>5.3311420389282715E-2</c:v>
                </c:pt>
                <c:pt idx="10">
                  <c:v>2.3381928835695402E-2</c:v>
                </c:pt>
                <c:pt idx="11">
                  <c:v>3.7146908355980716E-2</c:v>
                </c:pt>
                <c:pt idx="12">
                  <c:v>3.9484550615848268E-2</c:v>
                </c:pt>
                <c:pt idx="13">
                  <c:v>5.044036881688882E-2</c:v>
                </c:pt>
                <c:pt idx="14">
                  <c:v>5.2990553846821088E-2</c:v>
                </c:pt>
                <c:pt idx="15">
                  <c:v>4.1107975379725034E-2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3CC-48CC-808A-10B23E28B91A}"/>
            </c:ext>
          </c:extLst>
        </c:ser>
        <c:ser>
          <c:idx val="2"/>
          <c:order val="3"/>
          <c:tx>
            <c:strRef>
              <c:f>'altitude effect'!$I$1</c:f>
              <c:strCache>
                <c:ptCount val="1"/>
                <c:pt idx="0">
                  <c:v>Ca </c:v>
                </c:pt>
              </c:strCache>
            </c:strRef>
          </c:tx>
          <c:spPr>
            <a:ln w="19050">
              <a:noFill/>
            </a:ln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effect'!$I$6:$I$21</c:f>
              <c:numCache>
                <c:formatCode>0%</c:formatCode>
                <c:ptCount val="16"/>
                <c:pt idx="0">
                  <c:v>0.11626905256275889</c:v>
                </c:pt>
                <c:pt idx="1">
                  <c:v>0.12121399535385551</c:v>
                </c:pt>
                <c:pt idx="2">
                  <c:v>0.1281518226623122</c:v>
                </c:pt>
                <c:pt idx="3">
                  <c:v>0.12147595534308819</c:v>
                </c:pt>
                <c:pt idx="4">
                  <c:v>9.6359998660697943E-2</c:v>
                </c:pt>
                <c:pt idx="5">
                  <c:v>0.11939351205085467</c:v>
                </c:pt>
                <c:pt idx="6">
                  <c:v>0.10987404877614665</c:v>
                </c:pt>
                <c:pt idx="7">
                  <c:v>0.10662201019543675</c:v>
                </c:pt>
                <c:pt idx="8">
                  <c:v>0.11116488947013425</c:v>
                </c:pt>
                <c:pt idx="9">
                  <c:v>9.8274610357827183E-2</c:v>
                </c:pt>
                <c:pt idx="10">
                  <c:v>0.10309423862221063</c:v>
                </c:pt>
                <c:pt idx="11">
                  <c:v>7.5962301114748734E-2</c:v>
                </c:pt>
                <c:pt idx="12">
                  <c:v>6.8589375061403016E-2</c:v>
                </c:pt>
                <c:pt idx="13">
                  <c:v>4.8521714755980466E-2</c:v>
                </c:pt>
                <c:pt idx="14">
                  <c:v>5.4153932151134898E-2</c:v>
                </c:pt>
                <c:pt idx="15">
                  <c:v>0.10954943808789962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CC-48CC-808A-10B23E28B91A}"/>
            </c:ext>
          </c:extLst>
        </c:ser>
        <c:ser>
          <c:idx val="3"/>
          <c:order val="4"/>
          <c:tx>
            <c:strRef>
              <c:f>'altitude effect'!$J$1</c:f>
              <c:strCache>
                <c:ptCount val="1"/>
                <c:pt idx="0">
                  <c:v>Ti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effect'!$J$6:$J$21</c:f>
              <c:numCache>
                <c:formatCode>0%</c:formatCode>
                <c:ptCount val="16"/>
                <c:pt idx="0">
                  <c:v>6.0657773819494033E-2</c:v>
                </c:pt>
                <c:pt idx="1">
                  <c:v>6.3180412399073613E-2</c:v>
                </c:pt>
                <c:pt idx="2">
                  <c:v>4.7301125317825911E-2</c:v>
                </c:pt>
                <c:pt idx="3">
                  <c:v>7.6229645993511411E-2</c:v>
                </c:pt>
                <c:pt idx="4">
                  <c:v>7.526788018473439E-2</c:v>
                </c:pt>
                <c:pt idx="5">
                  <c:v>6.4107042299722847E-2</c:v>
                </c:pt>
                <c:pt idx="6">
                  <c:v>3.9048324459380196E-2</c:v>
                </c:pt>
                <c:pt idx="7">
                  <c:v>4.9794416950583627E-2</c:v>
                </c:pt>
                <c:pt idx="8">
                  <c:v>8.415783839736668E-2</c:v>
                </c:pt>
                <c:pt idx="9">
                  <c:v>6.7580423126986186E-2</c:v>
                </c:pt>
                <c:pt idx="10">
                  <c:v>5.9526254456168465E-2</c:v>
                </c:pt>
                <c:pt idx="11">
                  <c:v>7.6027607902867458E-2</c:v>
                </c:pt>
                <c:pt idx="12">
                  <c:v>8.2287515510636677E-2</c:v>
                </c:pt>
                <c:pt idx="13">
                  <c:v>2.5578587348535728E-2</c:v>
                </c:pt>
                <c:pt idx="14">
                  <c:v>3.6230064136507811E-2</c:v>
                </c:pt>
                <c:pt idx="15">
                  <c:v>4.9706673586258916E-2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CC-48CC-808A-10B23E28B91A}"/>
            </c:ext>
          </c:extLst>
        </c:ser>
        <c:ser>
          <c:idx val="1"/>
          <c:order val="5"/>
          <c:tx>
            <c:strRef>
              <c:f>'altitude effect'!$K$1</c:f>
              <c:strCache>
                <c:ptCount val="1"/>
                <c:pt idx="0">
                  <c:v>Mn </c:v>
                </c:pt>
              </c:strCache>
            </c:strRef>
          </c:tx>
          <c:spPr>
            <a:ln w="19050">
              <a:noFill/>
            </a:ln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effect'!$K$6:$K$21</c:f>
              <c:numCache>
                <c:formatCode>0%</c:formatCode>
                <c:ptCount val="16"/>
                <c:pt idx="0">
                  <c:v>3.7457457457457446E-2</c:v>
                </c:pt>
                <c:pt idx="1">
                  <c:v>5.2420420420420444E-2</c:v>
                </c:pt>
                <c:pt idx="2">
                  <c:v>2.7451451451451454E-2</c:v>
                </c:pt>
                <c:pt idx="3">
                  <c:v>6.3587587587587577E-2</c:v>
                </c:pt>
                <c:pt idx="4">
                  <c:v>1.5959959959959965E-2</c:v>
                </c:pt>
                <c:pt idx="5">
                  <c:v>3.8434434434434395E-2</c:v>
                </c:pt>
                <c:pt idx="6">
                  <c:v>3.4486486486486466E-2</c:v>
                </c:pt>
                <c:pt idx="7">
                  <c:v>3.6368368368368334E-2</c:v>
                </c:pt>
                <c:pt idx="8">
                  <c:v>5.6576576576576637E-2</c:v>
                </c:pt>
                <c:pt idx="9">
                  <c:v>3.5135535535535577E-2</c:v>
                </c:pt>
                <c:pt idx="10">
                  <c:v>8.9096696696696703E-2</c:v>
                </c:pt>
                <c:pt idx="11">
                  <c:v>2.123483483483489E-2</c:v>
                </c:pt>
                <c:pt idx="12">
                  <c:v>4.6235035035035094E-2</c:v>
                </c:pt>
                <c:pt idx="13">
                  <c:v>5.2064864864864863E-2</c:v>
                </c:pt>
                <c:pt idx="14">
                  <c:v>4.0757557557557535E-2</c:v>
                </c:pt>
                <c:pt idx="15">
                  <c:v>5.7569569569569524E-2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3CC-48CC-808A-10B23E28B91A}"/>
            </c:ext>
          </c:extLst>
        </c:ser>
        <c:ser>
          <c:idx val="0"/>
          <c:order val="6"/>
          <c:tx>
            <c:strRef>
              <c:f>'altitude effect'!$L$1</c:f>
              <c:strCache>
                <c:ptCount val="1"/>
                <c:pt idx="0">
                  <c:v>Fe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effect'!$L$6:$L$21</c:f>
              <c:numCache>
                <c:formatCode>0%</c:formatCode>
                <c:ptCount val="16"/>
                <c:pt idx="0">
                  <c:v>1.9031539997293099E-2</c:v>
                </c:pt>
                <c:pt idx="1">
                  <c:v>1.8214089035236167E-2</c:v>
                </c:pt>
                <c:pt idx="2">
                  <c:v>1.786664887021415E-2</c:v>
                </c:pt>
                <c:pt idx="3">
                  <c:v>1.9462216970707703E-2</c:v>
                </c:pt>
                <c:pt idx="4">
                  <c:v>1.7171743031921347E-2</c:v>
                </c:pt>
                <c:pt idx="5">
                  <c:v>2.0820349650338809E-2</c:v>
                </c:pt>
                <c:pt idx="6">
                  <c:v>2.5056923108865484E-2</c:v>
                </c:pt>
                <c:pt idx="7">
                  <c:v>2.4479163023467445E-2</c:v>
                </c:pt>
                <c:pt idx="8">
                  <c:v>3.3189256519889195E-2</c:v>
                </c:pt>
                <c:pt idx="9">
                  <c:v>2.4698648959924855E-2</c:v>
                </c:pt>
                <c:pt idx="10">
                  <c:v>4.819530190302878E-2</c:v>
                </c:pt>
                <c:pt idx="11">
                  <c:v>1.8947435197626237E-2</c:v>
                </c:pt>
                <c:pt idx="12">
                  <c:v>2.411327720061604E-2</c:v>
                </c:pt>
                <c:pt idx="13">
                  <c:v>2.8721244545478437E-2</c:v>
                </c:pt>
                <c:pt idx="14">
                  <c:v>3.3159529911387715E-2</c:v>
                </c:pt>
                <c:pt idx="15">
                  <c:v>2.8642351238177738E-2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3CC-48CC-808A-10B23E28B91A}"/>
            </c:ext>
          </c:extLst>
        </c:ser>
        <c:ser>
          <c:idx val="9"/>
          <c:order val="7"/>
          <c:tx>
            <c:strRef>
              <c:f>'altitude effect'!$N$1</c:f>
              <c:strCache>
                <c:ptCount val="1"/>
                <c:pt idx="0">
                  <c:v>Zn </c:v>
                </c:pt>
              </c:strCache>
            </c:strRef>
          </c:tx>
          <c:spPr>
            <a:ln>
              <a:noFill/>
            </a:ln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effect'!$N$6:$N$21</c:f>
              <c:numCache>
                <c:formatCode>0%</c:formatCode>
                <c:ptCount val="16"/>
                <c:pt idx="0">
                  <c:v>5.5967604433077564E-2</c:v>
                </c:pt>
                <c:pt idx="1">
                  <c:v>6.5750213128729751E-2</c:v>
                </c:pt>
                <c:pt idx="2">
                  <c:v>4.3776641091219065E-2</c:v>
                </c:pt>
                <c:pt idx="3">
                  <c:v>3.5173344700198991E-2</c:v>
                </c:pt>
                <c:pt idx="4">
                  <c:v>4.0949133276499058E-2</c:v>
                </c:pt>
                <c:pt idx="5">
                  <c:v>3.6558681443591881E-2</c:v>
                </c:pt>
                <c:pt idx="6">
                  <c:v>3.8732594487070157E-2</c:v>
                </c:pt>
                <c:pt idx="7">
                  <c:v>6.0855356635407858E-2</c:v>
                </c:pt>
                <c:pt idx="8">
                  <c:v>8.6686558681443565E-2</c:v>
                </c:pt>
                <c:pt idx="9">
                  <c:v>3.2731599886331335E-2</c:v>
                </c:pt>
                <c:pt idx="10">
                  <c:v>8.4015345268542124E-2</c:v>
                </c:pt>
                <c:pt idx="11">
                  <c:v>5.4424552429667518E-2</c:v>
                </c:pt>
                <c:pt idx="12">
                  <c:v>1.7162546177891501E-2</c:v>
                </c:pt>
                <c:pt idx="13">
                  <c:v>7.8338306337027555E-2</c:v>
                </c:pt>
                <c:pt idx="14">
                  <c:v>1.9190110826939367E-2</c:v>
                </c:pt>
                <c:pt idx="15">
                  <c:v>4.2526285876669581E-2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3CC-48CC-808A-10B23E28B91A}"/>
            </c:ext>
          </c:extLst>
        </c:ser>
        <c:ser>
          <c:idx val="11"/>
          <c:order val="8"/>
          <c:tx>
            <c:strRef>
              <c:f>'altitude effect'!$T$1</c:f>
              <c:strCache>
                <c:ptCount val="1"/>
                <c:pt idx="0">
                  <c:v>Pb </c:v>
                </c:pt>
              </c:strCache>
            </c:strRef>
          </c:tx>
          <c:spPr>
            <a:ln>
              <a:noFill/>
            </a:ln>
          </c:spP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effect'!$T$6:$T$21</c:f>
              <c:numCache>
                <c:formatCode>0%</c:formatCode>
                <c:ptCount val="16"/>
                <c:pt idx="0">
                  <c:v>2.2285714285714318E-2</c:v>
                </c:pt>
                <c:pt idx="1">
                  <c:v>3.685714285714279E-2</c:v>
                </c:pt>
                <c:pt idx="2">
                  <c:v>3.9142857142857111E-2</c:v>
                </c:pt>
                <c:pt idx="3">
                  <c:v>4.2571428571428503E-2</c:v>
                </c:pt>
                <c:pt idx="4">
                  <c:v>5.3714285714285749E-2</c:v>
                </c:pt>
                <c:pt idx="5">
                  <c:v>3.7571428571428506E-2</c:v>
                </c:pt>
                <c:pt idx="6">
                  <c:v>2.9571428571428637E-2</c:v>
                </c:pt>
                <c:pt idx="7">
                  <c:v>3.9142857142857111E-2</c:v>
                </c:pt>
                <c:pt idx="8">
                  <c:v>6.945714285714287E-2</c:v>
                </c:pt>
                <c:pt idx="9">
                  <c:v>3.1128571428571377E-2</c:v>
                </c:pt>
                <c:pt idx="10">
                  <c:v>3.5828571428571487E-2</c:v>
                </c:pt>
                <c:pt idx="11">
                  <c:v>5.161428571428571E-2</c:v>
                </c:pt>
                <c:pt idx="12">
                  <c:v>5.615714285714294E-2</c:v>
                </c:pt>
                <c:pt idx="13">
                  <c:v>4.1542857142857201E-2</c:v>
                </c:pt>
                <c:pt idx="14">
                  <c:v>2.6528571428571339E-2</c:v>
                </c:pt>
                <c:pt idx="15">
                  <c:v>4.728571428571432E-2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3CC-48CC-808A-10B23E28B91A}"/>
            </c:ext>
          </c:extLst>
        </c:ser>
        <c:ser>
          <c:idx val="6"/>
          <c:order val="9"/>
          <c:spPr>
            <a:ln w="19050"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'altitude effect'!$A$6:$A$21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'altitude effect'!$V$6:$V$21</c:f>
              <c:numCache>
                <c:formatCode>0%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3CC-48CC-808A-10B23E28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37519"/>
        <c:axId val="1227437935"/>
      </c:scatterChart>
      <c:valAx>
        <c:axId val="1227437519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analysis</a:t>
                </a:r>
                <a:r>
                  <a:rPr lang="en-GB" baseline="0"/>
                  <a:t> day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37935"/>
        <c:crosses val="autoZero"/>
        <c:crossBetween val="midCat"/>
        <c:majorUnit val="1"/>
      </c:valAx>
      <c:valAx>
        <c:axId val="1227437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% error</a:t>
                </a: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37519"/>
        <c:crosses val="autoZero"/>
        <c:crossBetween val="midCat"/>
      </c:valAx>
    </c:plotArea>
    <c:legend>
      <c:legendPos val="r"/>
      <c:legendEntry>
        <c:idx val="9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66601902034978E-2"/>
          <c:y val="3.3170701129370955E-2"/>
          <c:w val="0.72888407130926813"/>
          <c:h val="0.83293031445919652"/>
        </c:manualLayout>
      </c:layout>
      <c:scatterChart>
        <c:scatterStyle val="lineMarker"/>
        <c:varyColors val="0"/>
        <c:ser>
          <c:idx val="4"/>
          <c:order val="0"/>
          <c:tx>
            <c:strRef>
              <c:f>'altitude effect'!$E$1</c:f>
              <c:strCache>
                <c:ptCount val="1"/>
                <c:pt idx="0">
                  <c:v>Mg 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7621998767181668E-3"/>
                  <c:y val="-8.9776986936154334E-3"/>
                </c:manualLayout>
              </c:layout>
              <c:numFmt formatCode="General" sourceLinked="0"/>
            </c:trendlineLbl>
          </c:trendline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effect'!$E$6:$E$21</c:f>
              <c:numCache>
                <c:formatCode>0%</c:formatCode>
                <c:ptCount val="16"/>
                <c:pt idx="0">
                  <c:v>0.41330614265348137</c:v>
                </c:pt>
                <c:pt idx="1">
                  <c:v>0.36179073557587138</c:v>
                </c:pt>
                <c:pt idx="2">
                  <c:v>0.40578094297575668</c:v>
                </c:pt>
                <c:pt idx="3">
                  <c:v>0.36706293513762223</c:v>
                </c:pt>
                <c:pt idx="4">
                  <c:v>0.41834529985366548</c:v>
                </c:pt>
                <c:pt idx="5">
                  <c:v>0.35202485729560312</c:v>
                </c:pt>
                <c:pt idx="6">
                  <c:v>0.37449331170374051</c:v>
                </c:pt>
                <c:pt idx="7">
                  <c:v>0.37646708912259658</c:v>
                </c:pt>
                <c:pt idx="8">
                  <c:v>8.8628557521139115E-2</c:v>
                </c:pt>
                <c:pt idx="9">
                  <c:v>0.2145987817089452</c:v>
                </c:pt>
                <c:pt idx="10">
                  <c:v>0.19592270249221175</c:v>
                </c:pt>
                <c:pt idx="11">
                  <c:v>0.17058910213618142</c:v>
                </c:pt>
                <c:pt idx="12">
                  <c:v>0.21313943591455267</c:v>
                </c:pt>
                <c:pt idx="13">
                  <c:v>0.20708798397863806</c:v>
                </c:pt>
                <c:pt idx="14">
                  <c:v>0.22585335030040049</c:v>
                </c:pt>
                <c:pt idx="15">
                  <c:v>0.30768224299065428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F36-8EAF-5A21625ACCDD}"/>
            </c:ext>
          </c:extLst>
        </c:ser>
        <c:ser>
          <c:idx val="5"/>
          <c:order val="1"/>
          <c:tx>
            <c:strRef>
              <c:f>'altitude effect'!$F$1</c:f>
              <c:strCache>
                <c:ptCount val="1"/>
                <c:pt idx="0">
                  <c:v>Al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effect'!$F$6:$F$21</c:f>
              <c:numCache>
                <c:formatCode>0%</c:formatCode>
                <c:ptCount val="16"/>
                <c:pt idx="0">
                  <c:v>7.1596210491570042E-2</c:v>
                </c:pt>
                <c:pt idx="1">
                  <c:v>7.4124492740519118E-2</c:v>
                </c:pt>
                <c:pt idx="2">
                  <c:v>6.2265050762557957E-2</c:v>
                </c:pt>
                <c:pt idx="3">
                  <c:v>7.2902210984696361E-2</c:v>
                </c:pt>
                <c:pt idx="4">
                  <c:v>8.2419751750206965E-2</c:v>
                </c:pt>
                <c:pt idx="5">
                  <c:v>6.6876937640969261E-2</c:v>
                </c:pt>
                <c:pt idx="6">
                  <c:v>7.7472759450709E-2</c:v>
                </c:pt>
                <c:pt idx="7">
                  <c:v>7.0337144782140648E-2</c:v>
                </c:pt>
                <c:pt idx="8">
                  <c:v>8.5014258703867654E-2</c:v>
                </c:pt>
                <c:pt idx="9">
                  <c:v>9.0214939977274686E-2</c:v>
                </c:pt>
                <c:pt idx="10">
                  <c:v>9.1239851464411589E-2</c:v>
                </c:pt>
                <c:pt idx="11">
                  <c:v>7.9670398097376777E-2</c:v>
                </c:pt>
                <c:pt idx="12">
                  <c:v>8.0304543841931225E-2</c:v>
                </c:pt>
                <c:pt idx="13">
                  <c:v>8.8083814140058003E-2</c:v>
                </c:pt>
                <c:pt idx="14">
                  <c:v>8.8256891939086687E-2</c:v>
                </c:pt>
                <c:pt idx="15">
                  <c:v>0.10598615138196284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6-4F36-8EAF-5A21625ACCDD}"/>
            </c:ext>
          </c:extLst>
        </c:ser>
        <c:ser>
          <c:idx val="6"/>
          <c:order val="2"/>
          <c:tx>
            <c:strRef>
              <c:f>'altitude effect'!$G$1</c:f>
              <c:strCache>
                <c:ptCount val="1"/>
                <c:pt idx="0">
                  <c:v>Si </c:v>
                </c:pt>
              </c:strCache>
            </c:strRef>
          </c:tx>
          <c:spPr>
            <a:ln w="19050">
              <a:noFill/>
            </a:ln>
          </c:spP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effect'!$G$6:$G$21</c:f>
              <c:numCache>
                <c:formatCode>0%</c:formatCode>
                <c:ptCount val="16"/>
                <c:pt idx="0">
                  <c:v>0.14884229297377272</c:v>
                </c:pt>
                <c:pt idx="1">
                  <c:v>0.14349464538820247</c:v>
                </c:pt>
                <c:pt idx="2">
                  <c:v>0.13804801545994586</c:v>
                </c:pt>
                <c:pt idx="3">
                  <c:v>0.14292457336431216</c:v>
                </c:pt>
                <c:pt idx="4">
                  <c:v>0.13151862099199454</c:v>
                </c:pt>
                <c:pt idx="5">
                  <c:v>0.1391889285340189</c:v>
                </c:pt>
                <c:pt idx="6">
                  <c:v>0.13261129803351515</c:v>
                </c:pt>
                <c:pt idx="7">
                  <c:v>0.13184746775233022</c:v>
                </c:pt>
                <c:pt idx="8">
                  <c:v>0.15604465354106822</c:v>
                </c:pt>
                <c:pt idx="9">
                  <c:v>0.13497504385757583</c:v>
                </c:pt>
                <c:pt idx="10">
                  <c:v>0.14387570027807164</c:v>
                </c:pt>
                <c:pt idx="11">
                  <c:v>0.12603617222078714</c:v>
                </c:pt>
                <c:pt idx="12">
                  <c:v>0.11633130154520649</c:v>
                </c:pt>
                <c:pt idx="13">
                  <c:v>0.11121558494726723</c:v>
                </c:pt>
                <c:pt idx="14">
                  <c:v>0.12310959092554556</c:v>
                </c:pt>
                <c:pt idx="15">
                  <c:v>0.15240993445480489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06-4F36-8EAF-5A21625ACCDD}"/>
            </c:ext>
          </c:extLst>
        </c:ser>
        <c:ser>
          <c:idx val="7"/>
          <c:order val="3"/>
          <c:tx>
            <c:strRef>
              <c:f>'altitude effect'!$H$1</c:f>
              <c:strCache>
                <c:ptCount val="1"/>
                <c:pt idx="0">
                  <c:v>K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effect'!$H$6:$H$21</c:f>
              <c:numCache>
                <c:formatCode>0%</c:formatCode>
                <c:ptCount val="16"/>
                <c:pt idx="0">
                  <c:v>3.2722988650286576E-2</c:v>
                </c:pt>
                <c:pt idx="1">
                  <c:v>3.5459823141369216E-2</c:v>
                </c:pt>
                <c:pt idx="2">
                  <c:v>3.3214975577971789E-2</c:v>
                </c:pt>
                <c:pt idx="3">
                  <c:v>3.8373556561862941E-2</c:v>
                </c:pt>
                <c:pt idx="4">
                  <c:v>3.1336483410069588E-2</c:v>
                </c:pt>
                <c:pt idx="5">
                  <c:v>2.9519868756592123E-2</c:v>
                </c:pt>
                <c:pt idx="6">
                  <c:v>3.7954470875668875E-2</c:v>
                </c:pt>
                <c:pt idx="7">
                  <c:v>2.9542179543244607E-2</c:v>
                </c:pt>
                <c:pt idx="8">
                  <c:v>6.102670889621431E-2</c:v>
                </c:pt>
                <c:pt idx="9">
                  <c:v>5.3311420389282715E-2</c:v>
                </c:pt>
                <c:pt idx="10">
                  <c:v>2.3381928835695402E-2</c:v>
                </c:pt>
                <c:pt idx="11">
                  <c:v>3.7146908355980716E-2</c:v>
                </c:pt>
                <c:pt idx="12">
                  <c:v>3.9484550615848268E-2</c:v>
                </c:pt>
                <c:pt idx="13">
                  <c:v>5.044036881688882E-2</c:v>
                </c:pt>
                <c:pt idx="14">
                  <c:v>5.2990553846821088E-2</c:v>
                </c:pt>
                <c:pt idx="15">
                  <c:v>4.1107975379725034E-2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06-4F36-8EAF-5A21625ACCDD}"/>
            </c:ext>
          </c:extLst>
        </c:ser>
        <c:ser>
          <c:idx val="2"/>
          <c:order val="4"/>
          <c:tx>
            <c:strRef>
              <c:f>'altitude effect'!$I$1</c:f>
              <c:strCache>
                <c:ptCount val="1"/>
                <c:pt idx="0">
                  <c:v>Ca 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effect'!$I$6:$I$21</c:f>
              <c:numCache>
                <c:formatCode>0%</c:formatCode>
                <c:ptCount val="16"/>
                <c:pt idx="0">
                  <c:v>0.11626905256275889</c:v>
                </c:pt>
                <c:pt idx="1">
                  <c:v>0.12121399535385551</c:v>
                </c:pt>
                <c:pt idx="2">
                  <c:v>0.1281518226623122</c:v>
                </c:pt>
                <c:pt idx="3">
                  <c:v>0.12147595534308819</c:v>
                </c:pt>
                <c:pt idx="4">
                  <c:v>9.6359998660697943E-2</c:v>
                </c:pt>
                <c:pt idx="5">
                  <c:v>0.11939351205085467</c:v>
                </c:pt>
                <c:pt idx="6">
                  <c:v>0.10987404877614665</c:v>
                </c:pt>
                <c:pt idx="7">
                  <c:v>0.10662201019543675</c:v>
                </c:pt>
                <c:pt idx="8">
                  <c:v>0.11116488947013425</c:v>
                </c:pt>
                <c:pt idx="9">
                  <c:v>9.8274610357827183E-2</c:v>
                </c:pt>
                <c:pt idx="10">
                  <c:v>0.10309423862221063</c:v>
                </c:pt>
                <c:pt idx="11">
                  <c:v>7.5962301114748734E-2</c:v>
                </c:pt>
                <c:pt idx="12">
                  <c:v>6.8589375061403016E-2</c:v>
                </c:pt>
                <c:pt idx="13">
                  <c:v>4.8521714755980466E-2</c:v>
                </c:pt>
                <c:pt idx="14">
                  <c:v>5.4153932151134898E-2</c:v>
                </c:pt>
                <c:pt idx="15">
                  <c:v>0.10954943808789962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06-4F36-8EAF-5A21625ACCDD}"/>
            </c:ext>
          </c:extLst>
        </c:ser>
        <c:ser>
          <c:idx val="3"/>
          <c:order val="5"/>
          <c:tx>
            <c:strRef>
              <c:f>'altitude effect'!$J$1</c:f>
              <c:strCache>
                <c:ptCount val="1"/>
                <c:pt idx="0">
                  <c:v>Ti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effect'!$J$6:$J$21</c:f>
              <c:numCache>
                <c:formatCode>0%</c:formatCode>
                <c:ptCount val="16"/>
                <c:pt idx="0">
                  <c:v>6.0657773819494033E-2</c:v>
                </c:pt>
                <c:pt idx="1">
                  <c:v>6.3180412399073613E-2</c:v>
                </c:pt>
                <c:pt idx="2">
                  <c:v>4.7301125317825911E-2</c:v>
                </c:pt>
                <c:pt idx="3">
                  <c:v>7.6229645993511411E-2</c:v>
                </c:pt>
                <c:pt idx="4">
                  <c:v>7.526788018473439E-2</c:v>
                </c:pt>
                <c:pt idx="5">
                  <c:v>6.4107042299722847E-2</c:v>
                </c:pt>
                <c:pt idx="6">
                  <c:v>3.9048324459380196E-2</c:v>
                </c:pt>
                <c:pt idx="7">
                  <c:v>4.9794416950583627E-2</c:v>
                </c:pt>
                <c:pt idx="8">
                  <c:v>8.415783839736668E-2</c:v>
                </c:pt>
                <c:pt idx="9">
                  <c:v>6.7580423126986186E-2</c:v>
                </c:pt>
                <c:pt idx="10">
                  <c:v>5.9526254456168465E-2</c:v>
                </c:pt>
                <c:pt idx="11">
                  <c:v>7.6027607902867458E-2</c:v>
                </c:pt>
                <c:pt idx="12">
                  <c:v>8.2287515510636677E-2</c:v>
                </c:pt>
                <c:pt idx="13">
                  <c:v>2.5578587348535728E-2</c:v>
                </c:pt>
                <c:pt idx="14">
                  <c:v>3.6230064136507811E-2</c:v>
                </c:pt>
                <c:pt idx="15">
                  <c:v>4.9706673586258916E-2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06-4F36-8EAF-5A21625ACCDD}"/>
            </c:ext>
          </c:extLst>
        </c:ser>
        <c:ser>
          <c:idx val="1"/>
          <c:order val="6"/>
          <c:tx>
            <c:strRef>
              <c:f>'altitude effect'!$K$1</c:f>
              <c:strCache>
                <c:ptCount val="1"/>
                <c:pt idx="0">
                  <c:v>Mn </c:v>
                </c:pt>
              </c:strCache>
            </c:strRef>
          </c:tx>
          <c:spPr>
            <a:ln w="19050">
              <a:noFill/>
            </a:ln>
          </c:spP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effect'!$K$6:$K$21</c:f>
              <c:numCache>
                <c:formatCode>0%</c:formatCode>
                <c:ptCount val="16"/>
                <c:pt idx="0">
                  <c:v>3.7457457457457446E-2</c:v>
                </c:pt>
                <c:pt idx="1">
                  <c:v>5.2420420420420444E-2</c:v>
                </c:pt>
                <c:pt idx="2">
                  <c:v>2.7451451451451454E-2</c:v>
                </c:pt>
                <c:pt idx="3">
                  <c:v>6.3587587587587577E-2</c:v>
                </c:pt>
                <c:pt idx="4">
                  <c:v>1.5959959959959965E-2</c:v>
                </c:pt>
                <c:pt idx="5">
                  <c:v>3.8434434434434395E-2</c:v>
                </c:pt>
                <c:pt idx="6">
                  <c:v>3.4486486486486466E-2</c:v>
                </c:pt>
                <c:pt idx="7">
                  <c:v>3.6368368368368334E-2</c:v>
                </c:pt>
                <c:pt idx="8">
                  <c:v>5.6576576576576637E-2</c:v>
                </c:pt>
                <c:pt idx="9">
                  <c:v>3.5135535535535577E-2</c:v>
                </c:pt>
                <c:pt idx="10">
                  <c:v>8.9096696696696703E-2</c:v>
                </c:pt>
                <c:pt idx="11">
                  <c:v>2.123483483483489E-2</c:v>
                </c:pt>
                <c:pt idx="12">
                  <c:v>4.6235035035035094E-2</c:v>
                </c:pt>
                <c:pt idx="13">
                  <c:v>5.2064864864864863E-2</c:v>
                </c:pt>
                <c:pt idx="14">
                  <c:v>4.0757557557557535E-2</c:v>
                </c:pt>
                <c:pt idx="15">
                  <c:v>5.7569569569569524E-2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06-4F36-8EAF-5A21625ACCDD}"/>
            </c:ext>
          </c:extLst>
        </c:ser>
        <c:ser>
          <c:idx val="0"/>
          <c:order val="7"/>
          <c:tx>
            <c:strRef>
              <c:f>'altitude effect'!$L$1</c:f>
              <c:strCache>
                <c:ptCount val="1"/>
                <c:pt idx="0">
                  <c:v>Fe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effect'!$L$6:$L$21</c:f>
              <c:numCache>
                <c:formatCode>0%</c:formatCode>
                <c:ptCount val="16"/>
                <c:pt idx="0">
                  <c:v>1.9031539997293099E-2</c:v>
                </c:pt>
                <c:pt idx="1">
                  <c:v>1.8214089035236167E-2</c:v>
                </c:pt>
                <c:pt idx="2">
                  <c:v>1.786664887021415E-2</c:v>
                </c:pt>
                <c:pt idx="3">
                  <c:v>1.9462216970707703E-2</c:v>
                </c:pt>
                <c:pt idx="4">
                  <c:v>1.7171743031921347E-2</c:v>
                </c:pt>
                <c:pt idx="5">
                  <c:v>2.0820349650338809E-2</c:v>
                </c:pt>
                <c:pt idx="6">
                  <c:v>2.5056923108865484E-2</c:v>
                </c:pt>
                <c:pt idx="7">
                  <c:v>2.4479163023467445E-2</c:v>
                </c:pt>
                <c:pt idx="8">
                  <c:v>3.3189256519889195E-2</c:v>
                </c:pt>
                <c:pt idx="9">
                  <c:v>2.4698648959924855E-2</c:v>
                </c:pt>
                <c:pt idx="10">
                  <c:v>4.819530190302878E-2</c:v>
                </c:pt>
                <c:pt idx="11">
                  <c:v>1.8947435197626237E-2</c:v>
                </c:pt>
                <c:pt idx="12">
                  <c:v>2.411327720061604E-2</c:v>
                </c:pt>
                <c:pt idx="13">
                  <c:v>2.8721244545478437E-2</c:v>
                </c:pt>
                <c:pt idx="14">
                  <c:v>3.3159529911387715E-2</c:v>
                </c:pt>
                <c:pt idx="15">
                  <c:v>2.8642351238177738E-2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06-4F36-8EAF-5A21625ACCDD}"/>
            </c:ext>
          </c:extLst>
        </c:ser>
        <c:ser>
          <c:idx val="8"/>
          <c:order val="8"/>
          <c:tx>
            <c:strRef>
              <c:f>'altitude effect'!$M$1</c:f>
              <c:strCache>
                <c:ptCount val="1"/>
                <c:pt idx="0">
                  <c:v>Ni 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7.1752284126469753E-3"/>
                  <c:y val="-6.2770283698602913E-3"/>
                </c:manualLayout>
              </c:layout>
              <c:numFmt formatCode="General" sourceLinked="0"/>
            </c:trendlineLbl>
          </c:trendline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effect'!$M$6:$M$21</c:f>
              <c:numCache>
                <c:formatCode>0%</c:formatCode>
                <c:ptCount val="16"/>
                <c:pt idx="0">
                  <c:v>0.44592644117902791</c:v>
                </c:pt>
                <c:pt idx="1">
                  <c:v>0.3291279019215721</c:v>
                </c:pt>
                <c:pt idx="2">
                  <c:v>0.29095730806016873</c:v>
                </c:pt>
                <c:pt idx="3">
                  <c:v>0.31098165376923737</c:v>
                </c:pt>
                <c:pt idx="4">
                  <c:v>0.19087905399530475</c:v>
                </c:pt>
                <c:pt idx="5">
                  <c:v>0.19897834970872103</c:v>
                </c:pt>
                <c:pt idx="6">
                  <c:v>0.23547517607164598</c:v>
                </c:pt>
                <c:pt idx="7">
                  <c:v>0.20281714633510134</c:v>
                </c:pt>
                <c:pt idx="8">
                  <c:v>6.1207286322928448E-2</c:v>
                </c:pt>
                <c:pt idx="9">
                  <c:v>4.5306929832188564E-2</c:v>
                </c:pt>
                <c:pt idx="10">
                  <c:v>2.9327884531779869E-2</c:v>
                </c:pt>
                <c:pt idx="11">
                  <c:v>5.9457438483610174E-2</c:v>
                </c:pt>
                <c:pt idx="12">
                  <c:v>0.16653160594730876</c:v>
                </c:pt>
                <c:pt idx="13">
                  <c:v>0.32984131814624812</c:v>
                </c:pt>
                <c:pt idx="14">
                  <c:v>5.8867924528301974E-2</c:v>
                </c:pt>
                <c:pt idx="15">
                  <c:v>0.1112338057560212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06-4F36-8EAF-5A21625ACCDD}"/>
            </c:ext>
          </c:extLst>
        </c:ser>
        <c:ser>
          <c:idx val="9"/>
          <c:order val="9"/>
          <c:tx>
            <c:strRef>
              <c:f>'altitude effect'!$N$1</c:f>
              <c:strCache>
                <c:ptCount val="1"/>
                <c:pt idx="0">
                  <c:v>Zn </c:v>
                </c:pt>
              </c:strCache>
            </c:strRef>
          </c:tx>
          <c:spPr>
            <a:ln>
              <a:noFill/>
            </a:ln>
          </c:spP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effect'!$N$6:$N$21</c:f>
              <c:numCache>
                <c:formatCode>0%</c:formatCode>
                <c:ptCount val="16"/>
                <c:pt idx="0">
                  <c:v>5.5967604433077564E-2</c:v>
                </c:pt>
                <c:pt idx="1">
                  <c:v>6.5750213128729751E-2</c:v>
                </c:pt>
                <c:pt idx="2">
                  <c:v>4.3776641091219065E-2</c:v>
                </c:pt>
                <c:pt idx="3">
                  <c:v>3.5173344700198991E-2</c:v>
                </c:pt>
                <c:pt idx="4">
                  <c:v>4.0949133276499058E-2</c:v>
                </c:pt>
                <c:pt idx="5">
                  <c:v>3.6558681443591881E-2</c:v>
                </c:pt>
                <c:pt idx="6">
                  <c:v>3.8732594487070157E-2</c:v>
                </c:pt>
                <c:pt idx="7">
                  <c:v>6.0855356635407858E-2</c:v>
                </c:pt>
                <c:pt idx="8">
                  <c:v>8.6686558681443565E-2</c:v>
                </c:pt>
                <c:pt idx="9">
                  <c:v>3.2731599886331335E-2</c:v>
                </c:pt>
                <c:pt idx="10">
                  <c:v>8.4015345268542124E-2</c:v>
                </c:pt>
                <c:pt idx="11">
                  <c:v>5.4424552429667518E-2</c:v>
                </c:pt>
                <c:pt idx="12">
                  <c:v>1.7162546177891501E-2</c:v>
                </c:pt>
                <c:pt idx="13">
                  <c:v>7.8338306337027555E-2</c:v>
                </c:pt>
                <c:pt idx="14">
                  <c:v>1.9190110826939367E-2</c:v>
                </c:pt>
                <c:pt idx="15">
                  <c:v>4.2526285876669581E-2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06-4F36-8EAF-5A21625ACCDD}"/>
            </c:ext>
          </c:extLst>
        </c:ser>
        <c:ser>
          <c:idx val="10"/>
          <c:order val="10"/>
          <c:tx>
            <c:strRef>
              <c:f>'altitude effect'!$P$1</c:f>
              <c:strCache>
                <c:ptCount val="1"/>
                <c:pt idx="0">
                  <c:v>Sr </c:v>
                </c:pt>
              </c:strCache>
            </c:strRef>
          </c:tx>
          <c:spPr>
            <a:ln>
              <a:noFill/>
            </a:ln>
          </c:spPr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effect'!$P$6:$P$21</c:f>
              <c:numCache>
                <c:formatCode>0%</c:formatCode>
                <c:ptCount val="16"/>
                <c:pt idx="0">
                  <c:v>0.20439682932870948</c:v>
                </c:pt>
                <c:pt idx="1">
                  <c:v>0.16983358479519001</c:v>
                </c:pt>
                <c:pt idx="2">
                  <c:v>0.20005179363613845</c:v>
                </c:pt>
                <c:pt idx="3">
                  <c:v>0.19795302542391968</c:v>
                </c:pt>
                <c:pt idx="4">
                  <c:v>0.1995935325511744</c:v>
                </c:pt>
                <c:pt idx="5">
                  <c:v>0.20501047132208894</c:v>
                </c:pt>
                <c:pt idx="6">
                  <c:v>0.17116333010561402</c:v>
                </c:pt>
                <c:pt idx="7">
                  <c:v>0.19130880266624628</c:v>
                </c:pt>
                <c:pt idx="8">
                  <c:v>0.21593099060958851</c:v>
                </c:pt>
                <c:pt idx="9">
                  <c:v>0.24370797396806809</c:v>
                </c:pt>
                <c:pt idx="10">
                  <c:v>0.20202096516314999</c:v>
                </c:pt>
                <c:pt idx="11">
                  <c:v>0.20903753912671413</c:v>
                </c:pt>
                <c:pt idx="12">
                  <c:v>0.19532325984642057</c:v>
                </c:pt>
                <c:pt idx="13">
                  <c:v>0.1953175175085009</c:v>
                </c:pt>
                <c:pt idx="14">
                  <c:v>0.20085718467809141</c:v>
                </c:pt>
                <c:pt idx="15">
                  <c:v>0.21160965613529403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06-4F36-8EAF-5A21625ACCDD}"/>
            </c:ext>
          </c:extLst>
        </c:ser>
        <c:ser>
          <c:idx val="11"/>
          <c:order val="11"/>
          <c:tx>
            <c:strRef>
              <c:f>'altitude effect'!$T$1</c:f>
              <c:strCache>
                <c:ptCount val="1"/>
                <c:pt idx="0">
                  <c:v>Pb </c:v>
                </c:pt>
              </c:strCache>
            </c:strRef>
          </c:tx>
          <c:spPr>
            <a:ln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207237621703198E-2"/>
                  <c:y val="2.5781737684513552E-2"/>
                </c:manualLayout>
              </c:layout>
              <c:numFmt formatCode="General" sourceLinked="0"/>
            </c:trendlineLbl>
          </c:trendline>
          <c:xVal>
            <c:numRef>
              <c:f>'altitude effect'!$C$6:$C$21</c:f>
              <c:numCache>
                <c:formatCode>0</c:formatCode>
                <c:ptCount val="16"/>
                <c:pt idx="0">
                  <c:v>2610</c:v>
                </c:pt>
                <c:pt idx="1">
                  <c:v>2610</c:v>
                </c:pt>
                <c:pt idx="2">
                  <c:v>2610</c:v>
                </c:pt>
                <c:pt idx="3">
                  <c:v>2610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'altitude effect'!$T$6:$T$21</c:f>
              <c:numCache>
                <c:formatCode>0%</c:formatCode>
                <c:ptCount val="16"/>
                <c:pt idx="0">
                  <c:v>2.2285714285714318E-2</c:v>
                </c:pt>
                <c:pt idx="1">
                  <c:v>3.685714285714279E-2</c:v>
                </c:pt>
                <c:pt idx="2">
                  <c:v>3.9142857142857111E-2</c:v>
                </c:pt>
                <c:pt idx="3">
                  <c:v>4.2571428571428503E-2</c:v>
                </c:pt>
                <c:pt idx="4">
                  <c:v>5.3714285714285749E-2</c:v>
                </c:pt>
                <c:pt idx="5">
                  <c:v>3.7571428571428506E-2</c:v>
                </c:pt>
                <c:pt idx="6">
                  <c:v>2.9571428571428637E-2</c:v>
                </c:pt>
                <c:pt idx="7">
                  <c:v>3.9142857142857111E-2</c:v>
                </c:pt>
                <c:pt idx="8">
                  <c:v>6.945714285714287E-2</c:v>
                </c:pt>
                <c:pt idx="9">
                  <c:v>3.1128571428571377E-2</c:v>
                </c:pt>
                <c:pt idx="10">
                  <c:v>3.5828571428571487E-2</c:v>
                </c:pt>
                <c:pt idx="11">
                  <c:v>5.161428571428571E-2</c:v>
                </c:pt>
                <c:pt idx="12">
                  <c:v>5.615714285714294E-2</c:v>
                </c:pt>
                <c:pt idx="13">
                  <c:v>4.1542857142857201E-2</c:v>
                </c:pt>
                <c:pt idx="14">
                  <c:v>2.6528571428571339E-2</c:v>
                </c:pt>
                <c:pt idx="15">
                  <c:v>4.728571428571432E-2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06-4F36-8EAF-5A21625A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37519"/>
        <c:axId val="1227437935"/>
      </c:scatterChart>
      <c:valAx>
        <c:axId val="12274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Altitute</a:t>
                </a:r>
                <a:r>
                  <a:rPr lang="en-GB" baseline="0"/>
                  <a:t> of analysis (m)</a:t>
                </a:r>
                <a:endParaRPr lang="en-GB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37935"/>
        <c:crosses val="autoZero"/>
        <c:crossBetween val="midCat"/>
      </c:valAx>
      <c:valAx>
        <c:axId val="1227437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% error</a:t>
                </a: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3751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25497605530762"/>
          <c:y val="7.2936619251785628E-2"/>
          <c:w val="0.13452323948544076"/>
          <c:h val="0.8179405334904252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7016791819946E-2"/>
          <c:y val="5.1210428305400374E-2"/>
          <c:w val="0.88240963448700749"/>
          <c:h val="0.84079018753940671"/>
        </c:manualLayout>
      </c:layout>
      <c:scatterChart>
        <c:scatterStyle val="lineMarker"/>
        <c:varyColors val="0"/>
        <c:ser>
          <c:idx val="32"/>
          <c:order val="0"/>
          <c:tx>
            <c:strRef>
              <c:f>drift!$W$4</c:f>
              <c:strCache>
                <c:ptCount val="1"/>
                <c:pt idx="0">
                  <c:v>Mg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drift!$X$4:$AL$4</c:f>
              <c:numCache>
                <c:formatCode>0%</c:formatCode>
                <c:ptCount val="15"/>
                <c:pt idx="0">
                  <c:v>0.41330614265348137</c:v>
                </c:pt>
                <c:pt idx="1">
                  <c:v>0.36179073557587138</c:v>
                </c:pt>
                <c:pt idx="2">
                  <c:v>0.38711701289101091</c:v>
                </c:pt>
                <c:pt idx="3">
                  <c:v>0.35008729954440193</c:v>
                </c:pt>
                <c:pt idx="4">
                  <c:v>0.38056281397795927</c:v>
                </c:pt>
                <c:pt idx="5">
                  <c:v>0.33658082480972745</c:v>
                </c:pt>
                <c:pt idx="6">
                  <c:v>0.34183088232520942</c:v>
                </c:pt>
                <c:pt idx="7">
                  <c:v>0.35549692669321803</c:v>
                </c:pt>
                <c:pt idx="8">
                  <c:v>0.13002385930770205</c:v>
                </c:pt>
                <c:pt idx="9">
                  <c:v>0.24092072735398609</c:v>
                </c:pt>
                <c:pt idx="10">
                  <c:v>0.19299882621272799</c:v>
                </c:pt>
                <c:pt idx="11">
                  <c:v>0.21368136338092969</c:v>
                </c:pt>
                <c:pt idx="12">
                  <c:v>0.23994783015772439</c:v>
                </c:pt>
                <c:pt idx="13">
                  <c:v>0.23591352886711467</c:v>
                </c:pt>
                <c:pt idx="14">
                  <c:v>0.23132347546257534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2-47DC-8B79-AD12C9D48E20}"/>
            </c:ext>
          </c:extLst>
        </c:ser>
        <c:ser>
          <c:idx val="33"/>
          <c:order val="1"/>
          <c:tx>
            <c:strRef>
              <c:f>drift!$W$5</c:f>
              <c:strCache>
                <c:ptCount val="1"/>
                <c:pt idx="0">
                  <c:v>Al</c:v>
                </c:pt>
              </c:strCache>
            </c:strRef>
          </c:tx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drift!$X$5:$AL$5</c:f>
              <c:numCache>
                <c:formatCode>0%</c:formatCode>
                <c:ptCount val="15"/>
                <c:pt idx="0">
                  <c:v>7.1596210491570042E-2</c:v>
                </c:pt>
                <c:pt idx="1">
                  <c:v>7.4124492740519118E-2</c:v>
                </c:pt>
                <c:pt idx="2">
                  <c:v>6.2265050762557957E-2</c:v>
                </c:pt>
                <c:pt idx="3">
                  <c:v>7.2902210984696361E-2</c:v>
                </c:pt>
                <c:pt idx="4">
                  <c:v>8.2419751750206965E-2</c:v>
                </c:pt>
                <c:pt idx="5">
                  <c:v>6.6876937640969261E-2</c:v>
                </c:pt>
                <c:pt idx="6">
                  <c:v>7.7472759450709E-2</c:v>
                </c:pt>
                <c:pt idx="7">
                  <c:v>7.0337144782140648E-2</c:v>
                </c:pt>
                <c:pt idx="8">
                  <c:v>8.5014258703867654E-2</c:v>
                </c:pt>
                <c:pt idx="9">
                  <c:v>9.0214939977274686E-2</c:v>
                </c:pt>
                <c:pt idx="10">
                  <c:v>9.1239851464411589E-2</c:v>
                </c:pt>
                <c:pt idx="11">
                  <c:v>7.9670398097376777E-2</c:v>
                </c:pt>
                <c:pt idx="12">
                  <c:v>8.0304543841931225E-2</c:v>
                </c:pt>
                <c:pt idx="13">
                  <c:v>8.8083814140058003E-2</c:v>
                </c:pt>
                <c:pt idx="14">
                  <c:v>8.8256891939086687E-2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2-47DC-8B79-AD12C9D48E20}"/>
            </c:ext>
          </c:extLst>
        </c:ser>
        <c:ser>
          <c:idx val="34"/>
          <c:order val="2"/>
          <c:tx>
            <c:strRef>
              <c:f>drift!$W$6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drift!$X$6:$AL$6</c:f>
              <c:numCache>
                <c:formatCode>0%</c:formatCode>
                <c:ptCount val="15"/>
                <c:pt idx="0">
                  <c:v>0.14884229297377272</c:v>
                </c:pt>
                <c:pt idx="1">
                  <c:v>0.14349464538820247</c:v>
                </c:pt>
                <c:pt idx="2">
                  <c:v>0.13804801545994586</c:v>
                </c:pt>
                <c:pt idx="3">
                  <c:v>0.14292457336431216</c:v>
                </c:pt>
                <c:pt idx="4">
                  <c:v>0.13151862099199454</c:v>
                </c:pt>
                <c:pt idx="5">
                  <c:v>0.1391889285340189</c:v>
                </c:pt>
                <c:pt idx="6">
                  <c:v>0.13261129803351515</c:v>
                </c:pt>
                <c:pt idx="7">
                  <c:v>0.13184746775233022</c:v>
                </c:pt>
                <c:pt idx="8">
                  <c:v>0.15604465354106822</c:v>
                </c:pt>
                <c:pt idx="9">
                  <c:v>0.13497504385757583</c:v>
                </c:pt>
                <c:pt idx="10">
                  <c:v>0.14387570027807164</c:v>
                </c:pt>
                <c:pt idx="11">
                  <c:v>0.12603617222078714</c:v>
                </c:pt>
                <c:pt idx="12">
                  <c:v>0.11633130154520649</c:v>
                </c:pt>
                <c:pt idx="13">
                  <c:v>0.11121558494726723</c:v>
                </c:pt>
                <c:pt idx="14">
                  <c:v>0.12310959092554556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2-47DC-8B79-AD12C9D48E20}"/>
            </c:ext>
          </c:extLst>
        </c:ser>
        <c:ser>
          <c:idx val="44"/>
          <c:order val="3"/>
          <c:tx>
            <c:strRef>
              <c:f>drift!$W$8</c:f>
              <c:strCache>
                <c:ptCount val="1"/>
                <c:pt idx="0">
                  <c:v>K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drift!$X$8:$AL$8</c:f>
              <c:numCache>
                <c:formatCode>0%</c:formatCode>
                <c:ptCount val="15"/>
                <c:pt idx="0">
                  <c:v>3.2722988650286576E-2</c:v>
                </c:pt>
                <c:pt idx="1">
                  <c:v>3.5459823141369216E-2</c:v>
                </c:pt>
                <c:pt idx="2">
                  <c:v>3.3214975577971789E-2</c:v>
                </c:pt>
                <c:pt idx="3">
                  <c:v>3.8373556561862941E-2</c:v>
                </c:pt>
                <c:pt idx="4">
                  <c:v>3.1336483410069588E-2</c:v>
                </c:pt>
                <c:pt idx="5">
                  <c:v>2.9519868756592123E-2</c:v>
                </c:pt>
                <c:pt idx="6">
                  <c:v>3.7954470875668875E-2</c:v>
                </c:pt>
                <c:pt idx="7">
                  <c:v>2.9542179543244607E-2</c:v>
                </c:pt>
                <c:pt idx="8">
                  <c:v>6.102670889621431E-2</c:v>
                </c:pt>
                <c:pt idx="9">
                  <c:v>5.3311420389282715E-2</c:v>
                </c:pt>
                <c:pt idx="10">
                  <c:v>2.3381928835695402E-2</c:v>
                </c:pt>
                <c:pt idx="11">
                  <c:v>3.7146908355980716E-2</c:v>
                </c:pt>
                <c:pt idx="12">
                  <c:v>3.9484550615848268E-2</c:v>
                </c:pt>
                <c:pt idx="13">
                  <c:v>5.044036881688882E-2</c:v>
                </c:pt>
                <c:pt idx="14">
                  <c:v>5.2990553846821088E-2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2-47DC-8B79-AD12C9D48E20}"/>
            </c:ext>
          </c:extLst>
        </c:ser>
        <c:ser>
          <c:idx val="56"/>
          <c:order val="4"/>
          <c:tx>
            <c:strRef>
              <c:f>drift!$W$9</c:f>
              <c:strCache>
                <c:ptCount val="1"/>
                <c:pt idx="0">
                  <c:v>Ca</c:v>
                </c:pt>
              </c:strCache>
            </c:strRef>
          </c:tx>
          <c:spPr>
            <a:ln w="1905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drift!$X$9:$AL$9</c:f>
              <c:numCache>
                <c:formatCode>0%</c:formatCode>
                <c:ptCount val="15"/>
                <c:pt idx="0">
                  <c:v>0.11626905256275889</c:v>
                </c:pt>
                <c:pt idx="1">
                  <c:v>0.12121399535385551</c:v>
                </c:pt>
                <c:pt idx="2">
                  <c:v>0.1281518226623122</c:v>
                </c:pt>
                <c:pt idx="3">
                  <c:v>0.12147595534308819</c:v>
                </c:pt>
                <c:pt idx="4">
                  <c:v>9.6359998660697943E-2</c:v>
                </c:pt>
                <c:pt idx="5">
                  <c:v>0.11939351205085467</c:v>
                </c:pt>
                <c:pt idx="6">
                  <c:v>0.10987404877614665</c:v>
                </c:pt>
                <c:pt idx="7">
                  <c:v>0.10662201019543675</c:v>
                </c:pt>
                <c:pt idx="8">
                  <c:v>0.12657131862656337</c:v>
                </c:pt>
                <c:pt idx="9">
                  <c:v>9.8274610357827183E-2</c:v>
                </c:pt>
                <c:pt idx="10">
                  <c:v>0.10309423862221063</c:v>
                </c:pt>
                <c:pt idx="11">
                  <c:v>7.5962301114748734E-2</c:v>
                </c:pt>
                <c:pt idx="12">
                  <c:v>6.8589375061403016E-2</c:v>
                </c:pt>
                <c:pt idx="13">
                  <c:v>4.8521714755980466E-2</c:v>
                </c:pt>
                <c:pt idx="14">
                  <c:v>5.4153932151134898E-2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2-47DC-8B79-AD12C9D48E20}"/>
            </c:ext>
          </c:extLst>
        </c:ser>
        <c:ser>
          <c:idx val="48"/>
          <c:order val="5"/>
          <c:tx>
            <c:strRef>
              <c:f>drift!$W$10</c:f>
              <c:strCache>
                <c:ptCount val="1"/>
                <c:pt idx="0">
                  <c:v>Ti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drift!$X$10:$AL$10</c:f>
              <c:numCache>
                <c:formatCode>0%</c:formatCode>
                <c:ptCount val="15"/>
                <c:pt idx="0">
                  <c:v>3.7895768912378718E-2</c:v>
                </c:pt>
                <c:pt idx="1">
                  <c:v>6.3180412399073613E-2</c:v>
                </c:pt>
                <c:pt idx="2">
                  <c:v>4.7301125317825911E-2</c:v>
                </c:pt>
                <c:pt idx="3">
                  <c:v>6.1660771124951975E-2</c:v>
                </c:pt>
                <c:pt idx="4">
                  <c:v>6.4295219827215991E-2</c:v>
                </c:pt>
                <c:pt idx="5">
                  <c:v>5.4070238934843785E-2</c:v>
                </c:pt>
                <c:pt idx="6">
                  <c:v>3.1104055269054205E-2</c:v>
                </c:pt>
                <c:pt idx="7">
                  <c:v>4.9794416950583627E-2</c:v>
                </c:pt>
                <c:pt idx="8">
                  <c:v>5.9990996476581571E-2</c:v>
                </c:pt>
                <c:pt idx="9">
                  <c:v>6.7580423126986186E-2</c:v>
                </c:pt>
                <c:pt idx="10">
                  <c:v>9.2732620693650569E-2</c:v>
                </c:pt>
                <c:pt idx="11">
                  <c:v>5.8735284033256507E-2</c:v>
                </c:pt>
                <c:pt idx="12">
                  <c:v>8.2287515510636677E-2</c:v>
                </c:pt>
                <c:pt idx="13">
                  <c:v>1.9164812374823901E-2</c:v>
                </c:pt>
                <c:pt idx="14">
                  <c:v>3.6230064136507811E-2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2-47DC-8B79-AD12C9D48E20}"/>
            </c:ext>
          </c:extLst>
        </c:ser>
        <c:ser>
          <c:idx val="16"/>
          <c:order val="6"/>
          <c:tx>
            <c:strRef>
              <c:f>drift!$W$13</c:f>
              <c:strCache>
                <c:ptCount val="1"/>
                <c:pt idx="0">
                  <c:v>Mn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drift!$X$13:$AL$13</c:f>
              <c:numCache>
                <c:formatCode>0%</c:formatCode>
                <c:ptCount val="15"/>
                <c:pt idx="0">
                  <c:v>3.7457457457457446E-2</c:v>
                </c:pt>
                <c:pt idx="1">
                  <c:v>5.2420420420420444E-2</c:v>
                </c:pt>
                <c:pt idx="2">
                  <c:v>2.7451451451451454E-2</c:v>
                </c:pt>
                <c:pt idx="3">
                  <c:v>6.3587587587587577E-2</c:v>
                </c:pt>
                <c:pt idx="4">
                  <c:v>1.5959959959959965E-2</c:v>
                </c:pt>
                <c:pt idx="5">
                  <c:v>3.8434434434434395E-2</c:v>
                </c:pt>
                <c:pt idx="6">
                  <c:v>3.4486486486486466E-2</c:v>
                </c:pt>
                <c:pt idx="7">
                  <c:v>3.6368368368368334E-2</c:v>
                </c:pt>
                <c:pt idx="8">
                  <c:v>5.6576576576576637E-2</c:v>
                </c:pt>
                <c:pt idx="9">
                  <c:v>3.5135535535535577E-2</c:v>
                </c:pt>
                <c:pt idx="10">
                  <c:v>8.9096696696696703E-2</c:v>
                </c:pt>
                <c:pt idx="11">
                  <c:v>2.123483483483489E-2</c:v>
                </c:pt>
                <c:pt idx="12">
                  <c:v>4.6235035035035094E-2</c:v>
                </c:pt>
                <c:pt idx="13">
                  <c:v>5.2064864864864863E-2</c:v>
                </c:pt>
                <c:pt idx="14">
                  <c:v>4.0757557557557535E-2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2-47DC-8B79-AD12C9D48E20}"/>
            </c:ext>
          </c:extLst>
        </c:ser>
        <c:ser>
          <c:idx val="1"/>
          <c:order val="7"/>
          <c:tx>
            <c:strRef>
              <c:f>drift!$W$14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drift!$X$14:$AL$14</c:f>
              <c:numCache>
                <c:formatCode>0%</c:formatCode>
                <c:ptCount val="15"/>
                <c:pt idx="0">
                  <c:v>1.9031539997293099E-2</c:v>
                </c:pt>
                <c:pt idx="1">
                  <c:v>1.8214089035236167E-2</c:v>
                </c:pt>
                <c:pt idx="2">
                  <c:v>1.786664887021415E-2</c:v>
                </c:pt>
                <c:pt idx="3">
                  <c:v>1.9462216970707703E-2</c:v>
                </c:pt>
                <c:pt idx="4">
                  <c:v>1.7171743031921347E-2</c:v>
                </c:pt>
                <c:pt idx="5">
                  <c:v>2.0820349650338809E-2</c:v>
                </c:pt>
                <c:pt idx="6">
                  <c:v>2.5056923108865484E-2</c:v>
                </c:pt>
                <c:pt idx="7">
                  <c:v>2.4479163023467445E-2</c:v>
                </c:pt>
                <c:pt idx="8">
                  <c:v>3.3189256519889195E-2</c:v>
                </c:pt>
                <c:pt idx="9">
                  <c:v>2.4698648959924855E-2</c:v>
                </c:pt>
                <c:pt idx="10">
                  <c:v>4.819530190302878E-2</c:v>
                </c:pt>
                <c:pt idx="11">
                  <c:v>1.8947435197626237E-2</c:v>
                </c:pt>
                <c:pt idx="12">
                  <c:v>2.411327720061604E-2</c:v>
                </c:pt>
                <c:pt idx="13">
                  <c:v>2.8721244545478437E-2</c:v>
                </c:pt>
                <c:pt idx="14">
                  <c:v>3.3159529911387715E-2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2-47DC-8B79-AD12C9D48E20}"/>
            </c:ext>
          </c:extLst>
        </c:ser>
        <c:ser>
          <c:idx val="3"/>
          <c:order val="8"/>
          <c:tx>
            <c:strRef>
              <c:f>drift!$W$16</c:f>
              <c:strCache>
                <c:ptCount val="1"/>
                <c:pt idx="0">
                  <c:v>Ni</c:v>
                </c:pt>
              </c:strCache>
            </c:strRef>
          </c:tx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drift!$X$16:$AL$16</c:f>
              <c:numCache>
                <c:formatCode>0%</c:formatCode>
                <c:ptCount val="15"/>
                <c:pt idx="0">
                  <c:v>0.44592644117902791</c:v>
                </c:pt>
                <c:pt idx="1">
                  <c:v>0.3291279019215721</c:v>
                </c:pt>
                <c:pt idx="2">
                  <c:v>0.29095730806016873</c:v>
                </c:pt>
                <c:pt idx="3">
                  <c:v>0.31098165376923737</c:v>
                </c:pt>
                <c:pt idx="4">
                  <c:v>0.19087905399530475</c:v>
                </c:pt>
                <c:pt idx="5">
                  <c:v>0.12639770454743074</c:v>
                </c:pt>
                <c:pt idx="6">
                  <c:v>0.23547517607164598</c:v>
                </c:pt>
                <c:pt idx="7">
                  <c:v>0.20281714633510134</c:v>
                </c:pt>
                <c:pt idx="8">
                  <c:v>1.8004521345969915E-2</c:v>
                </c:pt>
                <c:pt idx="9">
                  <c:v>4.2196330753847516E-2</c:v>
                </c:pt>
                <c:pt idx="10">
                  <c:v>0.14818450569515687</c:v>
                </c:pt>
                <c:pt idx="11">
                  <c:v>5.9457438483610174E-2</c:v>
                </c:pt>
                <c:pt idx="12">
                  <c:v>0.201785062168507</c:v>
                </c:pt>
                <c:pt idx="13">
                  <c:v>0.23709938266237718</c:v>
                </c:pt>
                <c:pt idx="14">
                  <c:v>0.12021737240239987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A2-47DC-8B79-AD12C9D48E20}"/>
            </c:ext>
          </c:extLst>
        </c:ser>
        <c:ser>
          <c:idx val="0"/>
          <c:order val="9"/>
          <c:tx>
            <c:strRef>
              <c:f>drift!$W$18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drift!$X$18:$AL$18</c:f>
              <c:numCache>
                <c:formatCode>0%</c:formatCode>
                <c:ptCount val="15"/>
                <c:pt idx="0">
                  <c:v>5.5967604433077564E-2</c:v>
                </c:pt>
                <c:pt idx="1">
                  <c:v>6.5750213128729751E-2</c:v>
                </c:pt>
                <c:pt idx="2">
                  <c:v>4.3776641091219065E-2</c:v>
                </c:pt>
                <c:pt idx="3">
                  <c:v>3.5173344700198991E-2</c:v>
                </c:pt>
                <c:pt idx="4">
                  <c:v>4.0949133276499058E-2</c:v>
                </c:pt>
                <c:pt idx="5">
                  <c:v>3.6558681443591881E-2</c:v>
                </c:pt>
                <c:pt idx="6">
                  <c:v>3.8732594487070157E-2</c:v>
                </c:pt>
                <c:pt idx="7">
                  <c:v>6.0855356635407858E-2</c:v>
                </c:pt>
                <c:pt idx="8">
                  <c:v>8.6686558681443565E-2</c:v>
                </c:pt>
                <c:pt idx="9">
                  <c:v>3.2731599886331335E-2</c:v>
                </c:pt>
                <c:pt idx="10">
                  <c:v>8.4015345268542124E-2</c:v>
                </c:pt>
                <c:pt idx="11">
                  <c:v>5.4424552429667518E-2</c:v>
                </c:pt>
                <c:pt idx="12">
                  <c:v>1.7162546177891501E-2</c:v>
                </c:pt>
                <c:pt idx="13">
                  <c:v>7.8338306337027555E-2</c:v>
                </c:pt>
                <c:pt idx="14">
                  <c:v>1.9190110826939367E-2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A2-47DC-8B79-AD12C9D48E20}"/>
            </c:ext>
          </c:extLst>
        </c:ser>
        <c:ser>
          <c:idx val="2"/>
          <c:order val="10"/>
          <c:tx>
            <c:strRef>
              <c:f>drift!$W$20</c:f>
              <c:strCache>
                <c:ptCount val="1"/>
                <c:pt idx="0">
                  <c:v>Sr</c:v>
                </c:pt>
              </c:strCache>
            </c:strRef>
          </c:tx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drift!$X$18:$AL$18</c:f>
              <c:numCache>
                <c:formatCode>0%</c:formatCode>
                <c:ptCount val="15"/>
                <c:pt idx="0">
                  <c:v>5.5967604433077564E-2</c:v>
                </c:pt>
                <c:pt idx="1">
                  <c:v>6.5750213128729751E-2</c:v>
                </c:pt>
                <c:pt idx="2">
                  <c:v>4.3776641091219065E-2</c:v>
                </c:pt>
                <c:pt idx="3">
                  <c:v>3.5173344700198991E-2</c:v>
                </c:pt>
                <c:pt idx="4">
                  <c:v>4.0949133276499058E-2</c:v>
                </c:pt>
                <c:pt idx="5">
                  <c:v>3.6558681443591881E-2</c:v>
                </c:pt>
                <c:pt idx="6">
                  <c:v>3.8732594487070157E-2</c:v>
                </c:pt>
                <c:pt idx="7">
                  <c:v>6.0855356635407858E-2</c:v>
                </c:pt>
                <c:pt idx="8">
                  <c:v>8.6686558681443565E-2</c:v>
                </c:pt>
                <c:pt idx="9">
                  <c:v>3.2731599886331335E-2</c:v>
                </c:pt>
                <c:pt idx="10">
                  <c:v>8.4015345268542124E-2</c:v>
                </c:pt>
                <c:pt idx="11">
                  <c:v>5.4424552429667518E-2</c:v>
                </c:pt>
                <c:pt idx="12">
                  <c:v>1.7162546177891501E-2</c:v>
                </c:pt>
                <c:pt idx="13">
                  <c:v>7.8338306337027555E-2</c:v>
                </c:pt>
                <c:pt idx="14">
                  <c:v>1.9190110826939367E-2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A2-47DC-8B79-AD12C9D48E20}"/>
            </c:ext>
          </c:extLst>
        </c:ser>
        <c:ser>
          <c:idx val="4"/>
          <c:order val="11"/>
          <c:tx>
            <c:strRef>
              <c:f>drift!$W$24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drift!$X$24:$AL$24</c:f>
              <c:numCache>
                <c:formatCode>0%</c:formatCode>
                <c:ptCount val="15"/>
                <c:pt idx="0">
                  <c:v>2.2285714285714318E-2</c:v>
                </c:pt>
                <c:pt idx="1">
                  <c:v>3.685714285714279E-2</c:v>
                </c:pt>
                <c:pt idx="2">
                  <c:v>3.9142857142857111E-2</c:v>
                </c:pt>
                <c:pt idx="3">
                  <c:v>4.2571428571428503E-2</c:v>
                </c:pt>
                <c:pt idx="4">
                  <c:v>5.3714285714285749E-2</c:v>
                </c:pt>
                <c:pt idx="5">
                  <c:v>3.7571428571428506E-2</c:v>
                </c:pt>
                <c:pt idx="6">
                  <c:v>2.9571428571428637E-2</c:v>
                </c:pt>
                <c:pt idx="7">
                  <c:v>3.9142857142857111E-2</c:v>
                </c:pt>
                <c:pt idx="8">
                  <c:v>6.945714285714287E-2</c:v>
                </c:pt>
                <c:pt idx="9">
                  <c:v>3.1128571428571377E-2</c:v>
                </c:pt>
                <c:pt idx="10">
                  <c:v>3.5828571428571487E-2</c:v>
                </c:pt>
                <c:pt idx="11">
                  <c:v>5.161428571428571E-2</c:v>
                </c:pt>
                <c:pt idx="12">
                  <c:v>5.615714285714294E-2</c:v>
                </c:pt>
                <c:pt idx="13">
                  <c:v>4.1542857142857201E-2</c:v>
                </c:pt>
                <c:pt idx="14">
                  <c:v>2.6528571428571339E-2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A2-47DC-8B79-AD12C9D48E20}"/>
            </c:ext>
          </c:extLst>
        </c:ser>
        <c:ser>
          <c:idx val="5"/>
          <c:order val="12"/>
          <c:spPr>
            <a:ln w="19050">
              <a:solidFill>
                <a:schemeClr val="bg2">
                  <a:lumMod val="9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drift!$X$29:$AL$29</c:f>
              <c:numCache>
                <c:formatCode>0%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A2-47DC-8B79-AD12C9D4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35247"/>
        <c:axId val="1010536911"/>
      </c:scatterChart>
      <c:valAx>
        <c:axId val="1010535247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36911"/>
        <c:crosses val="autoZero"/>
        <c:crossBetween val="midCat"/>
        <c:majorUnit val="1"/>
      </c:valAx>
      <c:valAx>
        <c:axId val="101053691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3524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6243849743862"/>
          <c:y val="7.2946687617389358E-2"/>
          <c:w val="0.18619699564581452"/>
          <c:h val="0.28318963621167459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7016791819946E-2"/>
          <c:y val="5.1210428305400374E-2"/>
          <c:w val="0.88240963448700749"/>
          <c:h val="0.84079018753940671"/>
        </c:manualLayout>
      </c:layout>
      <c:scatterChart>
        <c:scatterStyle val="lineMarker"/>
        <c:varyColors val="0"/>
        <c:ser>
          <c:idx val="32"/>
          <c:order val="0"/>
          <c:tx>
            <c:v>Mg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drift!$X$3:$AE$3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drift!$X$4:$AE$4</c:f>
              <c:numCache>
                <c:formatCode>0%</c:formatCode>
                <c:ptCount val="8"/>
                <c:pt idx="0">
                  <c:v>0.41330614265348137</c:v>
                </c:pt>
                <c:pt idx="1">
                  <c:v>0.36179073557587138</c:v>
                </c:pt>
                <c:pt idx="2">
                  <c:v>0.38711701289101091</c:v>
                </c:pt>
                <c:pt idx="3">
                  <c:v>0.35008729954440193</c:v>
                </c:pt>
                <c:pt idx="4">
                  <c:v>0.38056281397795927</c:v>
                </c:pt>
                <c:pt idx="5">
                  <c:v>0.33658082480972745</c:v>
                </c:pt>
                <c:pt idx="6">
                  <c:v>0.34183088232520942</c:v>
                </c:pt>
                <c:pt idx="7">
                  <c:v>0.35549692669321803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0F5-B43C-88DE74A81242}"/>
            </c:ext>
          </c:extLst>
        </c:ser>
        <c:ser>
          <c:idx val="6"/>
          <c:order val="1"/>
          <c:tx>
            <c:v>Mg Cambridge</c:v>
          </c:tx>
          <c:spPr>
            <a:ln w="19050">
              <a:noFill/>
            </a:ln>
          </c:spPr>
          <c:marker>
            <c:symbol val="circle"/>
            <c:size val="6"/>
          </c:marker>
          <c:trendline>
            <c:trendlineType val="linear"/>
            <c:dispRSqr val="0"/>
            <c:dispEq val="0"/>
          </c:trendline>
          <c:xVal>
            <c:numRef>
              <c:f>drift!$AF$3:$AL$3</c:f>
              <c:numCache>
                <c:formatCode>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drift!$AF$4:$AL$4</c:f>
              <c:numCache>
                <c:formatCode>0%</c:formatCode>
                <c:ptCount val="7"/>
                <c:pt idx="0">
                  <c:v>0.13002385930770205</c:v>
                </c:pt>
                <c:pt idx="1">
                  <c:v>0.24092072735398609</c:v>
                </c:pt>
                <c:pt idx="2">
                  <c:v>0.19299882621272799</c:v>
                </c:pt>
                <c:pt idx="3">
                  <c:v>0.21368136338092969</c:v>
                </c:pt>
                <c:pt idx="4">
                  <c:v>0.23994783015772439</c:v>
                </c:pt>
                <c:pt idx="5">
                  <c:v>0.23591352886711467</c:v>
                </c:pt>
                <c:pt idx="6">
                  <c:v>0.23132347546257534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7BE-40F5-B43C-88DE74A81242}"/>
            </c:ext>
          </c:extLst>
        </c:ser>
        <c:ser>
          <c:idx val="33"/>
          <c:order val="2"/>
          <c:tx>
            <c:strRef>
              <c:f>drift!$W$5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drift!$X$5:$AL$5</c:f>
              <c:numCache>
                <c:formatCode>0%</c:formatCode>
                <c:ptCount val="15"/>
                <c:pt idx="0">
                  <c:v>7.1596210491570042E-2</c:v>
                </c:pt>
                <c:pt idx="1">
                  <c:v>7.4124492740519118E-2</c:v>
                </c:pt>
                <c:pt idx="2">
                  <c:v>6.2265050762557957E-2</c:v>
                </c:pt>
                <c:pt idx="3">
                  <c:v>7.2902210984696361E-2</c:v>
                </c:pt>
                <c:pt idx="4">
                  <c:v>8.2419751750206965E-2</c:v>
                </c:pt>
                <c:pt idx="5">
                  <c:v>6.6876937640969261E-2</c:v>
                </c:pt>
                <c:pt idx="6">
                  <c:v>7.7472759450709E-2</c:v>
                </c:pt>
                <c:pt idx="7">
                  <c:v>7.0337144782140648E-2</c:v>
                </c:pt>
                <c:pt idx="8">
                  <c:v>8.5014258703867654E-2</c:v>
                </c:pt>
                <c:pt idx="9">
                  <c:v>9.0214939977274686E-2</c:v>
                </c:pt>
                <c:pt idx="10">
                  <c:v>9.1239851464411589E-2</c:v>
                </c:pt>
                <c:pt idx="11">
                  <c:v>7.9670398097376777E-2</c:v>
                </c:pt>
                <c:pt idx="12">
                  <c:v>8.0304543841931225E-2</c:v>
                </c:pt>
                <c:pt idx="13">
                  <c:v>8.8083814140058003E-2</c:v>
                </c:pt>
                <c:pt idx="14">
                  <c:v>8.8256891939086687E-2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E-40F5-B43C-88DE74A81242}"/>
            </c:ext>
          </c:extLst>
        </c:ser>
        <c:ser>
          <c:idx val="34"/>
          <c:order val="3"/>
          <c:tx>
            <c:strRef>
              <c:f>drift!$W$6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drift!$X$6:$AL$6</c:f>
              <c:numCache>
                <c:formatCode>0%</c:formatCode>
                <c:ptCount val="15"/>
                <c:pt idx="0">
                  <c:v>0.14884229297377272</c:v>
                </c:pt>
                <c:pt idx="1">
                  <c:v>0.14349464538820247</c:v>
                </c:pt>
                <c:pt idx="2">
                  <c:v>0.13804801545994586</c:v>
                </c:pt>
                <c:pt idx="3">
                  <c:v>0.14292457336431216</c:v>
                </c:pt>
                <c:pt idx="4">
                  <c:v>0.13151862099199454</c:v>
                </c:pt>
                <c:pt idx="5">
                  <c:v>0.1391889285340189</c:v>
                </c:pt>
                <c:pt idx="6">
                  <c:v>0.13261129803351515</c:v>
                </c:pt>
                <c:pt idx="7">
                  <c:v>0.13184746775233022</c:v>
                </c:pt>
                <c:pt idx="8">
                  <c:v>0.15604465354106822</c:v>
                </c:pt>
                <c:pt idx="9">
                  <c:v>0.13497504385757583</c:v>
                </c:pt>
                <c:pt idx="10">
                  <c:v>0.14387570027807164</c:v>
                </c:pt>
                <c:pt idx="11">
                  <c:v>0.12603617222078714</c:v>
                </c:pt>
                <c:pt idx="12">
                  <c:v>0.11633130154520649</c:v>
                </c:pt>
                <c:pt idx="13">
                  <c:v>0.11121558494726723</c:v>
                </c:pt>
                <c:pt idx="14">
                  <c:v>0.12310959092554556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BE-40F5-B43C-88DE74A81242}"/>
            </c:ext>
          </c:extLst>
        </c:ser>
        <c:ser>
          <c:idx val="44"/>
          <c:order val="4"/>
          <c:tx>
            <c:strRef>
              <c:f>drift!$W$8</c:f>
              <c:strCache>
                <c:ptCount val="1"/>
                <c:pt idx="0">
                  <c:v>K</c:v>
                </c:pt>
              </c:strCache>
            </c:strRef>
          </c:tx>
          <c:spPr>
            <a:ln w="19050"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drift!$X$8:$AL$8</c:f>
              <c:numCache>
                <c:formatCode>0%</c:formatCode>
                <c:ptCount val="15"/>
                <c:pt idx="0">
                  <c:v>3.2722988650286576E-2</c:v>
                </c:pt>
                <c:pt idx="1">
                  <c:v>3.5459823141369216E-2</c:v>
                </c:pt>
                <c:pt idx="2">
                  <c:v>3.3214975577971789E-2</c:v>
                </c:pt>
                <c:pt idx="3">
                  <c:v>3.8373556561862941E-2</c:v>
                </c:pt>
                <c:pt idx="4">
                  <c:v>3.1336483410069588E-2</c:v>
                </c:pt>
                <c:pt idx="5">
                  <c:v>2.9519868756592123E-2</c:v>
                </c:pt>
                <c:pt idx="6">
                  <c:v>3.7954470875668875E-2</c:v>
                </c:pt>
                <c:pt idx="7">
                  <c:v>2.9542179543244607E-2</c:v>
                </c:pt>
                <c:pt idx="8">
                  <c:v>6.102670889621431E-2</c:v>
                </c:pt>
                <c:pt idx="9">
                  <c:v>5.3311420389282715E-2</c:v>
                </c:pt>
                <c:pt idx="10">
                  <c:v>2.3381928835695402E-2</c:v>
                </c:pt>
                <c:pt idx="11">
                  <c:v>3.7146908355980716E-2</c:v>
                </c:pt>
                <c:pt idx="12">
                  <c:v>3.9484550615848268E-2</c:v>
                </c:pt>
                <c:pt idx="13">
                  <c:v>5.044036881688882E-2</c:v>
                </c:pt>
                <c:pt idx="14">
                  <c:v>5.2990553846821088E-2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BE-40F5-B43C-88DE74A81242}"/>
            </c:ext>
          </c:extLst>
        </c:ser>
        <c:ser>
          <c:idx val="56"/>
          <c:order val="5"/>
          <c:tx>
            <c:strRef>
              <c:f>drift!$W$9</c:f>
              <c:strCache>
                <c:ptCount val="1"/>
                <c:pt idx="0">
                  <c:v>Ca</c:v>
                </c:pt>
              </c:strCache>
            </c:strRef>
          </c:tx>
          <c:spPr>
            <a:ln w="19050"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drift!$X$9:$AL$9</c:f>
              <c:numCache>
                <c:formatCode>0%</c:formatCode>
                <c:ptCount val="15"/>
                <c:pt idx="0">
                  <c:v>0.11626905256275889</c:v>
                </c:pt>
                <c:pt idx="1">
                  <c:v>0.12121399535385551</c:v>
                </c:pt>
                <c:pt idx="2">
                  <c:v>0.1281518226623122</c:v>
                </c:pt>
                <c:pt idx="3">
                  <c:v>0.12147595534308819</c:v>
                </c:pt>
                <c:pt idx="4">
                  <c:v>9.6359998660697943E-2</c:v>
                </c:pt>
                <c:pt idx="5">
                  <c:v>0.11939351205085467</c:v>
                </c:pt>
                <c:pt idx="6">
                  <c:v>0.10987404877614665</c:v>
                </c:pt>
                <c:pt idx="7">
                  <c:v>0.10662201019543675</c:v>
                </c:pt>
                <c:pt idx="8">
                  <c:v>0.12657131862656337</c:v>
                </c:pt>
                <c:pt idx="9">
                  <c:v>9.8274610357827183E-2</c:v>
                </c:pt>
                <c:pt idx="10">
                  <c:v>0.10309423862221063</c:v>
                </c:pt>
                <c:pt idx="11">
                  <c:v>7.5962301114748734E-2</c:v>
                </c:pt>
                <c:pt idx="12">
                  <c:v>6.8589375061403016E-2</c:v>
                </c:pt>
                <c:pt idx="13">
                  <c:v>4.8521714755980466E-2</c:v>
                </c:pt>
                <c:pt idx="14">
                  <c:v>5.4153932151134898E-2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BE-40F5-B43C-88DE74A81242}"/>
            </c:ext>
          </c:extLst>
        </c:ser>
        <c:ser>
          <c:idx val="48"/>
          <c:order val="6"/>
          <c:tx>
            <c:strRef>
              <c:f>drift!$W$10</c:f>
              <c:strCache>
                <c:ptCount val="1"/>
                <c:pt idx="0">
                  <c:v>Ti</c:v>
                </c:pt>
              </c:strCache>
            </c:strRef>
          </c:tx>
          <c:spPr>
            <a:ln w="19050"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drift!$X$10:$AL$10</c:f>
              <c:numCache>
                <c:formatCode>0%</c:formatCode>
                <c:ptCount val="15"/>
                <c:pt idx="0">
                  <c:v>3.7895768912378718E-2</c:v>
                </c:pt>
                <c:pt idx="1">
                  <c:v>6.3180412399073613E-2</c:v>
                </c:pt>
                <c:pt idx="2">
                  <c:v>4.7301125317825911E-2</c:v>
                </c:pt>
                <c:pt idx="3">
                  <c:v>6.1660771124951975E-2</c:v>
                </c:pt>
                <c:pt idx="4">
                  <c:v>6.4295219827215991E-2</c:v>
                </c:pt>
                <c:pt idx="5">
                  <c:v>5.4070238934843785E-2</c:v>
                </c:pt>
                <c:pt idx="6">
                  <c:v>3.1104055269054205E-2</c:v>
                </c:pt>
                <c:pt idx="7">
                  <c:v>4.9794416950583627E-2</c:v>
                </c:pt>
                <c:pt idx="8">
                  <c:v>5.9990996476581571E-2</c:v>
                </c:pt>
                <c:pt idx="9">
                  <c:v>6.7580423126986186E-2</c:v>
                </c:pt>
                <c:pt idx="10">
                  <c:v>9.2732620693650569E-2</c:v>
                </c:pt>
                <c:pt idx="11">
                  <c:v>5.8735284033256507E-2</c:v>
                </c:pt>
                <c:pt idx="12">
                  <c:v>8.2287515510636677E-2</c:v>
                </c:pt>
                <c:pt idx="13">
                  <c:v>1.9164812374823901E-2</c:v>
                </c:pt>
                <c:pt idx="14">
                  <c:v>3.6230064136507811E-2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BE-40F5-B43C-88DE74A81242}"/>
            </c:ext>
          </c:extLst>
        </c:ser>
        <c:ser>
          <c:idx val="16"/>
          <c:order val="7"/>
          <c:tx>
            <c:strRef>
              <c:f>drift!$W$13</c:f>
              <c:strCache>
                <c:ptCount val="1"/>
                <c:pt idx="0">
                  <c:v>Mn</c:v>
                </c:pt>
              </c:strCache>
            </c:strRef>
          </c:tx>
          <c:spPr>
            <a:ln w="19050"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drift!$X$13:$AL$13</c:f>
              <c:numCache>
                <c:formatCode>0%</c:formatCode>
                <c:ptCount val="15"/>
                <c:pt idx="0">
                  <c:v>3.7457457457457446E-2</c:v>
                </c:pt>
                <c:pt idx="1">
                  <c:v>5.2420420420420444E-2</c:v>
                </c:pt>
                <c:pt idx="2">
                  <c:v>2.7451451451451454E-2</c:v>
                </c:pt>
                <c:pt idx="3">
                  <c:v>6.3587587587587577E-2</c:v>
                </c:pt>
                <c:pt idx="4">
                  <c:v>1.5959959959959965E-2</c:v>
                </c:pt>
                <c:pt idx="5">
                  <c:v>3.8434434434434395E-2</c:v>
                </c:pt>
                <c:pt idx="6">
                  <c:v>3.4486486486486466E-2</c:v>
                </c:pt>
                <c:pt idx="7">
                  <c:v>3.6368368368368334E-2</c:v>
                </c:pt>
                <c:pt idx="8">
                  <c:v>5.6576576576576637E-2</c:v>
                </c:pt>
                <c:pt idx="9">
                  <c:v>3.5135535535535577E-2</c:v>
                </c:pt>
                <c:pt idx="10">
                  <c:v>8.9096696696696703E-2</c:v>
                </c:pt>
                <c:pt idx="11">
                  <c:v>2.123483483483489E-2</c:v>
                </c:pt>
                <c:pt idx="12">
                  <c:v>4.6235035035035094E-2</c:v>
                </c:pt>
                <c:pt idx="13">
                  <c:v>5.2064864864864863E-2</c:v>
                </c:pt>
                <c:pt idx="14">
                  <c:v>4.0757557557557535E-2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BE-40F5-B43C-88DE74A81242}"/>
            </c:ext>
          </c:extLst>
        </c:ser>
        <c:ser>
          <c:idx val="1"/>
          <c:order val="8"/>
          <c:tx>
            <c:strRef>
              <c:f>drift!$W$14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drift!$X$14:$AL$14</c:f>
              <c:numCache>
                <c:formatCode>0%</c:formatCode>
                <c:ptCount val="15"/>
                <c:pt idx="0">
                  <c:v>1.9031539997293099E-2</c:v>
                </c:pt>
                <c:pt idx="1">
                  <c:v>1.8214089035236167E-2</c:v>
                </c:pt>
                <c:pt idx="2">
                  <c:v>1.786664887021415E-2</c:v>
                </c:pt>
                <c:pt idx="3">
                  <c:v>1.9462216970707703E-2</c:v>
                </c:pt>
                <c:pt idx="4">
                  <c:v>1.7171743031921347E-2</c:v>
                </c:pt>
                <c:pt idx="5">
                  <c:v>2.0820349650338809E-2</c:v>
                </c:pt>
                <c:pt idx="6">
                  <c:v>2.5056923108865484E-2</c:v>
                </c:pt>
                <c:pt idx="7">
                  <c:v>2.4479163023467445E-2</c:v>
                </c:pt>
                <c:pt idx="8">
                  <c:v>3.3189256519889195E-2</c:v>
                </c:pt>
                <c:pt idx="9">
                  <c:v>2.4698648959924855E-2</c:v>
                </c:pt>
                <c:pt idx="10">
                  <c:v>4.819530190302878E-2</c:v>
                </c:pt>
                <c:pt idx="11">
                  <c:v>1.8947435197626237E-2</c:v>
                </c:pt>
                <c:pt idx="12">
                  <c:v>2.411327720061604E-2</c:v>
                </c:pt>
                <c:pt idx="13">
                  <c:v>2.8721244545478437E-2</c:v>
                </c:pt>
                <c:pt idx="14">
                  <c:v>3.3159529911387715E-2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BE-40F5-B43C-88DE74A81242}"/>
            </c:ext>
          </c:extLst>
        </c:ser>
        <c:ser>
          <c:idx val="3"/>
          <c:order val="9"/>
          <c:tx>
            <c:strRef>
              <c:f>drift!$W$16</c:f>
              <c:strCache>
                <c:ptCount val="1"/>
                <c:pt idx="0">
                  <c:v>Ni</c:v>
                </c:pt>
              </c:strCache>
            </c:strRef>
          </c:tx>
          <c:spPr>
            <a:ln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drift!$X$16:$AL$16</c:f>
              <c:numCache>
                <c:formatCode>0%</c:formatCode>
                <c:ptCount val="15"/>
                <c:pt idx="0">
                  <c:v>0.44592644117902791</c:v>
                </c:pt>
                <c:pt idx="1">
                  <c:v>0.3291279019215721</c:v>
                </c:pt>
                <c:pt idx="2">
                  <c:v>0.29095730806016873</c:v>
                </c:pt>
                <c:pt idx="3">
                  <c:v>0.31098165376923737</c:v>
                </c:pt>
                <c:pt idx="4">
                  <c:v>0.19087905399530475</c:v>
                </c:pt>
                <c:pt idx="5">
                  <c:v>0.12639770454743074</c:v>
                </c:pt>
                <c:pt idx="6">
                  <c:v>0.23547517607164598</c:v>
                </c:pt>
                <c:pt idx="7">
                  <c:v>0.20281714633510134</c:v>
                </c:pt>
                <c:pt idx="8">
                  <c:v>1.8004521345969915E-2</c:v>
                </c:pt>
                <c:pt idx="9">
                  <c:v>4.2196330753847516E-2</c:v>
                </c:pt>
                <c:pt idx="10">
                  <c:v>0.14818450569515687</c:v>
                </c:pt>
                <c:pt idx="11">
                  <c:v>5.9457438483610174E-2</c:v>
                </c:pt>
                <c:pt idx="12">
                  <c:v>0.201785062168507</c:v>
                </c:pt>
                <c:pt idx="13">
                  <c:v>0.23709938266237718</c:v>
                </c:pt>
                <c:pt idx="14">
                  <c:v>0.12021737240239987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BE-40F5-B43C-88DE74A81242}"/>
            </c:ext>
          </c:extLst>
        </c:ser>
        <c:ser>
          <c:idx val="0"/>
          <c:order val="10"/>
          <c:tx>
            <c:strRef>
              <c:f>drift!$W$18</c:f>
              <c:strCache>
                <c:ptCount val="1"/>
                <c:pt idx="0">
                  <c:v>Zn</c:v>
                </c:pt>
              </c:strCache>
            </c:strRef>
          </c:tx>
          <c:spPr>
            <a:ln w="19050"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drift!$X$18:$AL$18</c:f>
              <c:numCache>
                <c:formatCode>0%</c:formatCode>
                <c:ptCount val="15"/>
                <c:pt idx="0">
                  <c:v>5.5967604433077564E-2</c:v>
                </c:pt>
                <c:pt idx="1">
                  <c:v>6.5750213128729751E-2</c:v>
                </c:pt>
                <c:pt idx="2">
                  <c:v>4.3776641091219065E-2</c:v>
                </c:pt>
                <c:pt idx="3">
                  <c:v>3.5173344700198991E-2</c:v>
                </c:pt>
                <c:pt idx="4">
                  <c:v>4.0949133276499058E-2</c:v>
                </c:pt>
                <c:pt idx="5">
                  <c:v>3.6558681443591881E-2</c:v>
                </c:pt>
                <c:pt idx="6">
                  <c:v>3.8732594487070157E-2</c:v>
                </c:pt>
                <c:pt idx="7">
                  <c:v>6.0855356635407858E-2</c:v>
                </c:pt>
                <c:pt idx="8">
                  <c:v>8.6686558681443565E-2</c:v>
                </c:pt>
                <c:pt idx="9">
                  <c:v>3.2731599886331335E-2</c:v>
                </c:pt>
                <c:pt idx="10">
                  <c:v>8.4015345268542124E-2</c:v>
                </c:pt>
                <c:pt idx="11">
                  <c:v>5.4424552429667518E-2</c:v>
                </c:pt>
                <c:pt idx="12">
                  <c:v>1.7162546177891501E-2</c:v>
                </c:pt>
                <c:pt idx="13">
                  <c:v>7.8338306337027555E-2</c:v>
                </c:pt>
                <c:pt idx="14">
                  <c:v>1.9190110826939367E-2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BE-40F5-B43C-88DE74A81242}"/>
            </c:ext>
          </c:extLst>
        </c:ser>
        <c:ser>
          <c:idx val="2"/>
          <c:order val="11"/>
          <c:tx>
            <c:strRef>
              <c:f>drift!$W$20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drift!$X$18:$AL$18</c:f>
              <c:numCache>
                <c:formatCode>0%</c:formatCode>
                <c:ptCount val="15"/>
                <c:pt idx="0">
                  <c:v>5.5967604433077564E-2</c:v>
                </c:pt>
                <c:pt idx="1">
                  <c:v>6.5750213128729751E-2</c:v>
                </c:pt>
                <c:pt idx="2">
                  <c:v>4.3776641091219065E-2</c:v>
                </c:pt>
                <c:pt idx="3">
                  <c:v>3.5173344700198991E-2</c:v>
                </c:pt>
                <c:pt idx="4">
                  <c:v>4.0949133276499058E-2</c:v>
                </c:pt>
                <c:pt idx="5">
                  <c:v>3.6558681443591881E-2</c:v>
                </c:pt>
                <c:pt idx="6">
                  <c:v>3.8732594487070157E-2</c:v>
                </c:pt>
                <c:pt idx="7">
                  <c:v>6.0855356635407858E-2</c:v>
                </c:pt>
                <c:pt idx="8">
                  <c:v>8.6686558681443565E-2</c:v>
                </c:pt>
                <c:pt idx="9">
                  <c:v>3.2731599886331335E-2</c:v>
                </c:pt>
                <c:pt idx="10">
                  <c:v>8.4015345268542124E-2</c:v>
                </c:pt>
                <c:pt idx="11">
                  <c:v>5.4424552429667518E-2</c:v>
                </c:pt>
                <c:pt idx="12">
                  <c:v>1.7162546177891501E-2</c:v>
                </c:pt>
                <c:pt idx="13">
                  <c:v>7.8338306337027555E-2</c:v>
                </c:pt>
                <c:pt idx="14">
                  <c:v>1.9190110826939367E-2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BE-40F5-B43C-88DE74A81242}"/>
            </c:ext>
          </c:extLst>
        </c:ser>
        <c:ser>
          <c:idx val="4"/>
          <c:order val="12"/>
          <c:tx>
            <c:strRef>
              <c:f>drift!$W$24</c:f>
              <c:strCache>
                <c:ptCount val="1"/>
                <c:pt idx="0">
                  <c:v>Pb</c:v>
                </c:pt>
              </c:strCache>
            </c:strRef>
          </c:tx>
          <c:spPr>
            <a:ln>
              <a:noFill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drift!$X$24:$AL$24</c:f>
              <c:numCache>
                <c:formatCode>0%</c:formatCode>
                <c:ptCount val="15"/>
                <c:pt idx="0">
                  <c:v>2.2285714285714318E-2</c:v>
                </c:pt>
                <c:pt idx="1">
                  <c:v>3.685714285714279E-2</c:v>
                </c:pt>
                <c:pt idx="2">
                  <c:v>3.9142857142857111E-2</c:v>
                </c:pt>
                <c:pt idx="3">
                  <c:v>4.2571428571428503E-2</c:v>
                </c:pt>
                <c:pt idx="4">
                  <c:v>5.3714285714285749E-2</c:v>
                </c:pt>
                <c:pt idx="5">
                  <c:v>3.7571428571428506E-2</c:v>
                </c:pt>
                <c:pt idx="6">
                  <c:v>2.9571428571428637E-2</c:v>
                </c:pt>
                <c:pt idx="7">
                  <c:v>3.9142857142857111E-2</c:v>
                </c:pt>
                <c:pt idx="8">
                  <c:v>6.945714285714287E-2</c:v>
                </c:pt>
                <c:pt idx="9">
                  <c:v>3.1128571428571377E-2</c:v>
                </c:pt>
                <c:pt idx="10">
                  <c:v>3.5828571428571487E-2</c:v>
                </c:pt>
                <c:pt idx="11">
                  <c:v>5.161428571428571E-2</c:v>
                </c:pt>
                <c:pt idx="12">
                  <c:v>5.615714285714294E-2</c:v>
                </c:pt>
                <c:pt idx="13">
                  <c:v>4.1542857142857201E-2</c:v>
                </c:pt>
                <c:pt idx="14">
                  <c:v>2.6528571428571339E-2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BE-40F5-B43C-88DE74A81242}"/>
            </c:ext>
          </c:extLst>
        </c:ser>
        <c:ser>
          <c:idx val="5"/>
          <c:order val="13"/>
          <c:spPr>
            <a:ln w="19050">
              <a:solidFill>
                <a:schemeClr val="bg2">
                  <a:lumMod val="90000"/>
                </a:schemeClr>
              </a:solidFill>
              <a:prstDash val="dash"/>
            </a:ln>
          </c:spPr>
          <c:xVal>
            <c:numRef>
              <c:f>drift!$X$3:$AL$3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drift!$X$29:$AL$29</c:f>
              <c:numCache>
                <c:formatCode>0%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BE-40F5-B43C-88DE74A8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35247"/>
        <c:axId val="1010536911"/>
      </c:scatterChart>
      <c:valAx>
        <c:axId val="1010535247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36911"/>
        <c:crosses val="autoZero"/>
        <c:crossBetween val="midCat"/>
        <c:majorUnit val="1"/>
      </c:valAx>
      <c:valAx>
        <c:axId val="101053691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35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69583341188496695"/>
          <c:y val="5.8901947709704208E-2"/>
          <c:w val="0.28465785352249967"/>
          <c:h val="0.2647321608872719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8937007874017"/>
          <c:y val="5.0925925925925923E-2"/>
          <c:w val="0.83887729658792654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Mg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drift!$C$3:$Q$3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drift!$C$4:$Q$4</c:f>
              <c:numCache>
                <c:formatCode>General</c:formatCode>
                <c:ptCount val="15"/>
                <c:pt idx="0">
                  <c:v>1.5578799999999999</c:v>
                </c:pt>
                <c:pt idx="1">
                  <c:v>1.4937799999999999</c:v>
                </c:pt>
                <c:pt idx="2">
                  <c:v>1.4911000000000001</c:v>
                </c:pt>
                <c:pt idx="3">
                  <c:v>1.5003200000000001</c:v>
                </c:pt>
                <c:pt idx="4">
                  <c:v>1.5753600000000001</c:v>
                </c:pt>
                <c:pt idx="5">
                  <c:v>1.4670000000000001</c:v>
                </c:pt>
                <c:pt idx="6">
                  <c:v>1.49288</c:v>
                </c:pt>
                <c:pt idx="7">
                  <c:v>1.4881200000000001</c:v>
                </c:pt>
                <c:pt idx="8">
                  <c:v>1.1065039999999999</c:v>
                </c:pt>
                <c:pt idx="9">
                  <c:v>1.3401380000000001</c:v>
                </c:pt>
                <c:pt idx="10">
                  <c:v>1.3090820000000001</c:v>
                </c:pt>
                <c:pt idx="11">
                  <c:v>1.255606</c:v>
                </c:pt>
                <c:pt idx="12">
                  <c:v>1.4180139999999999</c:v>
                </c:pt>
                <c:pt idx="13">
                  <c:v>1.3857159999999999</c:v>
                </c:pt>
                <c:pt idx="14">
                  <c:v>1.4155780000000002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2DA-8C31-DD68AE6458AF}"/>
            </c:ext>
          </c:extLst>
        </c:ser>
        <c:ser>
          <c:idx val="1"/>
          <c:order val="1"/>
          <c:tx>
            <c:v>Mg certified value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drift!$C$3:$Q$3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drift!$C$42:$Q$42</c:f>
              <c:numCache>
                <c:formatCode>General</c:formatCode>
                <c:ptCount val="15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1.07</c:v>
                </c:pt>
                <c:pt idx="4">
                  <c:v>1.07</c:v>
                </c:pt>
                <c:pt idx="5">
                  <c:v>1.07</c:v>
                </c:pt>
                <c:pt idx="6">
                  <c:v>1.07</c:v>
                </c:pt>
                <c:pt idx="7">
                  <c:v>1.07</c:v>
                </c:pt>
                <c:pt idx="8">
                  <c:v>1.07</c:v>
                </c:pt>
                <c:pt idx="9">
                  <c:v>1.07</c:v>
                </c:pt>
                <c:pt idx="10">
                  <c:v>1.07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5-42DA-8C31-DD68AE64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4991"/>
        <c:axId val="207889135"/>
      </c:scatterChart>
      <c:valAx>
        <c:axId val="207874991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9135"/>
        <c:crosses val="autoZero"/>
        <c:crossBetween val="midCat"/>
        <c:majorUnit val="1"/>
      </c:valAx>
      <c:valAx>
        <c:axId val="207889135"/>
        <c:scaling>
          <c:orientation val="minMax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Mg</a:t>
                </a:r>
                <a:r>
                  <a:rPr lang="en-GB" baseline="0"/>
                  <a:t> wt%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84601924759405"/>
          <c:y val="4.2244823563721209E-2"/>
          <c:w val="0.26715398075240593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257449</xdr:colOff>
      <xdr:row>2</xdr:row>
      <xdr:rowOff>87085</xdr:rowOff>
    </xdr:from>
    <xdr:to>
      <xdr:col>32</xdr:col>
      <xdr:colOff>276499</xdr:colOff>
      <xdr:row>25</xdr:row>
      <xdr:rowOff>18369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73BF4-9D6F-4861-AAFC-518A846D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241666</xdr:colOff>
      <xdr:row>25</xdr:row>
      <xdr:rowOff>151312</xdr:rowOff>
    </xdr:from>
    <xdr:to>
      <xdr:col>32</xdr:col>
      <xdr:colOff>272144</xdr:colOff>
      <xdr:row>48</xdr:row>
      <xdr:rowOff>106545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1A65D-1869-43FB-BF85-378B937A9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0.27955</cdr:x>
      <cdr:y>0.03103</cdr:y>
    </cdr:from>
    <cdr:to>
      <cdr:x>0.28104</cdr:x>
      <cdr:y>0.86633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318324-1C69-4FAC-997B-F2DA5C33B012}"/>
            </a:ext>
          </a:extLst>
        </cdr:cNvPr>
        <cdr:cNvCxnSpPr/>
      </cdr:nvCxnSpPr>
      <cdr:spPr>
        <a:xfrm xmlns:a="http://schemas.openxmlformats.org/drawingml/2006/main" flipV="1">
          <a:off x="2050323" y="130628"/>
          <a:ext cx="10886" cy="35160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0.55015</cdr:x>
      <cdr:y>0.03017</cdr:y>
    </cdr:from>
    <cdr:to>
      <cdr:x>0.55164</cdr:x>
      <cdr:y>0.86547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5529933-FC53-443F-8254-484C5E12741A}"/>
            </a:ext>
          </a:extLst>
        </cdr:cNvPr>
        <cdr:cNvCxnSpPr/>
      </cdr:nvCxnSpPr>
      <cdr:spPr>
        <a:xfrm xmlns:a="http://schemas.openxmlformats.org/drawingml/2006/main" flipV="1">
          <a:off x="4034972" y="127000"/>
          <a:ext cx="10886" cy="35160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0.13707</cdr:x>
      <cdr:y>0</cdr:y>
    </cdr:from>
    <cdr:to>
      <cdr:x>0.22612</cdr:x>
      <cdr:y>0.07241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DAC99F2-400A-4A9A-B2F8-10999EC47AE1}"/>
            </a:ext>
          </a:extLst>
        </cdr:cNvPr>
        <cdr:cNvSpPr txBox="1"/>
      </cdr:nvSpPr>
      <cdr:spPr>
        <a:xfrm xmlns:a="http://schemas.openxmlformats.org/drawingml/2006/main">
          <a:off x="1005297" y="0"/>
          <a:ext cx="653143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2610 m</a:t>
          </a:r>
        </a:p>
      </cdr:txBody>
    </cdr:sp>
  </cdr:relSizeAnchor>
  <cdr:relSizeAnchor xmlns:cdr="http://schemas.openxmlformats.org/drawingml/2006/chartDrawing">
    <cdr:from>
      <cdr:x>0.36166</cdr:x>
      <cdr:y>0</cdr:y>
    </cdr:from>
    <cdr:to>
      <cdr:x>0.45071</cdr:x>
      <cdr:y>0.07241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49809C2-DB9B-45F8-A900-5174ECE76401}"/>
            </a:ext>
          </a:extLst>
        </cdr:cNvPr>
        <cdr:cNvSpPr txBox="1"/>
      </cdr:nvSpPr>
      <cdr:spPr>
        <a:xfrm xmlns:a="http://schemas.openxmlformats.org/drawingml/2006/main">
          <a:off x="2652486" y="0"/>
          <a:ext cx="653143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1880 m</a:t>
          </a:r>
        </a:p>
      </cdr:txBody>
    </cdr:sp>
  </cdr:relSizeAnchor>
  <cdr:relSizeAnchor xmlns:cdr="http://schemas.openxmlformats.org/drawingml/2006/chartDrawing">
    <cdr:from>
      <cdr:x>0.72975</cdr:x>
      <cdr:y>0</cdr:y>
    </cdr:from>
    <cdr:to>
      <cdr:x>0.8188</cdr:x>
      <cdr:y>0.07241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C38C0DA-EE47-42A9-BB2D-D4E9435564A1}"/>
            </a:ext>
          </a:extLst>
        </cdr:cNvPr>
        <cdr:cNvSpPr txBox="1"/>
      </cdr:nvSpPr>
      <cdr:spPr>
        <a:xfrm xmlns:a="http://schemas.openxmlformats.org/drawingml/2006/main">
          <a:off x="5352143" y="0"/>
          <a:ext cx="653143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5 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135255</xdr:colOff>
      <xdr:row>4</xdr:row>
      <xdr:rowOff>37147</xdr:rowOff>
    </xdr:from>
    <xdr:to>
      <xdr:col>53</xdr:col>
      <xdr:colOff>596265</xdr:colOff>
      <xdr:row>26</xdr:row>
      <xdr:rowOff>350520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146A7-F666-4DE3-8FA4-AB70B4F5E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123825</xdr:colOff>
      <xdr:row>26</xdr:row>
      <xdr:rowOff>436245</xdr:rowOff>
    </xdr:from>
    <xdr:to>
      <xdr:col>53</xdr:col>
      <xdr:colOff>579120</xdr:colOff>
      <xdr:row>47</xdr:row>
      <xdr:rowOff>168593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346C7-6B4C-40B3-B4C4-853933F7E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312420</xdr:colOff>
      <xdr:row>26</xdr:row>
      <xdr:rowOff>670560</xdr:rowOff>
    </xdr:from>
    <xdr:to>
      <xdr:col>45</xdr:col>
      <xdr:colOff>312420</xdr:colOff>
      <xdr:row>45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A844231-6BE3-4C66-83CC-0FB83D4EBDC9}"/>
            </a:ext>
          </a:extLst>
        </xdr:cNvPr>
        <xdr:cNvCxnSpPr/>
      </xdr:nvCxnSpPr>
      <xdr:spPr>
        <a:xfrm flipV="1">
          <a:off x="15948660" y="5974080"/>
          <a:ext cx="0" cy="4122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320040</xdr:colOff>
      <xdr:row>26</xdr:row>
      <xdr:rowOff>693420</xdr:rowOff>
    </xdr:from>
    <xdr:to>
      <xdr:col>48</xdr:col>
      <xdr:colOff>320040</xdr:colOff>
      <xdr:row>45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B326CED-9F1E-4788-B5F9-9FBEAE23CB01}"/>
            </a:ext>
          </a:extLst>
        </xdr:cNvPr>
        <xdr:cNvCxnSpPr/>
      </xdr:nvCxnSpPr>
      <xdr:spPr>
        <a:xfrm flipV="1">
          <a:off x="17785080" y="5996940"/>
          <a:ext cx="0" cy="4122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304800</xdr:colOff>
      <xdr:row>27</xdr:row>
      <xdr:rowOff>60960</xdr:rowOff>
    </xdr:from>
    <xdr:ext cx="61516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F43980-A854-4DB0-BA7A-62EFFA723DB4}"/>
            </a:ext>
          </a:extLst>
        </xdr:cNvPr>
        <xdr:cNvSpPr txBox="1"/>
      </xdr:nvSpPr>
      <xdr:spPr>
        <a:xfrm>
          <a:off x="16550640" y="6096000"/>
          <a:ext cx="615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1880 m</a:t>
          </a:r>
        </a:p>
      </xdr:txBody>
    </xdr:sp>
    <xdr:clientData/>
  </xdr:oneCellAnchor>
  <xdr:oneCellAnchor>
    <xdr:from>
      <xdr:col>43</xdr:col>
      <xdr:colOff>373380</xdr:colOff>
      <xdr:row>27</xdr:row>
      <xdr:rowOff>45720</xdr:rowOff>
    </xdr:from>
    <xdr:ext cx="61516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924FB4-AC11-4171-96E3-376EEF72D5BD}"/>
            </a:ext>
          </a:extLst>
        </xdr:cNvPr>
        <xdr:cNvSpPr txBox="1"/>
      </xdr:nvSpPr>
      <xdr:spPr>
        <a:xfrm>
          <a:off x="14790420" y="6080760"/>
          <a:ext cx="615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2610 m</a:t>
          </a:r>
        </a:p>
      </xdr:txBody>
    </xdr:sp>
    <xdr:clientData/>
  </xdr:oneCellAnchor>
  <xdr:twoCellAnchor>
    <xdr:from>
      <xdr:col>7</xdr:col>
      <xdr:colOff>571500</xdr:colOff>
      <xdr:row>6</xdr:row>
      <xdr:rowOff>179070</xdr:rowOff>
    </xdr:from>
    <xdr:to>
      <xdr:col>14</xdr:col>
      <xdr:colOff>76200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4AABC-351D-4DB9-B35C-2067FF82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EFEC-5970-41BC-9980-4A875C9AAA83}">
  <dimension ref="A1:AP241"/>
  <sheetViews>
    <sheetView workbookViewId="0">
      <pane xSplit="5" ySplit="1" topLeftCell="H74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defaultRowHeight="14.4" x14ac:dyDescent="0.3"/>
  <cols>
    <col min="1" max="1" width="9.5546875" bestFit="1" customWidth="1"/>
    <col min="2" max="2" width="10.5546875" bestFit="1" customWidth="1"/>
    <col min="3" max="4" width="10.33203125" bestFit="1" customWidth="1"/>
  </cols>
  <sheetData>
    <row r="1" spans="1:42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45</v>
      </c>
    </row>
    <row r="2" spans="1:42" x14ac:dyDescent="0.3">
      <c r="A2" t="s">
        <v>51</v>
      </c>
      <c r="B2" s="1">
        <v>45083</v>
      </c>
      <c r="C2" t="s">
        <v>0</v>
      </c>
      <c r="D2" t="s">
        <v>52</v>
      </c>
      <c r="E2" t="s">
        <v>53</v>
      </c>
      <c r="F2">
        <v>15406</v>
      </c>
      <c r="G2">
        <v>68395</v>
      </c>
      <c r="H2">
        <v>261002</v>
      </c>
      <c r="I2">
        <v>181</v>
      </c>
      <c r="J2">
        <v>168</v>
      </c>
      <c r="K2">
        <v>25265</v>
      </c>
      <c r="L2">
        <v>23038</v>
      </c>
      <c r="M2">
        <v>2921</v>
      </c>
      <c r="N2">
        <v>78</v>
      </c>
      <c r="O2">
        <v>48</v>
      </c>
      <c r="P2">
        <v>656</v>
      </c>
      <c r="Q2">
        <v>29434</v>
      </c>
      <c r="R2" t="s">
        <v>54</v>
      </c>
      <c r="S2">
        <v>27</v>
      </c>
      <c r="T2">
        <v>710</v>
      </c>
      <c r="U2">
        <v>378</v>
      </c>
      <c r="V2">
        <v>150</v>
      </c>
      <c r="W2">
        <v>7</v>
      </c>
      <c r="X2">
        <v>119</v>
      </c>
      <c r="Y2">
        <v>268</v>
      </c>
      <c r="Z2">
        <v>31</v>
      </c>
      <c r="AA2">
        <v>281</v>
      </c>
      <c r="AB2">
        <v>18</v>
      </c>
      <c r="AC2">
        <v>23</v>
      </c>
      <c r="AD2">
        <v>40</v>
      </c>
      <c r="AE2">
        <v>105</v>
      </c>
      <c r="AF2">
        <v>49</v>
      </c>
      <c r="AG2">
        <v>125</v>
      </c>
      <c r="AH2">
        <v>1076</v>
      </c>
      <c r="AI2" t="s">
        <v>54</v>
      </c>
      <c r="AJ2" t="s">
        <v>54</v>
      </c>
      <c r="AK2">
        <v>10</v>
      </c>
      <c r="AL2">
        <v>1378</v>
      </c>
      <c r="AM2">
        <v>24</v>
      </c>
      <c r="AN2" t="s">
        <v>54</v>
      </c>
      <c r="AO2" t="s">
        <v>54</v>
      </c>
      <c r="AP2">
        <v>728608</v>
      </c>
    </row>
    <row r="3" spans="1:42" x14ac:dyDescent="0.3">
      <c r="A3" t="s">
        <v>42</v>
      </c>
      <c r="B3" s="1">
        <v>45083</v>
      </c>
      <c r="C3" t="s">
        <v>0</v>
      </c>
      <c r="D3" t="s">
        <v>52</v>
      </c>
      <c r="E3" t="s">
        <v>55</v>
      </c>
      <c r="F3">
        <v>15196</v>
      </c>
      <c r="G3">
        <v>68055</v>
      </c>
      <c r="H3">
        <v>257114</v>
      </c>
      <c r="I3">
        <v>177</v>
      </c>
      <c r="J3">
        <v>246</v>
      </c>
      <c r="K3">
        <v>25100</v>
      </c>
      <c r="L3">
        <v>22126</v>
      </c>
      <c r="M3">
        <v>3961</v>
      </c>
      <c r="N3" t="s">
        <v>54</v>
      </c>
      <c r="O3">
        <v>39</v>
      </c>
      <c r="P3">
        <v>742</v>
      </c>
      <c r="Q3">
        <v>29897</v>
      </c>
      <c r="R3" t="s">
        <v>54</v>
      </c>
      <c r="S3">
        <v>33</v>
      </c>
      <c r="T3">
        <v>712</v>
      </c>
      <c r="U3">
        <v>387</v>
      </c>
      <c r="V3">
        <v>135</v>
      </c>
      <c r="W3" t="s">
        <v>54</v>
      </c>
      <c r="X3">
        <v>123</v>
      </c>
      <c r="Y3">
        <v>263</v>
      </c>
      <c r="Z3">
        <v>29</v>
      </c>
      <c r="AA3">
        <v>263</v>
      </c>
      <c r="AB3">
        <v>16</v>
      </c>
      <c r="AC3">
        <v>7</v>
      </c>
      <c r="AD3">
        <v>16</v>
      </c>
      <c r="AE3">
        <v>76</v>
      </c>
      <c r="AF3">
        <v>42</v>
      </c>
      <c r="AG3">
        <v>57</v>
      </c>
      <c r="AH3">
        <v>1067</v>
      </c>
      <c r="AI3" t="s">
        <v>54</v>
      </c>
      <c r="AJ3">
        <v>6</v>
      </c>
      <c r="AK3">
        <v>20</v>
      </c>
      <c r="AL3">
        <v>1359</v>
      </c>
      <c r="AM3" t="s">
        <v>54</v>
      </c>
      <c r="AN3">
        <v>18</v>
      </c>
      <c r="AO3" t="s">
        <v>54</v>
      </c>
      <c r="AP3">
        <v>731904</v>
      </c>
    </row>
    <row r="4" spans="1:42" x14ac:dyDescent="0.3">
      <c r="A4" t="s">
        <v>43</v>
      </c>
      <c r="B4" s="1">
        <v>45083</v>
      </c>
      <c r="C4" t="s">
        <v>0</v>
      </c>
      <c r="D4" t="s">
        <v>52</v>
      </c>
      <c r="E4" t="s">
        <v>56</v>
      </c>
      <c r="F4">
        <v>16362</v>
      </c>
      <c r="G4">
        <v>68292</v>
      </c>
      <c r="H4">
        <v>261493</v>
      </c>
      <c r="I4">
        <v>85</v>
      </c>
      <c r="J4">
        <v>245</v>
      </c>
      <c r="K4">
        <v>24998</v>
      </c>
      <c r="L4">
        <v>22349</v>
      </c>
      <c r="M4">
        <v>3169</v>
      </c>
      <c r="N4">
        <v>142</v>
      </c>
      <c r="O4">
        <v>63</v>
      </c>
      <c r="P4">
        <v>657</v>
      </c>
      <c r="Q4">
        <v>29356</v>
      </c>
      <c r="R4">
        <v>148</v>
      </c>
      <c r="S4">
        <v>42</v>
      </c>
      <c r="T4">
        <v>699</v>
      </c>
      <c r="U4">
        <v>383</v>
      </c>
      <c r="V4">
        <v>74</v>
      </c>
      <c r="W4">
        <v>4</v>
      </c>
      <c r="X4">
        <v>124</v>
      </c>
      <c r="Y4">
        <v>262</v>
      </c>
      <c r="Z4">
        <v>29</v>
      </c>
      <c r="AA4">
        <v>306</v>
      </c>
      <c r="AB4">
        <v>24</v>
      </c>
      <c r="AC4" t="s">
        <v>54</v>
      </c>
      <c r="AD4">
        <v>11</v>
      </c>
      <c r="AE4">
        <v>78</v>
      </c>
      <c r="AF4">
        <v>82</v>
      </c>
      <c r="AG4">
        <v>107</v>
      </c>
      <c r="AH4">
        <v>1201</v>
      </c>
      <c r="AI4" t="s">
        <v>54</v>
      </c>
      <c r="AJ4">
        <v>5</v>
      </c>
      <c r="AK4">
        <v>19</v>
      </c>
      <c r="AL4">
        <v>1407</v>
      </c>
      <c r="AM4">
        <v>33</v>
      </c>
      <c r="AN4" t="s">
        <v>54</v>
      </c>
      <c r="AO4" t="s">
        <v>54</v>
      </c>
      <c r="AP4">
        <v>727237</v>
      </c>
    </row>
    <row r="5" spans="1:42" x14ac:dyDescent="0.3">
      <c r="A5" t="s">
        <v>44</v>
      </c>
      <c r="B5" s="1">
        <v>45083</v>
      </c>
      <c r="C5" t="s">
        <v>0</v>
      </c>
      <c r="D5" t="s">
        <v>52</v>
      </c>
      <c r="E5" t="s">
        <v>57</v>
      </c>
      <c r="F5">
        <v>14584</v>
      </c>
      <c r="G5">
        <v>68798</v>
      </c>
      <c r="H5">
        <v>258313</v>
      </c>
      <c r="I5">
        <v>243</v>
      </c>
      <c r="J5">
        <v>221</v>
      </c>
      <c r="K5">
        <v>25170</v>
      </c>
      <c r="L5">
        <v>22990</v>
      </c>
      <c r="M5">
        <v>3126</v>
      </c>
      <c r="N5">
        <v>186</v>
      </c>
      <c r="O5">
        <v>95</v>
      </c>
      <c r="P5">
        <v>684</v>
      </c>
      <c r="Q5">
        <v>28880</v>
      </c>
      <c r="R5" t="s">
        <v>54</v>
      </c>
      <c r="S5">
        <v>36</v>
      </c>
      <c r="T5">
        <v>727</v>
      </c>
      <c r="U5">
        <v>341</v>
      </c>
      <c r="V5">
        <v>102</v>
      </c>
      <c r="W5">
        <v>2</v>
      </c>
      <c r="X5">
        <v>121</v>
      </c>
      <c r="Y5">
        <v>259</v>
      </c>
      <c r="Z5">
        <v>39</v>
      </c>
      <c r="AA5">
        <v>310</v>
      </c>
      <c r="AB5">
        <v>24</v>
      </c>
      <c r="AC5">
        <v>13</v>
      </c>
      <c r="AD5">
        <v>14</v>
      </c>
      <c r="AE5">
        <v>74</v>
      </c>
      <c r="AF5">
        <v>53</v>
      </c>
      <c r="AG5">
        <v>132</v>
      </c>
      <c r="AH5">
        <v>655</v>
      </c>
      <c r="AI5">
        <v>44</v>
      </c>
      <c r="AJ5" t="s">
        <v>54</v>
      </c>
      <c r="AK5">
        <v>22</v>
      </c>
      <c r="AL5">
        <v>1347</v>
      </c>
      <c r="AM5" t="s">
        <v>54</v>
      </c>
      <c r="AN5">
        <v>22</v>
      </c>
      <c r="AO5" t="s">
        <v>54</v>
      </c>
      <c r="AP5">
        <v>732344</v>
      </c>
    </row>
    <row r="6" spans="1:42" x14ac:dyDescent="0.3">
      <c r="A6" t="s">
        <v>58</v>
      </c>
      <c r="B6" s="1">
        <v>45083</v>
      </c>
      <c r="C6" t="s">
        <v>0</v>
      </c>
      <c r="D6" t="s">
        <v>52</v>
      </c>
      <c r="E6" t="s">
        <v>59</v>
      </c>
      <c r="F6">
        <v>16346</v>
      </c>
      <c r="G6">
        <v>68521</v>
      </c>
      <c r="H6">
        <v>262451</v>
      </c>
      <c r="I6">
        <v>176</v>
      </c>
      <c r="J6">
        <v>257</v>
      </c>
      <c r="K6">
        <v>25769</v>
      </c>
      <c r="L6">
        <v>22725</v>
      </c>
      <c r="M6">
        <v>2834</v>
      </c>
      <c r="N6" t="s">
        <v>54</v>
      </c>
      <c r="O6">
        <v>97</v>
      </c>
      <c r="P6">
        <v>651</v>
      </c>
      <c r="Q6">
        <v>29052</v>
      </c>
      <c r="R6">
        <v>122</v>
      </c>
      <c r="S6">
        <v>21</v>
      </c>
      <c r="T6">
        <v>718</v>
      </c>
      <c r="U6">
        <v>398</v>
      </c>
      <c r="V6">
        <v>145</v>
      </c>
      <c r="W6">
        <v>3</v>
      </c>
      <c r="X6">
        <v>120</v>
      </c>
      <c r="Y6">
        <v>257</v>
      </c>
      <c r="Z6">
        <v>32</v>
      </c>
      <c r="AA6">
        <v>294</v>
      </c>
      <c r="AB6">
        <v>13</v>
      </c>
      <c r="AC6">
        <v>4</v>
      </c>
      <c r="AD6">
        <v>39</v>
      </c>
      <c r="AE6">
        <v>89</v>
      </c>
      <c r="AF6">
        <v>76</v>
      </c>
      <c r="AG6">
        <v>140</v>
      </c>
      <c r="AH6">
        <v>1241</v>
      </c>
      <c r="AI6">
        <v>17</v>
      </c>
      <c r="AJ6" t="s">
        <v>54</v>
      </c>
      <c r="AK6">
        <v>14</v>
      </c>
      <c r="AL6">
        <v>1353</v>
      </c>
      <c r="AM6" t="s">
        <v>54</v>
      </c>
      <c r="AN6">
        <v>11</v>
      </c>
      <c r="AO6">
        <v>4</v>
      </c>
      <c r="AP6">
        <v>726108</v>
      </c>
    </row>
    <row r="7" spans="1:42" x14ac:dyDescent="0.3">
      <c r="A7" t="s">
        <v>60</v>
      </c>
      <c r="B7" s="1">
        <v>45083</v>
      </c>
      <c r="C7" t="s">
        <v>61</v>
      </c>
      <c r="D7" t="s">
        <v>52</v>
      </c>
      <c r="E7" t="s">
        <v>53</v>
      </c>
      <c r="F7">
        <v>11618</v>
      </c>
      <c r="G7">
        <v>90098</v>
      </c>
      <c r="H7">
        <v>218211</v>
      </c>
      <c r="I7" t="s">
        <v>54</v>
      </c>
      <c r="J7" t="s">
        <v>54</v>
      </c>
      <c r="K7">
        <v>23642</v>
      </c>
      <c r="L7">
        <v>1554</v>
      </c>
      <c r="M7">
        <v>5272</v>
      </c>
      <c r="N7">
        <v>213</v>
      </c>
      <c r="O7">
        <v>104</v>
      </c>
      <c r="P7">
        <v>1353</v>
      </c>
      <c r="Q7">
        <v>91626</v>
      </c>
      <c r="R7">
        <v>218</v>
      </c>
      <c r="S7">
        <v>61</v>
      </c>
      <c r="T7">
        <v>908</v>
      </c>
      <c r="U7">
        <v>108</v>
      </c>
      <c r="V7">
        <v>24</v>
      </c>
      <c r="W7">
        <v>10</v>
      </c>
      <c r="X7">
        <v>178</v>
      </c>
      <c r="Y7">
        <v>51</v>
      </c>
      <c r="Z7">
        <v>47</v>
      </c>
      <c r="AA7">
        <v>170</v>
      </c>
      <c r="AB7">
        <v>20</v>
      </c>
      <c r="AC7">
        <v>10</v>
      </c>
      <c r="AD7">
        <v>43</v>
      </c>
      <c r="AE7">
        <v>76</v>
      </c>
      <c r="AF7">
        <v>101</v>
      </c>
      <c r="AG7">
        <v>126</v>
      </c>
      <c r="AH7">
        <v>534</v>
      </c>
      <c r="AI7">
        <v>32</v>
      </c>
      <c r="AJ7" t="s">
        <v>54</v>
      </c>
      <c r="AK7" t="s">
        <v>54</v>
      </c>
      <c r="AL7">
        <v>12</v>
      </c>
      <c r="AM7" t="s">
        <v>54</v>
      </c>
      <c r="AN7" t="s">
        <v>54</v>
      </c>
      <c r="AO7">
        <v>16</v>
      </c>
      <c r="AP7">
        <v>706587</v>
      </c>
    </row>
    <row r="8" spans="1:42" x14ac:dyDescent="0.3">
      <c r="A8" t="s">
        <v>62</v>
      </c>
      <c r="B8" s="1">
        <v>45083</v>
      </c>
      <c r="C8" t="s">
        <v>61</v>
      </c>
      <c r="D8" t="s">
        <v>52</v>
      </c>
      <c r="E8" t="s">
        <v>55</v>
      </c>
      <c r="F8">
        <v>10844</v>
      </c>
      <c r="G8">
        <v>90719</v>
      </c>
      <c r="H8">
        <v>217962</v>
      </c>
      <c r="I8" t="s">
        <v>54</v>
      </c>
      <c r="J8" t="s">
        <v>54</v>
      </c>
      <c r="K8">
        <v>23408</v>
      </c>
      <c r="L8">
        <v>1303</v>
      </c>
      <c r="M8">
        <v>5395</v>
      </c>
      <c r="N8">
        <v>240</v>
      </c>
      <c r="O8">
        <v>129</v>
      </c>
      <c r="P8">
        <v>1561</v>
      </c>
      <c r="Q8">
        <v>89718</v>
      </c>
      <c r="R8">
        <v>470</v>
      </c>
      <c r="S8">
        <v>41</v>
      </c>
      <c r="T8">
        <v>911</v>
      </c>
      <c r="U8">
        <v>101</v>
      </c>
      <c r="V8">
        <v>19</v>
      </c>
      <c r="W8">
        <v>6</v>
      </c>
      <c r="X8">
        <v>186</v>
      </c>
      <c r="Y8">
        <v>45</v>
      </c>
      <c r="Z8">
        <v>45</v>
      </c>
      <c r="AA8">
        <v>157</v>
      </c>
      <c r="AB8">
        <v>20</v>
      </c>
      <c r="AC8">
        <v>13</v>
      </c>
      <c r="AD8">
        <v>19</v>
      </c>
      <c r="AE8">
        <v>50</v>
      </c>
      <c r="AF8" t="s">
        <v>54</v>
      </c>
      <c r="AG8">
        <v>49</v>
      </c>
      <c r="AH8" t="s">
        <v>54</v>
      </c>
      <c r="AI8" t="s">
        <v>54</v>
      </c>
      <c r="AJ8">
        <v>9</v>
      </c>
      <c r="AK8">
        <v>8</v>
      </c>
      <c r="AL8">
        <v>20</v>
      </c>
      <c r="AM8" t="s">
        <v>54</v>
      </c>
      <c r="AN8">
        <v>30</v>
      </c>
      <c r="AO8" t="s">
        <v>54</v>
      </c>
      <c r="AP8">
        <v>709596</v>
      </c>
    </row>
    <row r="9" spans="1:42" x14ac:dyDescent="0.3">
      <c r="A9" t="s">
        <v>63</v>
      </c>
      <c r="B9" s="1">
        <v>45083</v>
      </c>
      <c r="C9" t="s">
        <v>61</v>
      </c>
      <c r="D9" t="s">
        <v>52</v>
      </c>
      <c r="E9" t="s">
        <v>56</v>
      </c>
      <c r="F9">
        <v>11975</v>
      </c>
      <c r="G9">
        <v>90447</v>
      </c>
      <c r="H9">
        <v>217339</v>
      </c>
      <c r="I9" t="s">
        <v>54</v>
      </c>
      <c r="J9" t="s">
        <v>54</v>
      </c>
      <c r="K9">
        <v>23538</v>
      </c>
      <c r="L9">
        <v>1495</v>
      </c>
      <c r="M9">
        <v>5457</v>
      </c>
      <c r="N9">
        <v>158</v>
      </c>
      <c r="O9">
        <v>78</v>
      </c>
      <c r="P9">
        <v>1457</v>
      </c>
      <c r="Q9">
        <v>88786</v>
      </c>
      <c r="R9">
        <v>385</v>
      </c>
      <c r="S9">
        <v>56</v>
      </c>
      <c r="T9">
        <v>952</v>
      </c>
      <c r="U9">
        <v>132</v>
      </c>
      <c r="V9">
        <v>17</v>
      </c>
      <c r="W9">
        <v>6</v>
      </c>
      <c r="X9">
        <v>192</v>
      </c>
      <c r="Y9">
        <v>54</v>
      </c>
      <c r="Z9">
        <v>36</v>
      </c>
      <c r="AA9">
        <v>154</v>
      </c>
      <c r="AB9">
        <v>19</v>
      </c>
      <c r="AC9">
        <v>14</v>
      </c>
      <c r="AD9">
        <v>19</v>
      </c>
      <c r="AE9">
        <v>27</v>
      </c>
      <c r="AF9">
        <v>26</v>
      </c>
      <c r="AG9">
        <v>71</v>
      </c>
      <c r="AH9">
        <v>504</v>
      </c>
      <c r="AI9">
        <v>17</v>
      </c>
      <c r="AJ9" t="s">
        <v>54</v>
      </c>
      <c r="AK9">
        <v>6</v>
      </c>
      <c r="AL9">
        <v>17</v>
      </c>
      <c r="AM9" t="s">
        <v>54</v>
      </c>
      <c r="AN9">
        <v>20</v>
      </c>
      <c r="AO9" t="s">
        <v>54</v>
      </c>
      <c r="AP9">
        <v>709443</v>
      </c>
    </row>
    <row r="10" spans="1:42" x14ac:dyDescent="0.3">
      <c r="A10" t="s">
        <v>64</v>
      </c>
      <c r="B10" s="1">
        <v>45083</v>
      </c>
      <c r="C10" t="s">
        <v>61</v>
      </c>
      <c r="D10" t="s">
        <v>52</v>
      </c>
      <c r="E10" t="s">
        <v>57</v>
      </c>
      <c r="F10">
        <v>11771</v>
      </c>
      <c r="G10">
        <v>87623</v>
      </c>
      <c r="H10">
        <v>213484</v>
      </c>
      <c r="I10" t="s">
        <v>54</v>
      </c>
      <c r="J10" t="s">
        <v>54</v>
      </c>
      <c r="K10">
        <v>23108</v>
      </c>
      <c r="L10">
        <v>1492</v>
      </c>
      <c r="M10">
        <v>4604</v>
      </c>
      <c r="N10">
        <v>139</v>
      </c>
      <c r="O10">
        <v>31</v>
      </c>
      <c r="P10">
        <v>1521</v>
      </c>
      <c r="Q10">
        <v>90073</v>
      </c>
      <c r="R10">
        <v>195</v>
      </c>
      <c r="S10">
        <v>81</v>
      </c>
      <c r="T10">
        <v>999</v>
      </c>
      <c r="U10">
        <v>108</v>
      </c>
      <c r="V10">
        <v>28</v>
      </c>
      <c r="W10">
        <v>6</v>
      </c>
      <c r="X10">
        <v>196</v>
      </c>
      <c r="Y10">
        <v>44</v>
      </c>
      <c r="Z10">
        <v>45</v>
      </c>
      <c r="AA10">
        <v>166</v>
      </c>
      <c r="AB10">
        <v>20</v>
      </c>
      <c r="AC10">
        <v>9</v>
      </c>
      <c r="AD10">
        <v>31</v>
      </c>
      <c r="AE10" t="s">
        <v>54</v>
      </c>
      <c r="AF10">
        <v>22</v>
      </c>
      <c r="AG10" t="s">
        <v>54</v>
      </c>
      <c r="AH10">
        <v>606</v>
      </c>
      <c r="AI10" t="s">
        <v>54</v>
      </c>
      <c r="AJ10" t="s">
        <v>54</v>
      </c>
      <c r="AK10">
        <v>7</v>
      </c>
      <c r="AL10">
        <v>4</v>
      </c>
      <c r="AM10" t="s">
        <v>54</v>
      </c>
      <c r="AN10">
        <v>25</v>
      </c>
      <c r="AO10">
        <v>11</v>
      </c>
      <c r="AP10">
        <v>715442</v>
      </c>
    </row>
    <row r="11" spans="1:42" x14ac:dyDescent="0.3">
      <c r="A11" t="s">
        <v>65</v>
      </c>
      <c r="B11" s="1">
        <v>45083</v>
      </c>
      <c r="C11" t="s">
        <v>61</v>
      </c>
      <c r="D11" t="s">
        <v>52</v>
      </c>
      <c r="E11" t="s">
        <v>59</v>
      </c>
      <c r="F11">
        <v>12112</v>
      </c>
      <c r="G11">
        <v>90489</v>
      </c>
      <c r="H11">
        <v>217735</v>
      </c>
      <c r="I11" t="s">
        <v>54</v>
      </c>
      <c r="J11" t="s">
        <v>54</v>
      </c>
      <c r="K11">
        <v>23431</v>
      </c>
      <c r="L11">
        <v>1349</v>
      </c>
      <c r="M11">
        <v>5363</v>
      </c>
      <c r="N11">
        <v>138</v>
      </c>
      <c r="O11">
        <v>107</v>
      </c>
      <c r="P11">
        <v>1393</v>
      </c>
      <c r="Q11">
        <v>90512</v>
      </c>
      <c r="R11">
        <v>268</v>
      </c>
      <c r="S11">
        <v>55</v>
      </c>
      <c r="T11">
        <v>900</v>
      </c>
      <c r="U11">
        <v>109</v>
      </c>
      <c r="V11">
        <v>21</v>
      </c>
      <c r="W11">
        <v>2</v>
      </c>
      <c r="X11">
        <v>194</v>
      </c>
      <c r="Y11">
        <v>53</v>
      </c>
      <c r="Z11">
        <v>43</v>
      </c>
      <c r="AA11">
        <v>154</v>
      </c>
      <c r="AB11">
        <v>17</v>
      </c>
      <c r="AC11">
        <v>12</v>
      </c>
      <c r="AD11">
        <v>35</v>
      </c>
      <c r="AE11">
        <v>30</v>
      </c>
      <c r="AF11">
        <v>59</v>
      </c>
      <c r="AG11">
        <v>90</v>
      </c>
      <c r="AH11">
        <v>1030</v>
      </c>
      <c r="AI11">
        <v>57</v>
      </c>
      <c r="AJ11" t="s">
        <v>54</v>
      </c>
      <c r="AK11">
        <v>8</v>
      </c>
      <c r="AL11">
        <v>16</v>
      </c>
      <c r="AM11" t="s">
        <v>54</v>
      </c>
      <c r="AN11">
        <v>34</v>
      </c>
      <c r="AO11" t="s">
        <v>54</v>
      </c>
      <c r="AP11">
        <v>707007</v>
      </c>
    </row>
    <row r="12" spans="1:42" x14ac:dyDescent="0.3">
      <c r="A12" t="s">
        <v>66</v>
      </c>
      <c r="B12" s="1">
        <v>45083</v>
      </c>
      <c r="C12" t="s">
        <v>67</v>
      </c>
      <c r="D12" t="s">
        <v>52</v>
      </c>
      <c r="E12" t="s">
        <v>53</v>
      </c>
      <c r="F12">
        <v>13709</v>
      </c>
      <c r="G12">
        <v>76526</v>
      </c>
      <c r="H12">
        <v>257506</v>
      </c>
      <c r="I12">
        <v>327</v>
      </c>
      <c r="J12" t="s">
        <v>54</v>
      </c>
      <c r="K12">
        <v>17075</v>
      </c>
      <c r="L12">
        <v>14308</v>
      </c>
      <c r="M12">
        <v>4872</v>
      </c>
      <c r="N12">
        <v>89</v>
      </c>
      <c r="O12">
        <v>202</v>
      </c>
      <c r="P12">
        <v>922</v>
      </c>
      <c r="Q12">
        <v>50482</v>
      </c>
      <c r="R12">
        <v>183</v>
      </c>
      <c r="S12">
        <v>77</v>
      </c>
      <c r="T12">
        <v>720</v>
      </c>
      <c r="U12">
        <v>62</v>
      </c>
      <c r="V12">
        <v>12</v>
      </c>
      <c r="W12">
        <v>3</v>
      </c>
      <c r="X12">
        <v>72</v>
      </c>
      <c r="Y12">
        <v>110</v>
      </c>
      <c r="Z12">
        <v>29</v>
      </c>
      <c r="AA12">
        <v>286</v>
      </c>
      <c r="AB12">
        <v>7</v>
      </c>
      <c r="AC12" t="s">
        <v>54</v>
      </c>
      <c r="AD12">
        <v>18</v>
      </c>
      <c r="AE12">
        <v>15</v>
      </c>
      <c r="AF12">
        <v>35</v>
      </c>
      <c r="AG12">
        <v>72</v>
      </c>
      <c r="AH12">
        <v>1258</v>
      </c>
      <c r="AI12">
        <v>15</v>
      </c>
      <c r="AJ12">
        <v>5</v>
      </c>
      <c r="AK12">
        <v>9</v>
      </c>
      <c r="AL12">
        <v>10</v>
      </c>
      <c r="AM12" t="s">
        <v>54</v>
      </c>
      <c r="AN12">
        <v>11</v>
      </c>
      <c r="AO12" t="s">
        <v>54</v>
      </c>
      <c r="AP12">
        <v>716059</v>
      </c>
    </row>
    <row r="13" spans="1:42" x14ac:dyDescent="0.3">
      <c r="A13" t="s">
        <v>68</v>
      </c>
      <c r="B13" s="1">
        <v>45083</v>
      </c>
      <c r="C13" t="s">
        <v>67</v>
      </c>
      <c r="D13" t="s">
        <v>52</v>
      </c>
      <c r="E13" t="s">
        <v>55</v>
      </c>
      <c r="F13">
        <v>13622</v>
      </c>
      <c r="G13">
        <v>75672</v>
      </c>
      <c r="H13">
        <v>256237</v>
      </c>
      <c r="I13">
        <v>275</v>
      </c>
      <c r="J13" t="s">
        <v>54</v>
      </c>
      <c r="K13">
        <v>17090</v>
      </c>
      <c r="L13">
        <v>14055</v>
      </c>
      <c r="M13">
        <v>4582</v>
      </c>
      <c r="N13">
        <v>157</v>
      </c>
      <c r="O13">
        <v>230</v>
      </c>
      <c r="P13">
        <v>950</v>
      </c>
      <c r="Q13">
        <v>50338</v>
      </c>
      <c r="R13">
        <v>184</v>
      </c>
      <c r="S13">
        <v>82</v>
      </c>
      <c r="T13">
        <v>717</v>
      </c>
      <c r="U13">
        <v>70</v>
      </c>
      <c r="V13">
        <v>6</v>
      </c>
      <c r="W13">
        <v>2</v>
      </c>
      <c r="X13">
        <v>73</v>
      </c>
      <c r="Y13">
        <v>106</v>
      </c>
      <c r="Z13">
        <v>30</v>
      </c>
      <c r="AA13">
        <v>258</v>
      </c>
      <c r="AB13" t="s">
        <v>54</v>
      </c>
      <c r="AC13" t="s">
        <v>54</v>
      </c>
      <c r="AD13">
        <v>32</v>
      </c>
      <c r="AE13">
        <v>26</v>
      </c>
      <c r="AF13">
        <v>42</v>
      </c>
      <c r="AG13">
        <v>74</v>
      </c>
      <c r="AH13">
        <v>808</v>
      </c>
      <c r="AI13" t="s">
        <v>54</v>
      </c>
      <c r="AJ13">
        <v>5</v>
      </c>
      <c r="AK13" t="s">
        <v>54</v>
      </c>
      <c r="AL13">
        <v>15</v>
      </c>
      <c r="AM13">
        <v>23</v>
      </c>
      <c r="AN13" t="s">
        <v>54</v>
      </c>
      <c r="AO13">
        <v>6</v>
      </c>
      <c r="AP13">
        <v>718977</v>
      </c>
    </row>
    <row r="14" spans="1:42" x14ac:dyDescent="0.3">
      <c r="A14" t="s">
        <v>69</v>
      </c>
      <c r="B14" s="1">
        <v>45083</v>
      </c>
      <c r="C14" t="s">
        <v>67</v>
      </c>
      <c r="D14" t="s">
        <v>52</v>
      </c>
      <c r="E14" t="s">
        <v>56</v>
      </c>
      <c r="F14">
        <v>13780</v>
      </c>
      <c r="G14">
        <v>78657</v>
      </c>
      <c r="H14">
        <v>263033</v>
      </c>
      <c r="I14">
        <v>378</v>
      </c>
      <c r="J14" t="s">
        <v>54</v>
      </c>
      <c r="K14">
        <v>17728</v>
      </c>
      <c r="L14">
        <v>14219</v>
      </c>
      <c r="M14">
        <v>4894</v>
      </c>
      <c r="N14">
        <v>73</v>
      </c>
      <c r="O14">
        <v>230</v>
      </c>
      <c r="P14">
        <v>892</v>
      </c>
      <c r="Q14">
        <v>51263</v>
      </c>
      <c r="R14">
        <v>81</v>
      </c>
      <c r="S14">
        <v>60</v>
      </c>
      <c r="T14">
        <v>695</v>
      </c>
      <c r="U14">
        <v>72</v>
      </c>
      <c r="V14">
        <v>5</v>
      </c>
      <c r="W14">
        <v>2</v>
      </c>
      <c r="X14">
        <v>76</v>
      </c>
      <c r="Y14">
        <v>108</v>
      </c>
      <c r="Z14">
        <v>35</v>
      </c>
      <c r="AA14">
        <v>295</v>
      </c>
      <c r="AB14">
        <v>8</v>
      </c>
      <c r="AC14">
        <v>8</v>
      </c>
      <c r="AD14">
        <v>14</v>
      </c>
      <c r="AE14">
        <v>18</v>
      </c>
      <c r="AF14">
        <v>39</v>
      </c>
      <c r="AG14">
        <v>102</v>
      </c>
      <c r="AH14">
        <v>1016</v>
      </c>
      <c r="AI14" t="s">
        <v>54</v>
      </c>
      <c r="AJ14">
        <v>8</v>
      </c>
      <c r="AK14">
        <v>13</v>
      </c>
      <c r="AL14">
        <v>22</v>
      </c>
      <c r="AM14" t="s">
        <v>54</v>
      </c>
      <c r="AN14">
        <v>30</v>
      </c>
      <c r="AO14" t="s">
        <v>54</v>
      </c>
      <c r="AP14">
        <v>708343</v>
      </c>
    </row>
    <row r="15" spans="1:42" x14ac:dyDescent="0.3">
      <c r="A15" t="s">
        <v>70</v>
      </c>
      <c r="B15" s="1">
        <v>45083</v>
      </c>
      <c r="C15" t="s">
        <v>67</v>
      </c>
      <c r="D15" t="s">
        <v>52</v>
      </c>
      <c r="E15" t="s">
        <v>57</v>
      </c>
      <c r="F15">
        <v>14013</v>
      </c>
      <c r="G15">
        <v>77359</v>
      </c>
      <c r="H15">
        <v>259477</v>
      </c>
      <c r="I15">
        <v>380</v>
      </c>
      <c r="J15" t="s">
        <v>54</v>
      </c>
      <c r="K15">
        <v>17389</v>
      </c>
      <c r="L15">
        <v>13905</v>
      </c>
      <c r="M15">
        <v>4856</v>
      </c>
      <c r="N15">
        <v>278</v>
      </c>
      <c r="O15">
        <v>235</v>
      </c>
      <c r="P15">
        <v>900</v>
      </c>
      <c r="Q15">
        <v>51579</v>
      </c>
      <c r="R15">
        <v>66</v>
      </c>
      <c r="S15">
        <v>67</v>
      </c>
      <c r="T15">
        <v>680</v>
      </c>
      <c r="U15">
        <v>58</v>
      </c>
      <c r="V15">
        <v>6</v>
      </c>
      <c r="W15">
        <v>3</v>
      </c>
      <c r="X15">
        <v>76</v>
      </c>
      <c r="Y15">
        <v>100</v>
      </c>
      <c r="Z15">
        <v>29</v>
      </c>
      <c r="AA15">
        <v>338</v>
      </c>
      <c r="AB15">
        <v>16</v>
      </c>
      <c r="AC15">
        <v>11</v>
      </c>
      <c r="AD15">
        <v>18</v>
      </c>
      <c r="AE15" t="s">
        <v>54</v>
      </c>
      <c r="AF15">
        <v>29</v>
      </c>
      <c r="AG15">
        <v>68</v>
      </c>
      <c r="AH15">
        <v>1351</v>
      </c>
      <c r="AI15">
        <v>16</v>
      </c>
      <c r="AJ15" t="s">
        <v>54</v>
      </c>
      <c r="AK15">
        <v>5</v>
      </c>
      <c r="AL15">
        <v>17</v>
      </c>
      <c r="AM15" t="s">
        <v>54</v>
      </c>
      <c r="AN15">
        <v>11</v>
      </c>
      <c r="AO15" t="s">
        <v>54</v>
      </c>
      <c r="AP15">
        <v>712015</v>
      </c>
    </row>
    <row r="16" spans="1:42" x14ac:dyDescent="0.3">
      <c r="A16" t="s">
        <v>71</v>
      </c>
      <c r="B16" s="1">
        <v>45083</v>
      </c>
      <c r="C16" t="s">
        <v>67</v>
      </c>
      <c r="D16" t="s">
        <v>52</v>
      </c>
      <c r="E16" t="s">
        <v>59</v>
      </c>
      <c r="F16">
        <v>14286</v>
      </c>
      <c r="G16">
        <v>77760</v>
      </c>
      <c r="H16">
        <v>260453</v>
      </c>
      <c r="I16">
        <v>313</v>
      </c>
      <c r="J16" t="s">
        <v>54</v>
      </c>
      <c r="K16">
        <v>17061</v>
      </c>
      <c r="L16">
        <v>13797</v>
      </c>
      <c r="M16">
        <v>4280</v>
      </c>
      <c r="N16">
        <v>145</v>
      </c>
      <c r="O16">
        <v>197</v>
      </c>
      <c r="P16">
        <v>979</v>
      </c>
      <c r="Q16">
        <v>50676</v>
      </c>
      <c r="R16">
        <v>258</v>
      </c>
      <c r="S16">
        <v>92</v>
      </c>
      <c r="T16">
        <v>656</v>
      </c>
      <c r="U16">
        <v>70</v>
      </c>
      <c r="V16">
        <v>6</v>
      </c>
      <c r="W16">
        <v>3</v>
      </c>
      <c r="X16">
        <v>69</v>
      </c>
      <c r="Y16">
        <v>97</v>
      </c>
      <c r="Z16">
        <v>30</v>
      </c>
      <c r="AA16">
        <v>271</v>
      </c>
      <c r="AB16">
        <v>14</v>
      </c>
      <c r="AC16">
        <v>16</v>
      </c>
      <c r="AD16">
        <v>37</v>
      </c>
      <c r="AE16">
        <v>35</v>
      </c>
      <c r="AF16">
        <v>31</v>
      </c>
      <c r="AG16">
        <v>72</v>
      </c>
      <c r="AH16">
        <v>2076</v>
      </c>
      <c r="AI16" t="s">
        <v>54</v>
      </c>
      <c r="AJ16">
        <v>6</v>
      </c>
      <c r="AK16">
        <v>6</v>
      </c>
      <c r="AL16">
        <v>18</v>
      </c>
      <c r="AM16" t="s">
        <v>54</v>
      </c>
      <c r="AN16">
        <v>12</v>
      </c>
      <c r="AO16">
        <v>7</v>
      </c>
      <c r="AP16">
        <v>711496</v>
      </c>
    </row>
    <row r="17" spans="1:42" x14ac:dyDescent="0.3">
      <c r="A17" t="s">
        <v>51</v>
      </c>
      <c r="B17" s="1">
        <v>45084</v>
      </c>
      <c r="C17" t="s">
        <v>0</v>
      </c>
      <c r="D17" t="s">
        <v>52</v>
      </c>
      <c r="E17" t="s">
        <v>53</v>
      </c>
      <c r="F17">
        <v>14252</v>
      </c>
      <c r="G17">
        <v>68263</v>
      </c>
      <c r="H17">
        <v>262212</v>
      </c>
      <c r="I17">
        <v>119</v>
      </c>
      <c r="J17">
        <v>130</v>
      </c>
      <c r="K17">
        <v>25592</v>
      </c>
      <c r="L17">
        <v>23173</v>
      </c>
      <c r="M17">
        <v>3722</v>
      </c>
      <c r="N17" t="s">
        <v>54</v>
      </c>
      <c r="O17">
        <v>59</v>
      </c>
      <c r="P17">
        <v>781</v>
      </c>
      <c r="Q17">
        <v>29821</v>
      </c>
      <c r="R17">
        <v>188</v>
      </c>
      <c r="S17">
        <v>38</v>
      </c>
      <c r="T17">
        <v>698</v>
      </c>
      <c r="U17">
        <v>399</v>
      </c>
      <c r="V17">
        <v>142</v>
      </c>
      <c r="W17">
        <v>3</v>
      </c>
      <c r="X17">
        <v>135</v>
      </c>
      <c r="Y17">
        <v>266</v>
      </c>
      <c r="Z17">
        <v>31</v>
      </c>
      <c r="AA17">
        <v>312</v>
      </c>
      <c r="AB17">
        <v>25</v>
      </c>
      <c r="AC17" t="s">
        <v>54</v>
      </c>
      <c r="AD17">
        <v>28</v>
      </c>
      <c r="AE17">
        <v>81</v>
      </c>
      <c r="AF17">
        <v>30</v>
      </c>
      <c r="AG17">
        <v>122</v>
      </c>
      <c r="AH17">
        <v>889</v>
      </c>
      <c r="AI17" t="s">
        <v>54</v>
      </c>
      <c r="AJ17">
        <v>5</v>
      </c>
      <c r="AK17">
        <v>22</v>
      </c>
      <c r="AL17">
        <v>1438</v>
      </c>
      <c r="AM17" t="s">
        <v>54</v>
      </c>
      <c r="AN17">
        <v>14</v>
      </c>
      <c r="AO17" t="s">
        <v>54</v>
      </c>
      <c r="AP17">
        <v>727393</v>
      </c>
    </row>
    <row r="18" spans="1:42" x14ac:dyDescent="0.3">
      <c r="A18" t="s">
        <v>42</v>
      </c>
      <c r="B18" s="1">
        <v>45084</v>
      </c>
      <c r="C18" t="s">
        <v>0</v>
      </c>
      <c r="D18" t="s">
        <v>52</v>
      </c>
      <c r="E18" t="s">
        <v>55</v>
      </c>
      <c r="F18">
        <v>15171</v>
      </c>
      <c r="G18">
        <v>68069</v>
      </c>
      <c r="H18">
        <v>258473</v>
      </c>
      <c r="I18">
        <v>196</v>
      </c>
      <c r="J18">
        <v>152</v>
      </c>
      <c r="K18">
        <v>24445</v>
      </c>
      <c r="L18">
        <v>21616</v>
      </c>
      <c r="M18">
        <v>3077</v>
      </c>
      <c r="N18">
        <v>144</v>
      </c>
      <c r="O18">
        <v>101</v>
      </c>
      <c r="P18">
        <v>708</v>
      </c>
      <c r="Q18">
        <v>28677</v>
      </c>
      <c r="R18" t="s">
        <v>54</v>
      </c>
      <c r="S18">
        <v>33</v>
      </c>
      <c r="T18">
        <v>692</v>
      </c>
      <c r="U18">
        <v>360</v>
      </c>
      <c r="V18">
        <v>146</v>
      </c>
      <c r="W18">
        <v>4</v>
      </c>
      <c r="X18">
        <v>118</v>
      </c>
      <c r="Y18">
        <v>243</v>
      </c>
      <c r="Z18">
        <v>32</v>
      </c>
      <c r="AA18">
        <v>305</v>
      </c>
      <c r="AB18">
        <v>24</v>
      </c>
      <c r="AC18">
        <v>9</v>
      </c>
      <c r="AD18" t="s">
        <v>54</v>
      </c>
      <c r="AE18">
        <v>68</v>
      </c>
      <c r="AF18">
        <v>44</v>
      </c>
      <c r="AG18">
        <v>44</v>
      </c>
      <c r="AH18">
        <v>1507</v>
      </c>
      <c r="AI18">
        <v>21</v>
      </c>
      <c r="AJ18">
        <v>6</v>
      </c>
      <c r="AK18" t="s">
        <v>54</v>
      </c>
      <c r="AL18">
        <v>1259</v>
      </c>
      <c r="AM18">
        <v>18</v>
      </c>
      <c r="AN18" t="s">
        <v>54</v>
      </c>
      <c r="AO18">
        <v>10</v>
      </c>
      <c r="AP18">
        <v>733148</v>
      </c>
    </row>
    <row r="19" spans="1:42" x14ac:dyDescent="0.3">
      <c r="A19" t="s">
        <v>43</v>
      </c>
      <c r="B19" s="1">
        <v>45084</v>
      </c>
      <c r="C19" t="s">
        <v>0</v>
      </c>
      <c r="D19" t="s">
        <v>52</v>
      </c>
      <c r="E19" t="s">
        <v>56</v>
      </c>
      <c r="F19">
        <v>15056</v>
      </c>
      <c r="G19">
        <v>69390</v>
      </c>
      <c r="H19">
        <v>258678</v>
      </c>
      <c r="I19">
        <v>223</v>
      </c>
      <c r="J19">
        <v>170</v>
      </c>
      <c r="K19">
        <v>25575</v>
      </c>
      <c r="L19">
        <v>22951</v>
      </c>
      <c r="M19">
        <v>3202</v>
      </c>
      <c r="N19">
        <v>103</v>
      </c>
      <c r="O19">
        <v>88</v>
      </c>
      <c r="P19">
        <v>675</v>
      </c>
      <c r="Q19">
        <v>28611</v>
      </c>
      <c r="R19">
        <v>63</v>
      </c>
      <c r="S19">
        <v>31</v>
      </c>
      <c r="T19">
        <v>734</v>
      </c>
      <c r="U19">
        <v>378</v>
      </c>
      <c r="V19">
        <v>115</v>
      </c>
      <c r="W19" t="s">
        <v>54</v>
      </c>
      <c r="X19">
        <v>119</v>
      </c>
      <c r="Y19">
        <v>248</v>
      </c>
      <c r="Z19">
        <v>34</v>
      </c>
      <c r="AA19">
        <v>324</v>
      </c>
      <c r="AB19">
        <v>16</v>
      </c>
      <c r="AC19">
        <v>9</v>
      </c>
      <c r="AD19">
        <v>19</v>
      </c>
      <c r="AE19">
        <v>77</v>
      </c>
      <c r="AF19">
        <v>57</v>
      </c>
      <c r="AG19">
        <v>68</v>
      </c>
      <c r="AH19">
        <v>1134</v>
      </c>
      <c r="AI19" t="s">
        <v>54</v>
      </c>
      <c r="AJ19">
        <v>9</v>
      </c>
      <c r="AK19">
        <v>14</v>
      </c>
      <c r="AL19">
        <v>1350</v>
      </c>
      <c r="AM19" t="s">
        <v>54</v>
      </c>
      <c r="AN19">
        <v>23</v>
      </c>
      <c r="AO19" t="s">
        <v>54</v>
      </c>
      <c r="AP19">
        <v>730645</v>
      </c>
    </row>
    <row r="20" spans="1:42" x14ac:dyDescent="0.3">
      <c r="A20" t="s">
        <v>44</v>
      </c>
      <c r="B20" s="1">
        <v>45084</v>
      </c>
      <c r="C20" t="s">
        <v>0</v>
      </c>
      <c r="D20" t="s">
        <v>52</v>
      </c>
      <c r="E20" t="s">
        <v>57</v>
      </c>
      <c r="F20">
        <v>14898</v>
      </c>
      <c r="G20">
        <v>69475</v>
      </c>
      <c r="H20">
        <v>262233</v>
      </c>
      <c r="I20">
        <v>81</v>
      </c>
      <c r="J20">
        <v>123</v>
      </c>
      <c r="K20">
        <v>25742</v>
      </c>
      <c r="L20">
        <v>22588</v>
      </c>
      <c r="M20">
        <v>3045</v>
      </c>
      <c r="N20">
        <v>117</v>
      </c>
      <c r="O20">
        <v>122</v>
      </c>
      <c r="P20">
        <v>687</v>
      </c>
      <c r="Q20">
        <v>29967</v>
      </c>
      <c r="R20">
        <v>66</v>
      </c>
      <c r="S20">
        <v>28</v>
      </c>
      <c r="T20">
        <v>716</v>
      </c>
      <c r="U20">
        <v>411</v>
      </c>
      <c r="V20">
        <v>133</v>
      </c>
      <c r="W20">
        <v>4</v>
      </c>
      <c r="X20">
        <v>122</v>
      </c>
      <c r="Y20">
        <v>271</v>
      </c>
      <c r="Z20">
        <v>24</v>
      </c>
      <c r="AA20">
        <v>296</v>
      </c>
      <c r="AB20">
        <v>24</v>
      </c>
      <c r="AC20">
        <v>7</v>
      </c>
      <c r="AD20">
        <v>23</v>
      </c>
      <c r="AE20">
        <v>104</v>
      </c>
      <c r="AF20">
        <v>33</v>
      </c>
      <c r="AG20">
        <v>74</v>
      </c>
      <c r="AH20">
        <v>662</v>
      </c>
      <c r="AI20" t="s">
        <v>54</v>
      </c>
      <c r="AJ20">
        <v>9</v>
      </c>
      <c r="AK20">
        <v>10</v>
      </c>
      <c r="AL20">
        <v>1382</v>
      </c>
      <c r="AM20" t="s">
        <v>54</v>
      </c>
      <c r="AN20">
        <v>12</v>
      </c>
      <c r="AO20" t="s">
        <v>54</v>
      </c>
      <c r="AP20">
        <v>726953</v>
      </c>
    </row>
    <row r="21" spans="1:42" x14ac:dyDescent="0.3">
      <c r="A21" t="s">
        <v>58</v>
      </c>
      <c r="B21" s="1">
        <v>45084</v>
      </c>
      <c r="C21" t="s">
        <v>0</v>
      </c>
      <c r="D21" t="s">
        <v>52</v>
      </c>
      <c r="E21" t="s">
        <v>59</v>
      </c>
      <c r="F21">
        <v>15312</v>
      </c>
      <c r="G21">
        <v>68777</v>
      </c>
      <c r="H21">
        <v>258201</v>
      </c>
      <c r="I21">
        <v>202</v>
      </c>
      <c r="J21">
        <v>202</v>
      </c>
      <c r="K21">
        <v>25197</v>
      </c>
      <c r="L21">
        <v>22394</v>
      </c>
      <c r="M21">
        <v>3651</v>
      </c>
      <c r="N21">
        <v>150</v>
      </c>
      <c r="O21">
        <v>80</v>
      </c>
      <c r="P21">
        <v>765</v>
      </c>
      <c r="Q21">
        <v>28090</v>
      </c>
      <c r="R21">
        <v>140</v>
      </c>
      <c r="S21">
        <v>36</v>
      </c>
      <c r="T21">
        <v>707</v>
      </c>
      <c r="U21">
        <v>402</v>
      </c>
      <c r="V21">
        <v>128</v>
      </c>
      <c r="W21">
        <v>3</v>
      </c>
      <c r="X21">
        <v>119</v>
      </c>
      <c r="Y21">
        <v>260</v>
      </c>
      <c r="Z21">
        <v>34</v>
      </c>
      <c r="AA21">
        <v>349</v>
      </c>
      <c r="AB21">
        <v>16</v>
      </c>
      <c r="AC21">
        <v>17</v>
      </c>
      <c r="AD21">
        <v>20</v>
      </c>
      <c r="AE21">
        <v>56</v>
      </c>
      <c r="AF21">
        <v>40</v>
      </c>
      <c r="AG21">
        <v>84</v>
      </c>
      <c r="AH21">
        <v>1111</v>
      </c>
      <c r="AI21" t="s">
        <v>54</v>
      </c>
      <c r="AJ21">
        <v>11</v>
      </c>
      <c r="AK21">
        <v>9</v>
      </c>
      <c r="AL21">
        <v>1313</v>
      </c>
      <c r="AM21" t="s">
        <v>54</v>
      </c>
      <c r="AN21">
        <v>13</v>
      </c>
      <c r="AO21" t="s">
        <v>54</v>
      </c>
      <c r="AP21">
        <v>731690</v>
      </c>
    </row>
    <row r="22" spans="1:42" x14ac:dyDescent="0.3">
      <c r="A22" t="s">
        <v>60</v>
      </c>
      <c r="B22" s="1">
        <v>45084</v>
      </c>
      <c r="C22" t="s">
        <v>61</v>
      </c>
      <c r="D22" t="s">
        <v>52</v>
      </c>
      <c r="E22" t="s">
        <v>53</v>
      </c>
      <c r="F22">
        <v>10864</v>
      </c>
      <c r="G22">
        <v>93377</v>
      </c>
      <c r="H22">
        <v>222631</v>
      </c>
      <c r="I22" t="s">
        <v>54</v>
      </c>
      <c r="J22" t="s">
        <v>54</v>
      </c>
      <c r="K22">
        <v>24106</v>
      </c>
      <c r="L22">
        <v>1434</v>
      </c>
      <c r="M22">
        <v>5696</v>
      </c>
      <c r="N22">
        <v>218</v>
      </c>
      <c r="O22">
        <v>121</v>
      </c>
      <c r="P22">
        <v>1535</v>
      </c>
      <c r="Q22">
        <v>91622</v>
      </c>
      <c r="R22">
        <v>236</v>
      </c>
      <c r="S22">
        <v>45</v>
      </c>
      <c r="T22">
        <v>844</v>
      </c>
      <c r="U22">
        <v>117</v>
      </c>
      <c r="V22">
        <v>20</v>
      </c>
      <c r="W22">
        <v>10</v>
      </c>
      <c r="X22">
        <v>187</v>
      </c>
      <c r="Y22">
        <v>51</v>
      </c>
      <c r="Z22">
        <v>42</v>
      </c>
      <c r="AA22">
        <v>163</v>
      </c>
      <c r="AB22">
        <v>18</v>
      </c>
      <c r="AC22">
        <v>10</v>
      </c>
      <c r="AD22">
        <v>32</v>
      </c>
      <c r="AE22">
        <v>43</v>
      </c>
      <c r="AF22">
        <v>58</v>
      </c>
      <c r="AG22">
        <v>52</v>
      </c>
      <c r="AH22">
        <v>698</v>
      </c>
      <c r="AI22">
        <v>18</v>
      </c>
      <c r="AJ22" t="s">
        <v>54</v>
      </c>
      <c r="AK22" t="s">
        <v>54</v>
      </c>
      <c r="AL22">
        <v>14</v>
      </c>
      <c r="AM22" t="s">
        <v>54</v>
      </c>
      <c r="AN22">
        <v>16</v>
      </c>
      <c r="AO22">
        <v>9</v>
      </c>
      <c r="AP22">
        <v>700035</v>
      </c>
    </row>
    <row r="23" spans="1:42" x14ac:dyDescent="0.3">
      <c r="A23" t="s">
        <v>62</v>
      </c>
      <c r="B23" s="1">
        <v>45084</v>
      </c>
      <c r="C23" t="s">
        <v>61</v>
      </c>
      <c r="D23" t="s">
        <v>52</v>
      </c>
      <c r="E23" t="s">
        <v>55</v>
      </c>
      <c r="F23">
        <v>12601</v>
      </c>
      <c r="G23">
        <v>90330</v>
      </c>
      <c r="H23">
        <v>217378</v>
      </c>
      <c r="I23" t="s">
        <v>54</v>
      </c>
      <c r="J23" t="s">
        <v>54</v>
      </c>
      <c r="K23">
        <v>23658</v>
      </c>
      <c r="L23">
        <v>1471</v>
      </c>
      <c r="M23">
        <v>5320</v>
      </c>
      <c r="N23">
        <v>118</v>
      </c>
      <c r="O23">
        <v>87</v>
      </c>
      <c r="P23">
        <v>1640</v>
      </c>
      <c r="Q23">
        <v>89016</v>
      </c>
      <c r="R23">
        <v>241</v>
      </c>
      <c r="S23">
        <v>53</v>
      </c>
      <c r="T23">
        <v>925</v>
      </c>
      <c r="U23">
        <v>135</v>
      </c>
      <c r="V23">
        <v>31</v>
      </c>
      <c r="W23">
        <v>8</v>
      </c>
      <c r="X23">
        <v>185</v>
      </c>
      <c r="Y23">
        <v>49</v>
      </c>
      <c r="Z23">
        <v>33</v>
      </c>
      <c r="AA23">
        <v>159</v>
      </c>
      <c r="AB23">
        <v>28</v>
      </c>
      <c r="AC23">
        <v>26</v>
      </c>
      <c r="AD23" t="s">
        <v>54</v>
      </c>
      <c r="AE23">
        <v>16</v>
      </c>
      <c r="AF23">
        <v>57</v>
      </c>
      <c r="AG23">
        <v>64</v>
      </c>
      <c r="AH23">
        <v>630</v>
      </c>
      <c r="AI23">
        <v>21</v>
      </c>
      <c r="AJ23">
        <v>4</v>
      </c>
      <c r="AK23">
        <v>10</v>
      </c>
      <c r="AL23">
        <v>9</v>
      </c>
      <c r="AM23" t="s">
        <v>54</v>
      </c>
      <c r="AN23">
        <v>15</v>
      </c>
      <c r="AO23" t="s">
        <v>54</v>
      </c>
      <c r="AP23">
        <v>708503</v>
      </c>
    </row>
    <row r="24" spans="1:42" x14ac:dyDescent="0.3">
      <c r="A24" t="s">
        <v>63</v>
      </c>
      <c r="B24" s="1">
        <v>45084</v>
      </c>
      <c r="C24" t="s">
        <v>61</v>
      </c>
      <c r="D24" t="s">
        <v>52</v>
      </c>
      <c r="E24" t="s">
        <v>56</v>
      </c>
      <c r="F24">
        <v>10807</v>
      </c>
      <c r="G24">
        <v>90790</v>
      </c>
      <c r="H24">
        <v>218912</v>
      </c>
      <c r="I24" t="s">
        <v>54</v>
      </c>
      <c r="J24" t="s">
        <v>54</v>
      </c>
      <c r="K24">
        <v>23302</v>
      </c>
      <c r="L24">
        <v>1411</v>
      </c>
      <c r="M24">
        <v>4882</v>
      </c>
      <c r="N24">
        <v>177</v>
      </c>
      <c r="O24">
        <v>92</v>
      </c>
      <c r="P24">
        <v>1603</v>
      </c>
      <c r="Q24">
        <v>93207</v>
      </c>
      <c r="R24" t="s">
        <v>54</v>
      </c>
      <c r="S24">
        <v>68</v>
      </c>
      <c r="T24">
        <v>843</v>
      </c>
      <c r="U24">
        <v>124</v>
      </c>
      <c r="V24">
        <v>16</v>
      </c>
      <c r="W24">
        <v>6</v>
      </c>
      <c r="X24">
        <v>194</v>
      </c>
      <c r="Y24">
        <v>61</v>
      </c>
      <c r="Z24">
        <v>37</v>
      </c>
      <c r="AA24">
        <v>169</v>
      </c>
      <c r="AB24">
        <v>24</v>
      </c>
      <c r="AC24">
        <v>16</v>
      </c>
      <c r="AD24" t="s">
        <v>54</v>
      </c>
      <c r="AE24">
        <v>21</v>
      </c>
      <c r="AF24">
        <v>33</v>
      </c>
      <c r="AG24">
        <v>73</v>
      </c>
      <c r="AH24">
        <v>1200</v>
      </c>
      <c r="AI24" t="s">
        <v>54</v>
      </c>
      <c r="AJ24">
        <v>5</v>
      </c>
      <c r="AK24">
        <v>12</v>
      </c>
      <c r="AL24">
        <v>15</v>
      </c>
      <c r="AM24" t="s">
        <v>54</v>
      </c>
      <c r="AN24">
        <v>29</v>
      </c>
      <c r="AO24" t="s">
        <v>54</v>
      </c>
      <c r="AP24">
        <v>705051</v>
      </c>
    </row>
    <row r="25" spans="1:42" x14ac:dyDescent="0.3">
      <c r="A25" t="s">
        <v>64</v>
      </c>
      <c r="B25" s="1">
        <v>45084</v>
      </c>
      <c r="C25" t="s">
        <v>61</v>
      </c>
      <c r="D25" t="s">
        <v>52</v>
      </c>
      <c r="E25" t="s">
        <v>57</v>
      </c>
      <c r="F25">
        <v>11346</v>
      </c>
      <c r="G25">
        <v>87036</v>
      </c>
      <c r="H25">
        <v>210294</v>
      </c>
      <c r="I25" t="s">
        <v>54</v>
      </c>
      <c r="J25" t="s">
        <v>54</v>
      </c>
      <c r="K25">
        <v>22146</v>
      </c>
      <c r="L25">
        <v>1382</v>
      </c>
      <c r="M25">
        <v>5142</v>
      </c>
      <c r="N25">
        <v>116</v>
      </c>
      <c r="O25">
        <v>167</v>
      </c>
      <c r="P25">
        <v>1368</v>
      </c>
      <c r="Q25">
        <v>82667</v>
      </c>
      <c r="R25">
        <v>297</v>
      </c>
      <c r="S25">
        <v>40</v>
      </c>
      <c r="T25">
        <v>762</v>
      </c>
      <c r="U25">
        <v>117</v>
      </c>
      <c r="V25">
        <v>23</v>
      </c>
      <c r="W25">
        <v>4</v>
      </c>
      <c r="X25">
        <v>167</v>
      </c>
      <c r="Y25">
        <v>44</v>
      </c>
      <c r="Z25">
        <v>43</v>
      </c>
      <c r="AA25">
        <v>151</v>
      </c>
      <c r="AB25">
        <v>14</v>
      </c>
      <c r="AC25" t="s">
        <v>54</v>
      </c>
      <c r="AD25">
        <v>50</v>
      </c>
      <c r="AE25">
        <v>68</v>
      </c>
      <c r="AF25">
        <v>42</v>
      </c>
      <c r="AG25">
        <v>40</v>
      </c>
      <c r="AH25">
        <v>617</v>
      </c>
      <c r="AI25" t="s">
        <v>54</v>
      </c>
      <c r="AJ25">
        <v>6</v>
      </c>
      <c r="AK25" t="s">
        <v>54</v>
      </c>
      <c r="AL25">
        <v>9</v>
      </c>
      <c r="AM25">
        <v>41</v>
      </c>
      <c r="AN25" t="s">
        <v>54</v>
      </c>
      <c r="AO25" t="s">
        <v>54</v>
      </c>
      <c r="AP25">
        <v>726956</v>
      </c>
    </row>
    <row r="26" spans="1:42" x14ac:dyDescent="0.3">
      <c r="A26" t="s">
        <v>65</v>
      </c>
      <c r="B26" s="1">
        <v>45084</v>
      </c>
      <c r="C26" t="s">
        <v>61</v>
      </c>
      <c r="D26" t="s">
        <v>52</v>
      </c>
      <c r="E26" t="s">
        <v>59</v>
      </c>
      <c r="F26">
        <v>11895</v>
      </c>
      <c r="G26">
        <v>90440</v>
      </c>
      <c r="H26">
        <v>219276</v>
      </c>
      <c r="I26" t="s">
        <v>54</v>
      </c>
      <c r="J26" t="s">
        <v>54</v>
      </c>
      <c r="K26">
        <v>23551</v>
      </c>
      <c r="L26">
        <v>1400</v>
      </c>
      <c r="M26">
        <v>4952</v>
      </c>
      <c r="N26">
        <v>146</v>
      </c>
      <c r="O26">
        <v>145</v>
      </c>
      <c r="P26">
        <v>1733</v>
      </c>
      <c r="Q26">
        <v>93563</v>
      </c>
      <c r="R26">
        <v>148</v>
      </c>
      <c r="S26">
        <v>66</v>
      </c>
      <c r="T26">
        <v>894</v>
      </c>
      <c r="U26">
        <v>135</v>
      </c>
      <c r="V26">
        <v>26</v>
      </c>
      <c r="W26">
        <v>2</v>
      </c>
      <c r="X26">
        <v>197</v>
      </c>
      <c r="Y26">
        <v>61</v>
      </c>
      <c r="Z26">
        <v>39</v>
      </c>
      <c r="AA26">
        <v>164</v>
      </c>
      <c r="AB26">
        <v>22</v>
      </c>
      <c r="AC26">
        <v>12</v>
      </c>
      <c r="AD26" t="s">
        <v>54</v>
      </c>
      <c r="AE26" t="s">
        <v>54</v>
      </c>
      <c r="AF26">
        <v>34</v>
      </c>
      <c r="AG26">
        <v>79</v>
      </c>
      <c r="AH26">
        <v>1423</v>
      </c>
      <c r="AI26">
        <v>30</v>
      </c>
      <c r="AJ26" t="s">
        <v>54</v>
      </c>
      <c r="AK26">
        <v>8</v>
      </c>
      <c r="AL26">
        <v>14</v>
      </c>
      <c r="AM26" t="s">
        <v>54</v>
      </c>
      <c r="AN26">
        <v>12</v>
      </c>
      <c r="AO26" t="s">
        <v>54</v>
      </c>
      <c r="AP26">
        <v>702574</v>
      </c>
    </row>
    <row r="27" spans="1:42" x14ac:dyDescent="0.3">
      <c r="A27" t="s">
        <v>66</v>
      </c>
      <c r="B27" s="1">
        <v>45084</v>
      </c>
      <c r="C27" t="s">
        <v>67</v>
      </c>
      <c r="D27" t="s">
        <v>52</v>
      </c>
      <c r="E27" t="s">
        <v>53</v>
      </c>
      <c r="F27">
        <v>13621</v>
      </c>
      <c r="G27">
        <v>77075</v>
      </c>
      <c r="H27">
        <v>261201</v>
      </c>
      <c r="I27">
        <v>392</v>
      </c>
      <c r="J27" t="s">
        <v>54</v>
      </c>
      <c r="K27">
        <v>17468</v>
      </c>
      <c r="L27">
        <v>13843</v>
      </c>
      <c r="M27">
        <v>4173</v>
      </c>
      <c r="N27">
        <v>298</v>
      </c>
      <c r="O27">
        <v>203</v>
      </c>
      <c r="P27">
        <v>909</v>
      </c>
      <c r="Q27">
        <v>50482</v>
      </c>
      <c r="R27">
        <v>70</v>
      </c>
      <c r="S27">
        <v>48</v>
      </c>
      <c r="T27">
        <v>653</v>
      </c>
      <c r="U27">
        <v>51</v>
      </c>
      <c r="V27">
        <v>11</v>
      </c>
      <c r="W27">
        <v>3</v>
      </c>
      <c r="X27">
        <v>73</v>
      </c>
      <c r="Y27">
        <v>96</v>
      </c>
      <c r="Z27">
        <v>28</v>
      </c>
      <c r="AA27">
        <v>347</v>
      </c>
      <c r="AB27">
        <v>16</v>
      </c>
      <c r="AC27">
        <v>6</v>
      </c>
      <c r="AD27">
        <v>16</v>
      </c>
      <c r="AE27">
        <v>33</v>
      </c>
      <c r="AF27">
        <v>58</v>
      </c>
      <c r="AG27">
        <v>60</v>
      </c>
      <c r="AH27">
        <v>470</v>
      </c>
      <c r="AI27">
        <v>72</v>
      </c>
      <c r="AJ27" t="s">
        <v>54</v>
      </c>
      <c r="AK27">
        <v>7</v>
      </c>
      <c r="AL27">
        <v>12</v>
      </c>
      <c r="AM27">
        <v>44</v>
      </c>
      <c r="AN27" t="s">
        <v>54</v>
      </c>
      <c r="AO27">
        <v>8</v>
      </c>
      <c r="AP27">
        <v>713708</v>
      </c>
    </row>
    <row r="28" spans="1:42" x14ac:dyDescent="0.3">
      <c r="A28" t="s">
        <v>68</v>
      </c>
      <c r="B28" s="1">
        <v>45084</v>
      </c>
      <c r="C28" t="s">
        <v>67</v>
      </c>
      <c r="D28" t="s">
        <v>52</v>
      </c>
      <c r="E28" t="s">
        <v>55</v>
      </c>
      <c r="F28">
        <v>13424</v>
      </c>
      <c r="G28">
        <v>76567</v>
      </c>
      <c r="H28">
        <v>262417</v>
      </c>
      <c r="I28">
        <v>275</v>
      </c>
      <c r="J28" t="s">
        <v>54</v>
      </c>
      <c r="K28">
        <v>17404</v>
      </c>
      <c r="L28">
        <v>13992</v>
      </c>
      <c r="M28">
        <v>4667</v>
      </c>
      <c r="N28">
        <v>95</v>
      </c>
      <c r="O28">
        <v>227</v>
      </c>
      <c r="P28">
        <v>978</v>
      </c>
      <c r="Q28">
        <v>51539</v>
      </c>
      <c r="R28">
        <v>230</v>
      </c>
      <c r="S28">
        <v>82</v>
      </c>
      <c r="T28">
        <v>639</v>
      </c>
      <c r="U28">
        <v>63</v>
      </c>
      <c r="V28">
        <v>10</v>
      </c>
      <c r="W28">
        <v>4</v>
      </c>
      <c r="X28">
        <v>79</v>
      </c>
      <c r="Y28">
        <v>102</v>
      </c>
      <c r="Z28">
        <v>25</v>
      </c>
      <c r="AA28">
        <v>247</v>
      </c>
      <c r="AB28">
        <v>9</v>
      </c>
      <c r="AC28" t="s">
        <v>54</v>
      </c>
      <c r="AD28" t="s">
        <v>54</v>
      </c>
      <c r="AE28">
        <v>35</v>
      </c>
      <c r="AF28">
        <v>63</v>
      </c>
      <c r="AG28">
        <v>46</v>
      </c>
      <c r="AH28">
        <v>799</v>
      </c>
      <c r="AI28">
        <v>29</v>
      </c>
      <c r="AJ28" t="s">
        <v>54</v>
      </c>
      <c r="AK28">
        <v>6</v>
      </c>
      <c r="AL28">
        <v>14</v>
      </c>
      <c r="AM28" t="s">
        <v>54</v>
      </c>
      <c r="AN28">
        <v>8</v>
      </c>
      <c r="AO28" t="s">
        <v>54</v>
      </c>
      <c r="AP28">
        <v>711467</v>
      </c>
    </row>
    <row r="29" spans="1:42" x14ac:dyDescent="0.3">
      <c r="A29" t="s">
        <v>69</v>
      </c>
      <c r="B29" s="1">
        <v>45084</v>
      </c>
      <c r="C29" t="s">
        <v>67</v>
      </c>
      <c r="D29" t="s">
        <v>52</v>
      </c>
      <c r="E29" t="s">
        <v>56</v>
      </c>
      <c r="F29">
        <v>13145</v>
      </c>
      <c r="G29">
        <v>78056</v>
      </c>
      <c r="H29">
        <v>261324</v>
      </c>
      <c r="I29">
        <v>323</v>
      </c>
      <c r="J29" t="s">
        <v>54</v>
      </c>
      <c r="K29">
        <v>17660</v>
      </c>
      <c r="L29">
        <v>14190</v>
      </c>
      <c r="M29">
        <v>4728</v>
      </c>
      <c r="N29">
        <v>132</v>
      </c>
      <c r="O29">
        <v>250</v>
      </c>
      <c r="P29">
        <v>1004</v>
      </c>
      <c r="Q29">
        <v>51741</v>
      </c>
      <c r="R29">
        <v>182</v>
      </c>
      <c r="S29">
        <v>49</v>
      </c>
      <c r="T29">
        <v>667</v>
      </c>
      <c r="U29">
        <v>59</v>
      </c>
      <c r="V29">
        <v>8</v>
      </c>
      <c r="W29">
        <v>7</v>
      </c>
      <c r="X29">
        <v>79</v>
      </c>
      <c r="Y29">
        <v>94</v>
      </c>
      <c r="Z29">
        <v>30</v>
      </c>
      <c r="AA29">
        <v>272</v>
      </c>
      <c r="AB29">
        <v>9</v>
      </c>
      <c r="AC29">
        <v>8</v>
      </c>
      <c r="AD29">
        <v>27</v>
      </c>
      <c r="AE29">
        <v>14</v>
      </c>
      <c r="AF29">
        <v>60</v>
      </c>
      <c r="AG29">
        <v>96</v>
      </c>
      <c r="AH29">
        <v>1262</v>
      </c>
      <c r="AI29" t="s">
        <v>54</v>
      </c>
      <c r="AJ29">
        <v>4</v>
      </c>
      <c r="AK29" t="s">
        <v>54</v>
      </c>
      <c r="AL29">
        <v>17</v>
      </c>
      <c r="AM29" t="s">
        <v>54</v>
      </c>
      <c r="AN29" t="s">
        <v>54</v>
      </c>
      <c r="AO29" t="s">
        <v>54</v>
      </c>
      <c r="AP29">
        <v>710513</v>
      </c>
    </row>
    <row r="30" spans="1:42" x14ac:dyDescent="0.3">
      <c r="A30" t="s">
        <v>70</v>
      </c>
      <c r="B30" s="1">
        <v>45084</v>
      </c>
      <c r="C30" t="s">
        <v>67</v>
      </c>
      <c r="D30" t="s">
        <v>52</v>
      </c>
      <c r="E30" t="s">
        <v>57</v>
      </c>
      <c r="F30">
        <v>13194</v>
      </c>
      <c r="G30">
        <v>78612</v>
      </c>
      <c r="H30">
        <v>266546</v>
      </c>
      <c r="I30">
        <v>328</v>
      </c>
      <c r="J30" t="s">
        <v>54</v>
      </c>
      <c r="K30">
        <v>17039</v>
      </c>
      <c r="L30">
        <v>14030</v>
      </c>
      <c r="M30">
        <v>4593</v>
      </c>
      <c r="N30">
        <v>136</v>
      </c>
      <c r="O30">
        <v>275</v>
      </c>
      <c r="P30">
        <v>952</v>
      </c>
      <c r="Q30">
        <v>50942</v>
      </c>
      <c r="R30">
        <v>312</v>
      </c>
      <c r="S30">
        <v>74</v>
      </c>
      <c r="T30">
        <v>615</v>
      </c>
      <c r="U30">
        <v>71</v>
      </c>
      <c r="V30">
        <v>11</v>
      </c>
      <c r="W30">
        <v>5</v>
      </c>
      <c r="X30">
        <v>73</v>
      </c>
      <c r="Y30">
        <v>103</v>
      </c>
      <c r="Z30">
        <v>28</v>
      </c>
      <c r="AA30">
        <v>282</v>
      </c>
      <c r="AB30">
        <v>10</v>
      </c>
      <c r="AC30" t="s">
        <v>54</v>
      </c>
      <c r="AD30">
        <v>23</v>
      </c>
      <c r="AE30">
        <v>47</v>
      </c>
      <c r="AF30">
        <v>70</v>
      </c>
      <c r="AG30">
        <v>34</v>
      </c>
      <c r="AH30">
        <v>605</v>
      </c>
      <c r="AI30">
        <v>30</v>
      </c>
      <c r="AJ30" t="s">
        <v>54</v>
      </c>
      <c r="AK30" t="s">
        <v>54</v>
      </c>
      <c r="AL30">
        <v>16</v>
      </c>
      <c r="AM30" t="s">
        <v>54</v>
      </c>
      <c r="AN30">
        <v>16</v>
      </c>
      <c r="AO30" t="s">
        <v>54</v>
      </c>
      <c r="AP30">
        <v>707152</v>
      </c>
    </row>
    <row r="31" spans="1:42" x14ac:dyDescent="0.3">
      <c r="A31" t="s">
        <v>71</v>
      </c>
      <c r="B31" s="1">
        <v>45084</v>
      </c>
      <c r="C31" t="s">
        <v>67</v>
      </c>
      <c r="D31" t="s">
        <v>52</v>
      </c>
      <c r="E31" t="s">
        <v>59</v>
      </c>
      <c r="F31">
        <v>11923</v>
      </c>
      <c r="G31">
        <v>78182</v>
      </c>
      <c r="H31">
        <v>265931</v>
      </c>
      <c r="I31">
        <v>366</v>
      </c>
      <c r="J31" t="s">
        <v>54</v>
      </c>
      <c r="K31">
        <v>17292</v>
      </c>
      <c r="L31">
        <v>14315</v>
      </c>
      <c r="M31">
        <v>4276</v>
      </c>
      <c r="N31">
        <v>173</v>
      </c>
      <c r="O31">
        <v>262</v>
      </c>
      <c r="P31">
        <v>985</v>
      </c>
      <c r="Q31">
        <v>51250</v>
      </c>
      <c r="R31">
        <v>162</v>
      </c>
      <c r="S31">
        <v>46</v>
      </c>
      <c r="T31">
        <v>663</v>
      </c>
      <c r="U31">
        <v>71</v>
      </c>
      <c r="V31">
        <v>9</v>
      </c>
      <c r="W31">
        <v>7</v>
      </c>
      <c r="X31">
        <v>75</v>
      </c>
      <c r="Y31">
        <v>110</v>
      </c>
      <c r="Z31">
        <v>27</v>
      </c>
      <c r="AA31">
        <v>293</v>
      </c>
      <c r="AB31">
        <v>8</v>
      </c>
      <c r="AC31">
        <v>7</v>
      </c>
      <c r="AD31">
        <v>36</v>
      </c>
      <c r="AE31">
        <v>58</v>
      </c>
      <c r="AF31">
        <v>55</v>
      </c>
      <c r="AG31">
        <v>51</v>
      </c>
      <c r="AH31">
        <v>1531</v>
      </c>
      <c r="AI31" t="s">
        <v>54</v>
      </c>
      <c r="AJ31" t="s">
        <v>54</v>
      </c>
      <c r="AK31">
        <v>6</v>
      </c>
      <c r="AL31">
        <v>15</v>
      </c>
      <c r="AM31" t="s">
        <v>54</v>
      </c>
      <c r="AN31">
        <v>14</v>
      </c>
      <c r="AO31">
        <v>7</v>
      </c>
      <c r="AP31">
        <v>708323</v>
      </c>
    </row>
    <row r="32" spans="1:42" x14ac:dyDescent="0.3">
      <c r="A32" t="s">
        <v>42</v>
      </c>
      <c r="B32" s="1">
        <v>45085</v>
      </c>
      <c r="C32" t="s">
        <v>0</v>
      </c>
      <c r="D32" t="s">
        <v>52</v>
      </c>
      <c r="E32" t="s">
        <v>53</v>
      </c>
      <c r="F32">
        <v>14108</v>
      </c>
      <c r="G32">
        <v>68765</v>
      </c>
      <c r="H32">
        <v>261965</v>
      </c>
      <c r="I32">
        <v>147</v>
      </c>
      <c r="J32">
        <v>216</v>
      </c>
      <c r="K32">
        <v>25611</v>
      </c>
      <c r="L32">
        <v>22608</v>
      </c>
      <c r="M32">
        <v>3145</v>
      </c>
      <c r="N32">
        <v>85</v>
      </c>
      <c r="O32">
        <v>38</v>
      </c>
      <c r="P32">
        <v>655</v>
      </c>
      <c r="Q32">
        <v>28830</v>
      </c>
      <c r="R32">
        <v>103</v>
      </c>
      <c r="S32">
        <v>47</v>
      </c>
      <c r="T32">
        <v>555</v>
      </c>
      <c r="U32">
        <v>370</v>
      </c>
      <c r="V32">
        <v>117</v>
      </c>
      <c r="W32">
        <v>4</v>
      </c>
      <c r="X32">
        <v>125</v>
      </c>
      <c r="Y32">
        <v>271</v>
      </c>
      <c r="Z32">
        <v>33</v>
      </c>
      <c r="AA32">
        <v>319</v>
      </c>
      <c r="AB32">
        <v>20</v>
      </c>
      <c r="AC32">
        <v>9</v>
      </c>
      <c r="AD32" t="s">
        <v>54</v>
      </c>
      <c r="AE32">
        <v>76</v>
      </c>
      <c r="AF32">
        <v>74</v>
      </c>
      <c r="AG32">
        <v>98</v>
      </c>
      <c r="AH32">
        <v>1772</v>
      </c>
      <c r="AI32">
        <v>53</v>
      </c>
      <c r="AJ32" t="s">
        <v>54</v>
      </c>
      <c r="AK32">
        <v>6</v>
      </c>
      <c r="AL32">
        <v>1389</v>
      </c>
      <c r="AM32" t="s">
        <v>54</v>
      </c>
      <c r="AN32">
        <v>9</v>
      </c>
      <c r="AO32">
        <v>5</v>
      </c>
      <c r="AP32">
        <v>728724</v>
      </c>
    </row>
    <row r="33" spans="1:42" x14ac:dyDescent="0.3">
      <c r="A33" t="s">
        <v>43</v>
      </c>
      <c r="B33" s="1">
        <v>45085</v>
      </c>
      <c r="C33" t="s">
        <v>0</v>
      </c>
      <c r="D33" t="s">
        <v>52</v>
      </c>
      <c r="E33" t="s">
        <v>55</v>
      </c>
      <c r="F33">
        <v>14786</v>
      </c>
      <c r="G33">
        <v>67043</v>
      </c>
      <c r="H33">
        <v>258900</v>
      </c>
      <c r="I33">
        <v>193</v>
      </c>
      <c r="J33">
        <v>199</v>
      </c>
      <c r="K33">
        <v>25394</v>
      </c>
      <c r="L33">
        <v>22975</v>
      </c>
      <c r="M33">
        <v>3231</v>
      </c>
      <c r="N33">
        <v>135</v>
      </c>
      <c r="O33">
        <v>42</v>
      </c>
      <c r="P33">
        <v>749</v>
      </c>
      <c r="Q33">
        <v>28990</v>
      </c>
      <c r="R33">
        <v>204</v>
      </c>
      <c r="S33">
        <v>26</v>
      </c>
      <c r="T33">
        <v>587</v>
      </c>
      <c r="U33">
        <v>414</v>
      </c>
      <c r="V33">
        <v>144</v>
      </c>
      <c r="W33" t="s">
        <v>54</v>
      </c>
      <c r="X33">
        <v>124</v>
      </c>
      <c r="Y33">
        <v>249</v>
      </c>
      <c r="Z33">
        <v>31</v>
      </c>
      <c r="AA33">
        <v>314</v>
      </c>
      <c r="AB33">
        <v>20</v>
      </c>
      <c r="AC33">
        <v>5</v>
      </c>
      <c r="AD33">
        <v>23</v>
      </c>
      <c r="AE33">
        <v>59</v>
      </c>
      <c r="AF33">
        <v>37</v>
      </c>
      <c r="AG33">
        <v>37</v>
      </c>
      <c r="AH33">
        <v>1229</v>
      </c>
      <c r="AI33">
        <v>23</v>
      </c>
      <c r="AJ33" t="s">
        <v>54</v>
      </c>
      <c r="AK33" t="s">
        <v>54</v>
      </c>
      <c r="AL33">
        <v>1416</v>
      </c>
      <c r="AM33" t="s">
        <v>54</v>
      </c>
      <c r="AN33">
        <v>29</v>
      </c>
      <c r="AO33" t="s">
        <v>54</v>
      </c>
      <c r="AP33">
        <v>732041</v>
      </c>
    </row>
    <row r="34" spans="1:42" x14ac:dyDescent="0.3">
      <c r="A34" t="s">
        <v>44</v>
      </c>
      <c r="B34" s="1">
        <v>45085</v>
      </c>
      <c r="C34" t="s">
        <v>0</v>
      </c>
      <c r="D34" t="s">
        <v>52</v>
      </c>
      <c r="E34" t="s">
        <v>56</v>
      </c>
      <c r="F34">
        <v>15057</v>
      </c>
      <c r="G34">
        <v>67779</v>
      </c>
      <c r="H34">
        <v>261198</v>
      </c>
      <c r="I34">
        <v>200</v>
      </c>
      <c r="J34">
        <v>149</v>
      </c>
      <c r="K34">
        <v>24613</v>
      </c>
      <c r="L34">
        <v>22718</v>
      </c>
      <c r="M34">
        <v>3586</v>
      </c>
      <c r="N34">
        <v>119</v>
      </c>
      <c r="O34">
        <v>143</v>
      </c>
      <c r="P34">
        <v>654</v>
      </c>
      <c r="Q34">
        <v>29332</v>
      </c>
      <c r="R34">
        <v>82</v>
      </c>
      <c r="S34">
        <v>24</v>
      </c>
      <c r="T34">
        <v>543</v>
      </c>
      <c r="U34">
        <v>406</v>
      </c>
      <c r="V34">
        <v>123</v>
      </c>
      <c r="W34">
        <v>3</v>
      </c>
      <c r="X34">
        <v>115</v>
      </c>
      <c r="Y34">
        <v>259</v>
      </c>
      <c r="Z34">
        <v>32</v>
      </c>
      <c r="AA34">
        <v>291</v>
      </c>
      <c r="AB34">
        <v>21</v>
      </c>
      <c r="AC34">
        <v>16</v>
      </c>
      <c r="AD34">
        <v>35</v>
      </c>
      <c r="AE34">
        <v>88</v>
      </c>
      <c r="AF34">
        <v>43</v>
      </c>
      <c r="AG34">
        <v>63</v>
      </c>
      <c r="AH34">
        <v>1029</v>
      </c>
      <c r="AI34">
        <v>28</v>
      </c>
      <c r="AJ34" t="s">
        <v>54</v>
      </c>
      <c r="AK34">
        <v>8</v>
      </c>
      <c r="AL34">
        <v>1310</v>
      </c>
      <c r="AM34" t="s">
        <v>54</v>
      </c>
      <c r="AN34">
        <v>25</v>
      </c>
      <c r="AO34" t="s">
        <v>54</v>
      </c>
      <c r="AP34">
        <v>729430</v>
      </c>
    </row>
    <row r="35" spans="1:42" x14ac:dyDescent="0.3">
      <c r="A35" t="s">
        <v>58</v>
      </c>
      <c r="B35" s="1">
        <v>45085</v>
      </c>
      <c r="C35" t="s">
        <v>0</v>
      </c>
      <c r="D35" t="s">
        <v>52</v>
      </c>
      <c r="E35" t="s">
        <v>57</v>
      </c>
      <c r="F35">
        <v>15533</v>
      </c>
      <c r="G35">
        <v>67327</v>
      </c>
      <c r="H35">
        <v>255281</v>
      </c>
      <c r="I35">
        <v>205</v>
      </c>
      <c r="J35">
        <v>184</v>
      </c>
      <c r="K35">
        <v>24654</v>
      </c>
      <c r="L35">
        <v>22468</v>
      </c>
      <c r="M35">
        <v>3363</v>
      </c>
      <c r="N35">
        <v>75</v>
      </c>
      <c r="O35">
        <v>126</v>
      </c>
      <c r="P35">
        <v>561</v>
      </c>
      <c r="Q35">
        <v>28655</v>
      </c>
      <c r="R35" t="s">
        <v>54</v>
      </c>
      <c r="S35">
        <v>30</v>
      </c>
      <c r="T35">
        <v>568</v>
      </c>
      <c r="U35">
        <v>380</v>
      </c>
      <c r="V35">
        <v>125</v>
      </c>
      <c r="W35">
        <v>3</v>
      </c>
      <c r="X35">
        <v>115</v>
      </c>
      <c r="Y35">
        <v>258</v>
      </c>
      <c r="Z35">
        <v>32</v>
      </c>
      <c r="AA35">
        <v>287</v>
      </c>
      <c r="AB35">
        <v>21</v>
      </c>
      <c r="AC35">
        <v>9</v>
      </c>
      <c r="AD35">
        <v>22</v>
      </c>
      <c r="AE35">
        <v>95</v>
      </c>
      <c r="AF35">
        <v>70</v>
      </c>
      <c r="AG35">
        <v>85</v>
      </c>
      <c r="AH35">
        <v>1184</v>
      </c>
      <c r="AI35">
        <v>48</v>
      </c>
      <c r="AJ35" t="s">
        <v>54</v>
      </c>
      <c r="AK35">
        <v>8</v>
      </c>
      <c r="AL35">
        <v>1296</v>
      </c>
      <c r="AM35">
        <v>26</v>
      </c>
      <c r="AN35" t="s">
        <v>54</v>
      </c>
      <c r="AO35" t="s">
        <v>54</v>
      </c>
      <c r="AP35">
        <v>735741</v>
      </c>
    </row>
    <row r="36" spans="1:42" x14ac:dyDescent="0.3">
      <c r="A36" t="s">
        <v>60</v>
      </c>
      <c r="B36" s="1">
        <v>45085</v>
      </c>
      <c r="C36" t="s">
        <v>0</v>
      </c>
      <c r="D36" t="s">
        <v>52</v>
      </c>
      <c r="E36" t="s">
        <v>59</v>
      </c>
      <c r="F36">
        <v>15071</v>
      </c>
      <c r="G36">
        <v>68115</v>
      </c>
      <c r="H36">
        <v>257607</v>
      </c>
      <c r="I36">
        <v>184</v>
      </c>
      <c r="J36">
        <v>161</v>
      </c>
      <c r="K36">
        <v>24845</v>
      </c>
      <c r="L36">
        <v>22090</v>
      </c>
      <c r="M36">
        <v>3083</v>
      </c>
      <c r="N36">
        <v>202</v>
      </c>
      <c r="O36">
        <v>153</v>
      </c>
      <c r="P36">
        <v>643</v>
      </c>
      <c r="Q36">
        <v>28079</v>
      </c>
      <c r="R36">
        <v>137</v>
      </c>
      <c r="S36">
        <v>43</v>
      </c>
      <c r="T36">
        <v>546</v>
      </c>
      <c r="U36">
        <v>404</v>
      </c>
      <c r="V36">
        <v>149</v>
      </c>
      <c r="W36">
        <v>3</v>
      </c>
      <c r="X36">
        <v>116</v>
      </c>
      <c r="Y36">
        <v>245</v>
      </c>
      <c r="Z36">
        <v>33</v>
      </c>
      <c r="AA36">
        <v>315</v>
      </c>
      <c r="AB36">
        <v>17</v>
      </c>
      <c r="AC36">
        <v>10</v>
      </c>
      <c r="AD36" t="s">
        <v>54</v>
      </c>
      <c r="AE36">
        <v>71</v>
      </c>
      <c r="AF36">
        <v>48</v>
      </c>
      <c r="AG36">
        <v>91</v>
      </c>
      <c r="AH36">
        <v>629</v>
      </c>
      <c r="AI36">
        <v>17</v>
      </c>
      <c r="AJ36" t="s">
        <v>54</v>
      </c>
      <c r="AK36">
        <v>8</v>
      </c>
      <c r="AL36">
        <v>1315</v>
      </c>
      <c r="AM36" t="s">
        <v>54</v>
      </c>
      <c r="AN36">
        <v>17</v>
      </c>
      <c r="AO36" t="s">
        <v>54</v>
      </c>
      <c r="AP36">
        <v>734761</v>
      </c>
    </row>
    <row r="37" spans="1:42" x14ac:dyDescent="0.3">
      <c r="A37" t="s">
        <v>62</v>
      </c>
      <c r="B37" s="1">
        <v>45085</v>
      </c>
      <c r="C37" t="s">
        <v>61</v>
      </c>
      <c r="D37" t="s">
        <v>52</v>
      </c>
      <c r="E37" t="s">
        <v>53</v>
      </c>
      <c r="F37">
        <v>9769</v>
      </c>
      <c r="G37">
        <v>92172</v>
      </c>
      <c r="H37">
        <v>219291</v>
      </c>
      <c r="I37" t="s">
        <v>54</v>
      </c>
      <c r="J37" t="s">
        <v>54</v>
      </c>
      <c r="K37">
        <v>23535</v>
      </c>
      <c r="L37">
        <v>1384</v>
      </c>
      <c r="M37">
        <v>5409</v>
      </c>
      <c r="N37">
        <v>220</v>
      </c>
      <c r="O37" t="s">
        <v>54</v>
      </c>
      <c r="P37">
        <v>1603</v>
      </c>
      <c r="Q37">
        <v>89537</v>
      </c>
      <c r="R37">
        <v>165</v>
      </c>
      <c r="S37">
        <v>52</v>
      </c>
      <c r="T37">
        <v>593</v>
      </c>
      <c r="U37">
        <v>100</v>
      </c>
      <c r="V37">
        <v>22</v>
      </c>
      <c r="W37">
        <v>2</v>
      </c>
      <c r="X37">
        <v>179</v>
      </c>
      <c r="Y37">
        <v>41</v>
      </c>
      <c r="Z37">
        <v>31</v>
      </c>
      <c r="AA37">
        <v>156</v>
      </c>
      <c r="AB37">
        <v>16</v>
      </c>
      <c r="AC37">
        <v>12</v>
      </c>
      <c r="AD37">
        <v>32</v>
      </c>
      <c r="AE37">
        <v>58</v>
      </c>
      <c r="AF37">
        <v>60</v>
      </c>
      <c r="AG37">
        <v>88</v>
      </c>
      <c r="AH37">
        <v>634</v>
      </c>
      <c r="AI37">
        <v>58</v>
      </c>
      <c r="AJ37" t="s">
        <v>54</v>
      </c>
      <c r="AK37" t="s">
        <v>54</v>
      </c>
      <c r="AL37">
        <v>12</v>
      </c>
      <c r="AM37" t="s">
        <v>54</v>
      </c>
      <c r="AN37">
        <v>18</v>
      </c>
      <c r="AO37" t="s">
        <v>54</v>
      </c>
      <c r="AP37">
        <v>708506</v>
      </c>
    </row>
    <row r="38" spans="1:42" x14ac:dyDescent="0.3">
      <c r="A38" t="s">
        <v>63</v>
      </c>
      <c r="B38" s="1">
        <v>45085</v>
      </c>
      <c r="C38" t="s">
        <v>61</v>
      </c>
      <c r="D38" t="s">
        <v>52</v>
      </c>
      <c r="E38" t="s">
        <v>55</v>
      </c>
      <c r="F38">
        <v>11661</v>
      </c>
      <c r="G38">
        <v>94095</v>
      </c>
      <c r="H38">
        <v>222594</v>
      </c>
      <c r="I38" t="s">
        <v>54</v>
      </c>
      <c r="J38" t="s">
        <v>54</v>
      </c>
      <c r="K38">
        <v>24338</v>
      </c>
      <c r="L38">
        <v>1427</v>
      </c>
      <c r="M38">
        <v>5180</v>
      </c>
      <c r="N38">
        <v>210</v>
      </c>
      <c r="O38">
        <v>94</v>
      </c>
      <c r="P38">
        <v>1676</v>
      </c>
      <c r="Q38">
        <v>91289</v>
      </c>
      <c r="R38">
        <v>265</v>
      </c>
      <c r="S38">
        <v>64</v>
      </c>
      <c r="T38">
        <v>624</v>
      </c>
      <c r="U38">
        <v>126</v>
      </c>
      <c r="V38">
        <v>24</v>
      </c>
      <c r="W38">
        <v>5</v>
      </c>
      <c r="X38">
        <v>194</v>
      </c>
      <c r="Y38">
        <v>49</v>
      </c>
      <c r="Z38">
        <v>33</v>
      </c>
      <c r="AA38">
        <v>159</v>
      </c>
      <c r="AB38">
        <v>23</v>
      </c>
      <c r="AC38">
        <v>11</v>
      </c>
      <c r="AD38">
        <v>28</v>
      </c>
      <c r="AE38">
        <v>48</v>
      </c>
      <c r="AF38">
        <v>62</v>
      </c>
      <c r="AG38">
        <v>94</v>
      </c>
      <c r="AH38" t="s">
        <v>54</v>
      </c>
      <c r="AI38">
        <v>62</v>
      </c>
      <c r="AJ38" t="s">
        <v>54</v>
      </c>
      <c r="AK38" t="s">
        <v>54</v>
      </c>
      <c r="AL38">
        <v>17</v>
      </c>
      <c r="AM38" t="s">
        <v>54</v>
      </c>
      <c r="AN38">
        <v>41</v>
      </c>
      <c r="AO38" t="s">
        <v>54</v>
      </c>
      <c r="AP38">
        <v>699973</v>
      </c>
    </row>
    <row r="39" spans="1:42" x14ac:dyDescent="0.3">
      <c r="A39" t="s">
        <v>64</v>
      </c>
      <c r="B39" s="1">
        <v>45085</v>
      </c>
      <c r="C39" t="s">
        <v>61</v>
      </c>
      <c r="D39" t="s">
        <v>52</v>
      </c>
      <c r="E39" t="s">
        <v>56</v>
      </c>
      <c r="F39">
        <v>12091</v>
      </c>
      <c r="G39">
        <v>94632</v>
      </c>
      <c r="H39">
        <v>224001</v>
      </c>
      <c r="I39" t="s">
        <v>54</v>
      </c>
      <c r="J39" t="s">
        <v>54</v>
      </c>
      <c r="K39">
        <v>24182</v>
      </c>
      <c r="L39">
        <v>1487</v>
      </c>
      <c r="M39">
        <v>5177</v>
      </c>
      <c r="N39">
        <v>143</v>
      </c>
      <c r="O39">
        <v>109</v>
      </c>
      <c r="P39">
        <v>1733</v>
      </c>
      <c r="Q39">
        <v>92700</v>
      </c>
      <c r="R39">
        <v>240</v>
      </c>
      <c r="S39">
        <v>63</v>
      </c>
      <c r="T39">
        <v>640</v>
      </c>
      <c r="U39">
        <v>121</v>
      </c>
      <c r="V39">
        <v>24</v>
      </c>
      <c r="W39">
        <v>6</v>
      </c>
      <c r="X39">
        <v>192</v>
      </c>
      <c r="Y39">
        <v>48</v>
      </c>
      <c r="Z39">
        <v>32</v>
      </c>
      <c r="AA39">
        <v>156</v>
      </c>
      <c r="AB39">
        <v>24</v>
      </c>
      <c r="AC39" t="s">
        <v>54</v>
      </c>
      <c r="AD39" t="s">
        <v>54</v>
      </c>
      <c r="AE39">
        <v>15</v>
      </c>
      <c r="AF39">
        <v>53</v>
      </c>
      <c r="AG39">
        <v>71</v>
      </c>
      <c r="AH39" t="s">
        <v>54</v>
      </c>
      <c r="AI39" t="s">
        <v>54</v>
      </c>
      <c r="AJ39">
        <v>6</v>
      </c>
      <c r="AK39" t="s">
        <v>54</v>
      </c>
      <c r="AL39">
        <v>4</v>
      </c>
      <c r="AM39" t="s">
        <v>54</v>
      </c>
      <c r="AN39">
        <v>10</v>
      </c>
      <c r="AO39">
        <v>5</v>
      </c>
      <c r="AP39">
        <v>696609</v>
      </c>
    </row>
    <row r="40" spans="1:42" x14ac:dyDescent="0.3">
      <c r="A40" t="s">
        <v>65</v>
      </c>
      <c r="B40" s="1">
        <v>45085</v>
      </c>
      <c r="C40" t="s">
        <v>61</v>
      </c>
      <c r="D40" t="s">
        <v>52</v>
      </c>
      <c r="E40" t="s">
        <v>57</v>
      </c>
      <c r="F40">
        <v>11492</v>
      </c>
      <c r="G40">
        <v>92810</v>
      </c>
      <c r="H40">
        <v>222277</v>
      </c>
      <c r="I40" t="s">
        <v>54</v>
      </c>
      <c r="J40" t="s">
        <v>54</v>
      </c>
      <c r="K40">
        <v>23724</v>
      </c>
      <c r="L40">
        <v>1308</v>
      </c>
      <c r="M40">
        <v>5678</v>
      </c>
      <c r="N40">
        <v>127</v>
      </c>
      <c r="O40">
        <v>102</v>
      </c>
      <c r="P40">
        <v>1565</v>
      </c>
      <c r="Q40">
        <v>91513</v>
      </c>
      <c r="R40">
        <v>326</v>
      </c>
      <c r="S40">
        <v>71</v>
      </c>
      <c r="T40">
        <v>629</v>
      </c>
      <c r="U40">
        <v>130</v>
      </c>
      <c r="V40">
        <v>18</v>
      </c>
      <c r="W40">
        <v>5</v>
      </c>
      <c r="X40">
        <v>182</v>
      </c>
      <c r="Y40">
        <v>51</v>
      </c>
      <c r="Z40">
        <v>44</v>
      </c>
      <c r="AA40">
        <v>176</v>
      </c>
      <c r="AB40">
        <v>19</v>
      </c>
      <c r="AC40">
        <v>15</v>
      </c>
      <c r="AD40">
        <v>47</v>
      </c>
      <c r="AE40">
        <v>41</v>
      </c>
      <c r="AF40">
        <v>60</v>
      </c>
      <c r="AG40">
        <v>79</v>
      </c>
      <c r="AH40">
        <v>854</v>
      </c>
      <c r="AI40">
        <v>40</v>
      </c>
      <c r="AJ40" t="s">
        <v>54</v>
      </c>
      <c r="AK40" t="s">
        <v>54</v>
      </c>
      <c r="AL40">
        <v>18</v>
      </c>
      <c r="AM40" t="s">
        <v>54</v>
      </c>
      <c r="AN40">
        <v>24</v>
      </c>
      <c r="AO40" t="s">
        <v>54</v>
      </c>
      <c r="AP40">
        <v>700429</v>
      </c>
    </row>
    <row r="41" spans="1:42" x14ac:dyDescent="0.3">
      <c r="A41" t="s">
        <v>66</v>
      </c>
      <c r="B41" s="1">
        <v>45085</v>
      </c>
      <c r="C41" t="s">
        <v>61</v>
      </c>
      <c r="D41" t="s">
        <v>52</v>
      </c>
      <c r="E41" t="s">
        <v>59</v>
      </c>
      <c r="F41">
        <v>12289</v>
      </c>
      <c r="G41">
        <v>91531</v>
      </c>
      <c r="H41">
        <v>220863</v>
      </c>
      <c r="I41" t="s">
        <v>54</v>
      </c>
      <c r="J41" t="s">
        <v>54</v>
      </c>
      <c r="K41">
        <v>23832</v>
      </c>
      <c r="L41">
        <v>1357</v>
      </c>
      <c r="M41">
        <v>5010</v>
      </c>
      <c r="N41">
        <v>160</v>
      </c>
      <c r="O41">
        <v>118</v>
      </c>
      <c r="P41">
        <v>1557</v>
      </c>
      <c r="Q41">
        <v>91485</v>
      </c>
      <c r="R41">
        <v>183</v>
      </c>
      <c r="S41">
        <v>50</v>
      </c>
      <c r="T41">
        <v>598</v>
      </c>
      <c r="U41">
        <v>118</v>
      </c>
      <c r="V41">
        <v>23</v>
      </c>
      <c r="W41">
        <v>7</v>
      </c>
      <c r="X41">
        <v>198</v>
      </c>
      <c r="Y41">
        <v>53</v>
      </c>
      <c r="Z41">
        <v>39</v>
      </c>
      <c r="AA41">
        <v>163</v>
      </c>
      <c r="AB41">
        <v>11</v>
      </c>
      <c r="AC41">
        <v>14</v>
      </c>
      <c r="AD41">
        <v>40</v>
      </c>
      <c r="AE41">
        <v>68</v>
      </c>
      <c r="AF41">
        <v>60</v>
      </c>
      <c r="AG41">
        <v>164</v>
      </c>
      <c r="AH41">
        <v>605</v>
      </c>
      <c r="AI41" t="s">
        <v>54</v>
      </c>
      <c r="AJ41" t="s">
        <v>54</v>
      </c>
      <c r="AK41">
        <v>7</v>
      </c>
      <c r="AL41">
        <v>12</v>
      </c>
      <c r="AM41" t="s">
        <v>54</v>
      </c>
      <c r="AN41">
        <v>36</v>
      </c>
      <c r="AO41" t="s">
        <v>54</v>
      </c>
      <c r="AP41">
        <v>702800</v>
      </c>
    </row>
    <row r="42" spans="1:42" x14ac:dyDescent="0.3">
      <c r="A42" t="s">
        <v>68</v>
      </c>
      <c r="B42" s="1">
        <v>45085</v>
      </c>
      <c r="C42" t="s">
        <v>67</v>
      </c>
      <c r="D42" t="s">
        <v>52</v>
      </c>
      <c r="E42" t="s">
        <v>53</v>
      </c>
      <c r="F42">
        <v>14791</v>
      </c>
      <c r="G42">
        <v>78606</v>
      </c>
      <c r="H42">
        <v>265484</v>
      </c>
      <c r="I42">
        <v>425</v>
      </c>
      <c r="J42" t="s">
        <v>54</v>
      </c>
      <c r="K42">
        <v>17717</v>
      </c>
      <c r="L42">
        <v>13876</v>
      </c>
      <c r="M42">
        <v>4504</v>
      </c>
      <c r="N42">
        <v>314</v>
      </c>
      <c r="O42">
        <v>199</v>
      </c>
      <c r="P42">
        <v>1070</v>
      </c>
      <c r="Q42">
        <v>51427</v>
      </c>
      <c r="R42">
        <v>235</v>
      </c>
      <c r="S42">
        <v>51</v>
      </c>
      <c r="T42">
        <v>518</v>
      </c>
      <c r="U42">
        <v>58</v>
      </c>
      <c r="V42">
        <v>5</v>
      </c>
      <c r="W42">
        <v>2</v>
      </c>
      <c r="X42">
        <v>77</v>
      </c>
      <c r="Y42">
        <v>106</v>
      </c>
      <c r="Z42">
        <v>33</v>
      </c>
      <c r="AA42">
        <v>321</v>
      </c>
      <c r="AB42">
        <v>12</v>
      </c>
      <c r="AC42">
        <v>7</v>
      </c>
      <c r="AD42">
        <v>18</v>
      </c>
      <c r="AE42">
        <v>25</v>
      </c>
      <c r="AF42">
        <v>55</v>
      </c>
      <c r="AG42">
        <v>80</v>
      </c>
      <c r="AH42">
        <v>878</v>
      </c>
      <c r="AI42">
        <v>39</v>
      </c>
      <c r="AJ42" t="s">
        <v>54</v>
      </c>
      <c r="AK42" t="s">
        <v>54</v>
      </c>
      <c r="AL42">
        <v>15</v>
      </c>
      <c r="AM42" t="s">
        <v>54</v>
      </c>
      <c r="AN42">
        <v>9</v>
      </c>
      <c r="AO42">
        <v>3</v>
      </c>
      <c r="AP42">
        <v>705151</v>
      </c>
    </row>
    <row r="43" spans="1:42" x14ac:dyDescent="0.3">
      <c r="A43" t="s">
        <v>69</v>
      </c>
      <c r="B43" s="1">
        <v>45085</v>
      </c>
      <c r="C43" t="s">
        <v>67</v>
      </c>
      <c r="D43" t="s">
        <v>52</v>
      </c>
      <c r="E43" t="s">
        <v>55</v>
      </c>
      <c r="F43">
        <v>14941</v>
      </c>
      <c r="G43">
        <v>76553</v>
      </c>
      <c r="H43">
        <v>259836</v>
      </c>
      <c r="I43">
        <v>330</v>
      </c>
      <c r="J43" t="s">
        <v>54</v>
      </c>
      <c r="K43">
        <v>17282</v>
      </c>
      <c r="L43">
        <v>13434</v>
      </c>
      <c r="M43">
        <v>4876</v>
      </c>
      <c r="N43">
        <v>212</v>
      </c>
      <c r="O43">
        <v>245</v>
      </c>
      <c r="P43">
        <v>826</v>
      </c>
      <c r="Q43">
        <v>51466</v>
      </c>
      <c r="R43">
        <v>179</v>
      </c>
      <c r="S43">
        <v>59</v>
      </c>
      <c r="T43">
        <v>536</v>
      </c>
      <c r="U43">
        <v>54</v>
      </c>
      <c r="V43">
        <v>17</v>
      </c>
      <c r="W43">
        <v>2</v>
      </c>
      <c r="X43">
        <v>77</v>
      </c>
      <c r="Y43">
        <v>108</v>
      </c>
      <c r="Z43">
        <v>24</v>
      </c>
      <c r="AA43">
        <v>241</v>
      </c>
      <c r="AB43">
        <v>8</v>
      </c>
      <c r="AC43">
        <v>6</v>
      </c>
      <c r="AD43">
        <v>29</v>
      </c>
      <c r="AE43">
        <v>50</v>
      </c>
      <c r="AF43">
        <v>46</v>
      </c>
      <c r="AG43" t="s">
        <v>54</v>
      </c>
      <c r="AH43">
        <v>857</v>
      </c>
      <c r="AI43">
        <v>25</v>
      </c>
      <c r="AJ43" t="s">
        <v>54</v>
      </c>
      <c r="AK43" t="s">
        <v>54</v>
      </c>
      <c r="AL43">
        <v>7</v>
      </c>
      <c r="AM43" t="s">
        <v>54</v>
      </c>
      <c r="AN43">
        <v>21</v>
      </c>
      <c r="AO43">
        <v>5</v>
      </c>
      <c r="AP43">
        <v>712479</v>
      </c>
    </row>
    <row r="44" spans="1:42" x14ac:dyDescent="0.3">
      <c r="A44" t="s">
        <v>70</v>
      </c>
      <c r="B44" s="1">
        <v>45085</v>
      </c>
      <c r="C44" t="s">
        <v>67</v>
      </c>
      <c r="D44" t="s">
        <v>52</v>
      </c>
      <c r="E44" t="s">
        <v>56</v>
      </c>
      <c r="F44">
        <v>13904</v>
      </c>
      <c r="G44">
        <v>79413</v>
      </c>
      <c r="H44">
        <v>267378</v>
      </c>
      <c r="I44">
        <v>365</v>
      </c>
      <c r="J44" t="s">
        <v>54</v>
      </c>
      <c r="K44">
        <v>17716</v>
      </c>
      <c r="L44">
        <v>14706</v>
      </c>
      <c r="M44">
        <v>4364</v>
      </c>
      <c r="N44">
        <v>196</v>
      </c>
      <c r="O44">
        <v>207</v>
      </c>
      <c r="P44">
        <v>922</v>
      </c>
      <c r="Q44">
        <v>51355</v>
      </c>
      <c r="R44">
        <v>242</v>
      </c>
      <c r="S44">
        <v>60</v>
      </c>
      <c r="T44">
        <v>534</v>
      </c>
      <c r="U44">
        <v>65</v>
      </c>
      <c r="V44">
        <v>6</v>
      </c>
      <c r="W44">
        <v>7</v>
      </c>
      <c r="X44">
        <v>77</v>
      </c>
      <c r="Y44">
        <v>95</v>
      </c>
      <c r="Z44">
        <v>32</v>
      </c>
      <c r="AA44">
        <v>314</v>
      </c>
      <c r="AB44">
        <v>12</v>
      </c>
      <c r="AC44">
        <v>9</v>
      </c>
      <c r="AD44">
        <v>14</v>
      </c>
      <c r="AE44">
        <v>35</v>
      </c>
      <c r="AF44">
        <v>66</v>
      </c>
      <c r="AG44">
        <v>64</v>
      </c>
      <c r="AH44">
        <v>1029</v>
      </c>
      <c r="AI44" t="s">
        <v>54</v>
      </c>
      <c r="AJ44">
        <v>4</v>
      </c>
      <c r="AK44">
        <v>7</v>
      </c>
      <c r="AL44">
        <v>14</v>
      </c>
      <c r="AM44" t="s">
        <v>54</v>
      </c>
      <c r="AN44">
        <v>15</v>
      </c>
      <c r="AO44" t="s">
        <v>54</v>
      </c>
      <c r="AP44">
        <v>703670</v>
      </c>
    </row>
    <row r="45" spans="1:42" x14ac:dyDescent="0.3">
      <c r="A45" t="s">
        <v>71</v>
      </c>
      <c r="B45" s="1">
        <v>45085</v>
      </c>
      <c r="C45" t="s">
        <v>67</v>
      </c>
      <c r="D45" t="s">
        <v>52</v>
      </c>
      <c r="E45" t="s">
        <v>57</v>
      </c>
      <c r="F45">
        <v>12686</v>
      </c>
      <c r="G45">
        <v>76793</v>
      </c>
      <c r="H45">
        <v>264770</v>
      </c>
      <c r="I45">
        <v>344</v>
      </c>
      <c r="J45" t="s">
        <v>54</v>
      </c>
      <c r="K45">
        <v>17444</v>
      </c>
      <c r="L45">
        <v>14059</v>
      </c>
      <c r="M45">
        <v>4701</v>
      </c>
      <c r="N45">
        <v>309</v>
      </c>
      <c r="O45">
        <v>176</v>
      </c>
      <c r="P45">
        <v>1181</v>
      </c>
      <c r="Q45">
        <v>52423</v>
      </c>
      <c r="R45" t="s">
        <v>54</v>
      </c>
      <c r="S45">
        <v>53</v>
      </c>
      <c r="T45">
        <v>536</v>
      </c>
      <c r="U45">
        <v>71</v>
      </c>
      <c r="V45">
        <v>7</v>
      </c>
      <c r="W45">
        <v>2</v>
      </c>
      <c r="X45">
        <v>82</v>
      </c>
      <c r="Y45">
        <v>113</v>
      </c>
      <c r="Z45">
        <v>28</v>
      </c>
      <c r="AA45">
        <v>294</v>
      </c>
      <c r="AB45">
        <v>7</v>
      </c>
      <c r="AC45">
        <v>15</v>
      </c>
      <c r="AD45" t="s">
        <v>54</v>
      </c>
      <c r="AE45">
        <v>73</v>
      </c>
      <c r="AF45">
        <v>58</v>
      </c>
      <c r="AG45">
        <v>72</v>
      </c>
      <c r="AH45">
        <v>806</v>
      </c>
      <c r="AI45" t="s">
        <v>54</v>
      </c>
      <c r="AJ45">
        <v>8</v>
      </c>
      <c r="AK45">
        <v>7</v>
      </c>
      <c r="AL45">
        <v>15</v>
      </c>
      <c r="AM45">
        <v>16</v>
      </c>
      <c r="AN45" t="s">
        <v>54</v>
      </c>
      <c r="AO45" t="s">
        <v>54</v>
      </c>
      <c r="AP45">
        <v>708787</v>
      </c>
    </row>
    <row r="46" spans="1:42" x14ac:dyDescent="0.3">
      <c r="A46" t="s">
        <v>72</v>
      </c>
      <c r="B46" s="1">
        <v>45085</v>
      </c>
      <c r="C46" t="s">
        <v>67</v>
      </c>
      <c r="D46" t="s">
        <v>52</v>
      </c>
      <c r="E46" t="s">
        <v>59</v>
      </c>
      <c r="F46">
        <v>13693</v>
      </c>
      <c r="G46">
        <v>78361</v>
      </c>
      <c r="H46">
        <v>263921</v>
      </c>
      <c r="I46">
        <v>369</v>
      </c>
      <c r="J46" t="s">
        <v>54</v>
      </c>
      <c r="K46">
        <v>17205</v>
      </c>
      <c r="L46">
        <v>13842</v>
      </c>
      <c r="M46">
        <v>4304</v>
      </c>
      <c r="N46">
        <v>198</v>
      </c>
      <c r="O46">
        <v>147</v>
      </c>
      <c r="P46">
        <v>889</v>
      </c>
      <c r="Q46">
        <v>50413</v>
      </c>
      <c r="R46" t="s">
        <v>54</v>
      </c>
      <c r="S46">
        <v>46</v>
      </c>
      <c r="T46">
        <v>492</v>
      </c>
      <c r="U46">
        <v>78</v>
      </c>
      <c r="V46">
        <v>4</v>
      </c>
      <c r="W46">
        <v>9</v>
      </c>
      <c r="X46">
        <v>78</v>
      </c>
      <c r="Y46">
        <v>102</v>
      </c>
      <c r="Z46">
        <v>27</v>
      </c>
      <c r="AA46">
        <v>254</v>
      </c>
      <c r="AB46">
        <v>8</v>
      </c>
      <c r="AC46">
        <v>6</v>
      </c>
      <c r="AD46">
        <v>32</v>
      </c>
      <c r="AE46">
        <v>46</v>
      </c>
      <c r="AF46">
        <v>66</v>
      </c>
      <c r="AG46">
        <v>47</v>
      </c>
      <c r="AH46">
        <v>622</v>
      </c>
      <c r="AI46" t="s">
        <v>54</v>
      </c>
      <c r="AJ46" t="s">
        <v>54</v>
      </c>
      <c r="AK46">
        <v>10</v>
      </c>
      <c r="AL46">
        <v>25</v>
      </c>
      <c r="AM46" t="s">
        <v>54</v>
      </c>
      <c r="AN46" t="s">
        <v>54</v>
      </c>
      <c r="AO46" t="s">
        <v>54</v>
      </c>
      <c r="AP46">
        <v>710613</v>
      </c>
    </row>
    <row r="47" spans="1:42" x14ac:dyDescent="0.3">
      <c r="A47" t="s">
        <v>51</v>
      </c>
      <c r="B47" s="1">
        <v>45086</v>
      </c>
      <c r="C47" t="s">
        <v>0</v>
      </c>
      <c r="D47" t="s">
        <v>52</v>
      </c>
      <c r="E47" t="s">
        <v>53</v>
      </c>
      <c r="F47">
        <v>13434</v>
      </c>
      <c r="G47">
        <v>67975</v>
      </c>
      <c r="H47">
        <v>256138</v>
      </c>
      <c r="I47">
        <v>203</v>
      </c>
      <c r="J47">
        <v>267</v>
      </c>
      <c r="K47">
        <v>24449</v>
      </c>
      <c r="L47">
        <v>22510</v>
      </c>
      <c r="M47">
        <v>3056</v>
      </c>
      <c r="N47">
        <v>92</v>
      </c>
      <c r="O47">
        <v>74</v>
      </c>
      <c r="P47">
        <v>645</v>
      </c>
      <c r="Q47">
        <v>27423</v>
      </c>
      <c r="R47" t="s">
        <v>54</v>
      </c>
      <c r="S47">
        <v>24</v>
      </c>
      <c r="T47">
        <v>595</v>
      </c>
      <c r="U47">
        <v>384</v>
      </c>
      <c r="V47">
        <v>145</v>
      </c>
      <c r="W47" t="s">
        <v>54</v>
      </c>
      <c r="X47">
        <v>116</v>
      </c>
      <c r="Y47">
        <v>244</v>
      </c>
      <c r="Z47">
        <v>29</v>
      </c>
      <c r="AA47">
        <v>277</v>
      </c>
      <c r="AB47">
        <v>21</v>
      </c>
      <c r="AC47">
        <v>9</v>
      </c>
      <c r="AD47">
        <v>21</v>
      </c>
      <c r="AE47">
        <v>87</v>
      </c>
      <c r="AF47">
        <v>51</v>
      </c>
      <c r="AG47">
        <v>83</v>
      </c>
      <c r="AH47">
        <v>1697</v>
      </c>
      <c r="AI47" t="s">
        <v>54</v>
      </c>
      <c r="AJ47">
        <v>7</v>
      </c>
      <c r="AK47">
        <v>13</v>
      </c>
      <c r="AL47">
        <v>1296</v>
      </c>
      <c r="AM47" t="s">
        <v>54</v>
      </c>
      <c r="AN47">
        <v>13</v>
      </c>
      <c r="AO47">
        <v>8</v>
      </c>
      <c r="AP47">
        <v>737954</v>
      </c>
    </row>
    <row r="48" spans="1:42" x14ac:dyDescent="0.3">
      <c r="A48" t="s">
        <v>42</v>
      </c>
      <c r="B48" s="1">
        <v>45086</v>
      </c>
      <c r="C48" t="s">
        <v>0</v>
      </c>
      <c r="D48" t="s">
        <v>52</v>
      </c>
      <c r="E48" t="s">
        <v>55</v>
      </c>
      <c r="F48">
        <v>15238</v>
      </c>
      <c r="G48">
        <v>68918</v>
      </c>
      <c r="H48">
        <v>259395</v>
      </c>
      <c r="I48">
        <v>140</v>
      </c>
      <c r="J48">
        <v>114</v>
      </c>
      <c r="K48">
        <v>25333</v>
      </c>
      <c r="L48">
        <v>22224</v>
      </c>
      <c r="M48">
        <v>3895</v>
      </c>
      <c r="N48">
        <v>113</v>
      </c>
      <c r="O48">
        <v>33</v>
      </c>
      <c r="P48">
        <v>692</v>
      </c>
      <c r="Q48">
        <v>28961</v>
      </c>
      <c r="R48">
        <v>65</v>
      </c>
      <c r="S48">
        <v>30</v>
      </c>
      <c r="T48">
        <v>555</v>
      </c>
      <c r="U48">
        <v>387</v>
      </c>
      <c r="V48">
        <v>111</v>
      </c>
      <c r="W48">
        <v>6</v>
      </c>
      <c r="X48">
        <v>123</v>
      </c>
      <c r="Y48">
        <v>277</v>
      </c>
      <c r="Z48">
        <v>43</v>
      </c>
      <c r="AA48">
        <v>290</v>
      </c>
      <c r="AB48">
        <v>14</v>
      </c>
      <c r="AC48">
        <v>6</v>
      </c>
      <c r="AD48">
        <v>19</v>
      </c>
      <c r="AE48">
        <v>82</v>
      </c>
      <c r="AF48">
        <v>50</v>
      </c>
      <c r="AG48">
        <v>48</v>
      </c>
      <c r="AH48">
        <v>975</v>
      </c>
      <c r="AI48" t="s">
        <v>54</v>
      </c>
      <c r="AJ48">
        <v>6</v>
      </c>
      <c r="AK48">
        <v>10</v>
      </c>
      <c r="AL48">
        <v>1353</v>
      </c>
      <c r="AM48" t="s">
        <v>54</v>
      </c>
      <c r="AN48">
        <v>8</v>
      </c>
      <c r="AO48" t="s">
        <v>54</v>
      </c>
      <c r="AP48">
        <v>730173</v>
      </c>
    </row>
    <row r="49" spans="1:42" x14ac:dyDescent="0.3">
      <c r="A49" t="s">
        <v>43</v>
      </c>
      <c r="B49" s="1">
        <v>45086</v>
      </c>
      <c r="C49" t="s">
        <v>0</v>
      </c>
      <c r="D49" t="s">
        <v>52</v>
      </c>
      <c r="E49" t="s">
        <v>56</v>
      </c>
      <c r="F49">
        <v>14197</v>
      </c>
      <c r="G49">
        <v>67748</v>
      </c>
      <c r="H49">
        <v>257255</v>
      </c>
      <c r="I49">
        <v>190</v>
      </c>
      <c r="J49">
        <v>132</v>
      </c>
      <c r="K49">
        <v>24678</v>
      </c>
      <c r="L49">
        <v>22375</v>
      </c>
      <c r="M49">
        <v>2726</v>
      </c>
      <c r="N49">
        <v>75</v>
      </c>
      <c r="O49">
        <v>74</v>
      </c>
      <c r="P49">
        <v>589</v>
      </c>
      <c r="Q49">
        <v>28691</v>
      </c>
      <c r="R49">
        <v>65</v>
      </c>
      <c r="S49">
        <v>24</v>
      </c>
      <c r="T49">
        <v>559</v>
      </c>
      <c r="U49">
        <v>396</v>
      </c>
      <c r="V49">
        <v>146</v>
      </c>
      <c r="W49" t="s">
        <v>54</v>
      </c>
      <c r="X49">
        <v>114</v>
      </c>
      <c r="Y49">
        <v>254</v>
      </c>
      <c r="Z49">
        <v>30</v>
      </c>
      <c r="AA49">
        <v>317</v>
      </c>
      <c r="AB49">
        <v>15</v>
      </c>
      <c r="AC49">
        <v>6</v>
      </c>
      <c r="AD49">
        <v>17</v>
      </c>
      <c r="AE49">
        <v>82</v>
      </c>
      <c r="AF49">
        <v>61</v>
      </c>
      <c r="AG49">
        <v>115</v>
      </c>
      <c r="AH49">
        <v>1457</v>
      </c>
      <c r="AI49">
        <v>38</v>
      </c>
      <c r="AJ49" t="s">
        <v>54</v>
      </c>
      <c r="AK49">
        <v>6</v>
      </c>
      <c r="AL49">
        <v>1317</v>
      </c>
      <c r="AM49" t="s">
        <v>54</v>
      </c>
      <c r="AN49" t="s">
        <v>54</v>
      </c>
      <c r="AO49" t="s">
        <v>54</v>
      </c>
      <c r="AP49">
        <v>735564</v>
      </c>
    </row>
    <row r="50" spans="1:42" x14ac:dyDescent="0.3">
      <c r="A50" t="s">
        <v>44</v>
      </c>
      <c r="B50" s="1">
        <v>45086</v>
      </c>
      <c r="C50" t="s">
        <v>0</v>
      </c>
      <c r="D50" t="s">
        <v>52</v>
      </c>
      <c r="E50" t="s">
        <v>57</v>
      </c>
      <c r="F50">
        <v>15624</v>
      </c>
      <c r="G50">
        <v>70506</v>
      </c>
      <c r="H50">
        <v>261592</v>
      </c>
      <c r="I50">
        <v>166</v>
      </c>
      <c r="J50">
        <v>214</v>
      </c>
      <c r="K50">
        <v>25141</v>
      </c>
      <c r="L50">
        <v>23285</v>
      </c>
      <c r="M50">
        <v>3491</v>
      </c>
      <c r="N50" t="s">
        <v>54</v>
      </c>
      <c r="O50">
        <v>165</v>
      </c>
      <c r="P50">
        <v>696</v>
      </c>
      <c r="Q50">
        <v>29608</v>
      </c>
      <c r="R50">
        <v>58</v>
      </c>
      <c r="S50">
        <v>37</v>
      </c>
      <c r="T50">
        <v>645</v>
      </c>
      <c r="U50">
        <v>406</v>
      </c>
      <c r="V50">
        <v>140</v>
      </c>
      <c r="W50">
        <v>5</v>
      </c>
      <c r="X50">
        <v>128</v>
      </c>
      <c r="Y50">
        <v>271</v>
      </c>
      <c r="Z50">
        <v>31</v>
      </c>
      <c r="AA50">
        <v>339</v>
      </c>
      <c r="AB50">
        <v>20</v>
      </c>
      <c r="AC50" t="s">
        <v>54</v>
      </c>
      <c r="AD50">
        <v>15</v>
      </c>
      <c r="AE50">
        <v>106</v>
      </c>
      <c r="AF50">
        <v>31</v>
      </c>
      <c r="AG50">
        <v>79</v>
      </c>
      <c r="AH50">
        <v>1518</v>
      </c>
      <c r="AI50" t="s">
        <v>54</v>
      </c>
      <c r="AJ50">
        <v>10</v>
      </c>
      <c r="AK50">
        <v>20</v>
      </c>
      <c r="AL50">
        <v>1352</v>
      </c>
      <c r="AM50" t="s">
        <v>54</v>
      </c>
      <c r="AN50" t="s">
        <v>54</v>
      </c>
      <c r="AO50" t="s">
        <v>54</v>
      </c>
      <c r="AP50">
        <v>724786</v>
      </c>
    </row>
    <row r="51" spans="1:42" x14ac:dyDescent="0.3">
      <c r="A51" t="s">
        <v>58</v>
      </c>
      <c r="B51" s="1">
        <v>45086</v>
      </c>
      <c r="C51" t="s">
        <v>0</v>
      </c>
      <c r="D51" t="s">
        <v>52</v>
      </c>
      <c r="E51" t="s">
        <v>59</v>
      </c>
      <c r="F51">
        <v>16523</v>
      </c>
      <c r="G51">
        <v>71054</v>
      </c>
      <c r="H51">
        <v>262067</v>
      </c>
      <c r="I51">
        <v>217</v>
      </c>
      <c r="J51">
        <v>201</v>
      </c>
      <c r="K51">
        <v>25713</v>
      </c>
      <c r="L51">
        <v>22431</v>
      </c>
      <c r="M51">
        <v>3233</v>
      </c>
      <c r="N51">
        <v>66</v>
      </c>
      <c r="O51">
        <v>124</v>
      </c>
      <c r="P51">
        <v>715</v>
      </c>
      <c r="Q51">
        <v>29267</v>
      </c>
      <c r="R51">
        <v>92</v>
      </c>
      <c r="S51">
        <v>27</v>
      </c>
      <c r="T51">
        <v>560</v>
      </c>
      <c r="U51">
        <v>394</v>
      </c>
      <c r="V51">
        <v>124</v>
      </c>
      <c r="W51">
        <v>2</v>
      </c>
      <c r="X51">
        <v>118</v>
      </c>
      <c r="Y51">
        <v>254</v>
      </c>
      <c r="Z51">
        <v>31</v>
      </c>
      <c r="AA51">
        <v>308</v>
      </c>
      <c r="AB51">
        <v>20</v>
      </c>
      <c r="AC51">
        <v>4</v>
      </c>
      <c r="AD51">
        <v>40</v>
      </c>
      <c r="AE51">
        <v>124</v>
      </c>
      <c r="AF51">
        <v>86</v>
      </c>
      <c r="AG51">
        <v>77</v>
      </c>
      <c r="AH51">
        <v>1404</v>
      </c>
      <c r="AI51" t="s">
        <v>54</v>
      </c>
      <c r="AJ51" t="s">
        <v>54</v>
      </c>
      <c r="AK51">
        <v>12</v>
      </c>
      <c r="AL51">
        <v>1384</v>
      </c>
      <c r="AM51" t="s">
        <v>54</v>
      </c>
      <c r="AN51" t="s">
        <v>54</v>
      </c>
      <c r="AO51" t="s">
        <v>54</v>
      </c>
      <c r="AP51">
        <v>723754</v>
      </c>
    </row>
    <row r="52" spans="1:42" x14ac:dyDescent="0.3">
      <c r="A52" t="s">
        <v>60</v>
      </c>
      <c r="B52" s="1">
        <v>45086</v>
      </c>
      <c r="C52" t="s">
        <v>61</v>
      </c>
      <c r="D52" t="s">
        <v>52</v>
      </c>
      <c r="E52" t="s">
        <v>53</v>
      </c>
      <c r="F52">
        <v>9769</v>
      </c>
      <c r="G52">
        <v>91309</v>
      </c>
      <c r="H52">
        <v>219204</v>
      </c>
      <c r="I52" t="s">
        <v>54</v>
      </c>
      <c r="J52" t="s">
        <v>54</v>
      </c>
      <c r="K52">
        <v>23521</v>
      </c>
      <c r="L52">
        <v>1449</v>
      </c>
      <c r="M52">
        <v>4883</v>
      </c>
      <c r="N52">
        <v>158</v>
      </c>
      <c r="O52">
        <v>90</v>
      </c>
      <c r="P52">
        <v>1533</v>
      </c>
      <c r="Q52">
        <v>88714</v>
      </c>
      <c r="R52" t="s">
        <v>54</v>
      </c>
      <c r="S52">
        <v>66</v>
      </c>
      <c r="T52">
        <v>593</v>
      </c>
      <c r="U52">
        <v>109</v>
      </c>
      <c r="V52">
        <v>19</v>
      </c>
      <c r="W52">
        <v>7</v>
      </c>
      <c r="X52">
        <v>191</v>
      </c>
      <c r="Y52">
        <v>50</v>
      </c>
      <c r="Z52">
        <v>35</v>
      </c>
      <c r="AA52">
        <v>156</v>
      </c>
      <c r="AB52">
        <v>27</v>
      </c>
      <c r="AC52">
        <v>21</v>
      </c>
      <c r="AD52">
        <v>29</v>
      </c>
      <c r="AE52">
        <v>20</v>
      </c>
      <c r="AF52">
        <v>27</v>
      </c>
      <c r="AG52">
        <v>83</v>
      </c>
      <c r="AH52">
        <v>796</v>
      </c>
      <c r="AI52" t="s">
        <v>54</v>
      </c>
      <c r="AJ52">
        <v>9</v>
      </c>
      <c r="AK52" t="s">
        <v>54</v>
      </c>
      <c r="AL52">
        <v>20</v>
      </c>
      <c r="AM52">
        <v>22</v>
      </c>
      <c r="AN52" t="s">
        <v>54</v>
      </c>
      <c r="AO52" t="s">
        <v>54</v>
      </c>
      <c r="AP52">
        <v>710706</v>
      </c>
    </row>
    <row r="53" spans="1:42" x14ac:dyDescent="0.3">
      <c r="A53" t="s">
        <v>62</v>
      </c>
      <c r="B53" s="1">
        <v>45086</v>
      </c>
      <c r="C53" t="s">
        <v>61</v>
      </c>
      <c r="D53" t="s">
        <v>52</v>
      </c>
      <c r="E53" t="s">
        <v>55</v>
      </c>
      <c r="F53">
        <v>10882</v>
      </c>
      <c r="G53">
        <v>91716</v>
      </c>
      <c r="H53">
        <v>220485</v>
      </c>
      <c r="I53" t="s">
        <v>54</v>
      </c>
      <c r="J53" t="s">
        <v>54</v>
      </c>
      <c r="K53">
        <v>24023</v>
      </c>
      <c r="L53">
        <v>1501</v>
      </c>
      <c r="M53">
        <v>5414</v>
      </c>
      <c r="N53">
        <v>181</v>
      </c>
      <c r="O53">
        <v>137</v>
      </c>
      <c r="P53">
        <v>1648</v>
      </c>
      <c r="Q53">
        <v>92110</v>
      </c>
      <c r="R53" t="s">
        <v>54</v>
      </c>
      <c r="S53">
        <v>48</v>
      </c>
      <c r="T53">
        <v>652</v>
      </c>
      <c r="U53">
        <v>133</v>
      </c>
      <c r="V53">
        <v>37</v>
      </c>
      <c r="W53">
        <v>7</v>
      </c>
      <c r="X53">
        <v>191</v>
      </c>
      <c r="Y53">
        <v>59</v>
      </c>
      <c r="Z53">
        <v>43</v>
      </c>
      <c r="AA53">
        <v>163</v>
      </c>
      <c r="AB53">
        <v>24</v>
      </c>
      <c r="AC53">
        <v>23</v>
      </c>
      <c r="AD53">
        <v>15</v>
      </c>
      <c r="AE53">
        <v>43</v>
      </c>
      <c r="AF53">
        <v>62</v>
      </c>
      <c r="AG53">
        <v>63</v>
      </c>
      <c r="AH53" t="s">
        <v>54</v>
      </c>
      <c r="AI53">
        <v>42</v>
      </c>
      <c r="AJ53" t="s">
        <v>54</v>
      </c>
      <c r="AK53" t="s">
        <v>54</v>
      </c>
      <c r="AL53">
        <v>8</v>
      </c>
      <c r="AM53" t="s">
        <v>54</v>
      </c>
      <c r="AN53">
        <v>25</v>
      </c>
      <c r="AO53" t="s">
        <v>54</v>
      </c>
      <c r="AP53">
        <v>704058</v>
      </c>
    </row>
    <row r="54" spans="1:42" x14ac:dyDescent="0.3">
      <c r="A54" t="s">
        <v>63</v>
      </c>
      <c r="B54" s="1">
        <v>45086</v>
      </c>
      <c r="C54" t="s">
        <v>61</v>
      </c>
      <c r="D54" t="s">
        <v>52</v>
      </c>
      <c r="E54" t="s">
        <v>56</v>
      </c>
      <c r="F54">
        <v>12055</v>
      </c>
      <c r="G54">
        <v>94045</v>
      </c>
      <c r="H54">
        <v>220807</v>
      </c>
      <c r="I54" t="s">
        <v>54</v>
      </c>
      <c r="J54" t="s">
        <v>54</v>
      </c>
      <c r="K54">
        <v>23708</v>
      </c>
      <c r="L54">
        <v>1427</v>
      </c>
      <c r="M54">
        <v>5335</v>
      </c>
      <c r="N54">
        <v>199</v>
      </c>
      <c r="O54">
        <v>82</v>
      </c>
      <c r="P54">
        <v>1653</v>
      </c>
      <c r="Q54">
        <v>91603</v>
      </c>
      <c r="R54">
        <v>166</v>
      </c>
      <c r="S54">
        <v>53</v>
      </c>
      <c r="T54">
        <v>597</v>
      </c>
      <c r="U54">
        <v>137</v>
      </c>
      <c r="V54">
        <v>32</v>
      </c>
      <c r="W54">
        <v>7</v>
      </c>
      <c r="X54">
        <v>176</v>
      </c>
      <c r="Y54">
        <v>47</v>
      </c>
      <c r="Z54">
        <v>39</v>
      </c>
      <c r="AA54">
        <v>173</v>
      </c>
      <c r="AB54">
        <v>27</v>
      </c>
      <c r="AC54" t="s">
        <v>54</v>
      </c>
      <c r="AD54" t="s">
        <v>54</v>
      </c>
      <c r="AE54">
        <v>42</v>
      </c>
      <c r="AF54">
        <v>32</v>
      </c>
      <c r="AG54">
        <v>27</v>
      </c>
      <c r="AH54">
        <v>1230</v>
      </c>
      <c r="AI54" t="s">
        <v>54</v>
      </c>
      <c r="AJ54" t="s">
        <v>54</v>
      </c>
      <c r="AK54">
        <v>6</v>
      </c>
      <c r="AL54">
        <v>12</v>
      </c>
      <c r="AM54" t="s">
        <v>54</v>
      </c>
      <c r="AN54">
        <v>12</v>
      </c>
      <c r="AO54" t="s">
        <v>54</v>
      </c>
      <c r="AP54">
        <v>700255</v>
      </c>
    </row>
    <row r="55" spans="1:42" x14ac:dyDescent="0.3">
      <c r="A55" t="s">
        <v>64</v>
      </c>
      <c r="B55" s="1">
        <v>45086</v>
      </c>
      <c r="C55" t="s">
        <v>61</v>
      </c>
      <c r="D55" t="s">
        <v>52</v>
      </c>
      <c r="E55" t="s">
        <v>57</v>
      </c>
      <c r="F55">
        <v>11354</v>
      </c>
      <c r="G55">
        <v>92525</v>
      </c>
      <c r="H55">
        <v>223167</v>
      </c>
      <c r="I55" t="s">
        <v>54</v>
      </c>
      <c r="J55" t="s">
        <v>54</v>
      </c>
      <c r="K55">
        <v>24288</v>
      </c>
      <c r="L55">
        <v>1402</v>
      </c>
      <c r="M55">
        <v>5109</v>
      </c>
      <c r="N55">
        <v>125</v>
      </c>
      <c r="O55">
        <v>131</v>
      </c>
      <c r="P55">
        <v>1624</v>
      </c>
      <c r="Q55">
        <v>90911</v>
      </c>
      <c r="R55">
        <v>261</v>
      </c>
      <c r="S55">
        <v>51</v>
      </c>
      <c r="T55">
        <v>621</v>
      </c>
      <c r="U55">
        <v>116</v>
      </c>
      <c r="V55">
        <v>14</v>
      </c>
      <c r="W55">
        <v>3</v>
      </c>
      <c r="X55">
        <v>204</v>
      </c>
      <c r="Y55">
        <v>56</v>
      </c>
      <c r="Z55">
        <v>38</v>
      </c>
      <c r="AA55">
        <v>164</v>
      </c>
      <c r="AB55">
        <v>25</v>
      </c>
      <c r="AC55">
        <v>11</v>
      </c>
      <c r="AD55">
        <v>55</v>
      </c>
      <c r="AE55">
        <v>60</v>
      </c>
      <c r="AF55">
        <v>71</v>
      </c>
      <c r="AG55">
        <v>95</v>
      </c>
      <c r="AH55">
        <v>708</v>
      </c>
      <c r="AI55">
        <v>33</v>
      </c>
      <c r="AJ55">
        <v>4</v>
      </c>
      <c r="AK55" t="s">
        <v>54</v>
      </c>
      <c r="AL55">
        <v>13</v>
      </c>
      <c r="AM55" t="s">
        <v>54</v>
      </c>
      <c r="AN55">
        <v>23</v>
      </c>
      <c r="AO55" t="s">
        <v>54</v>
      </c>
      <c r="AP55">
        <v>700937</v>
      </c>
    </row>
    <row r="56" spans="1:42" x14ac:dyDescent="0.3">
      <c r="A56" t="s">
        <v>65</v>
      </c>
      <c r="B56" s="1">
        <v>45086</v>
      </c>
      <c r="C56" t="s">
        <v>61</v>
      </c>
      <c r="D56" t="s">
        <v>52</v>
      </c>
      <c r="E56" t="s">
        <v>59</v>
      </c>
      <c r="F56">
        <v>12477</v>
      </c>
      <c r="G56">
        <v>88158</v>
      </c>
      <c r="H56">
        <v>212333</v>
      </c>
      <c r="I56" t="s">
        <v>54</v>
      </c>
      <c r="J56" t="s">
        <v>54</v>
      </c>
      <c r="K56">
        <v>22390</v>
      </c>
      <c r="L56">
        <v>1347</v>
      </c>
      <c r="M56">
        <v>5578</v>
      </c>
      <c r="N56">
        <v>188</v>
      </c>
      <c r="O56">
        <v>89</v>
      </c>
      <c r="P56">
        <v>1518</v>
      </c>
      <c r="Q56">
        <v>84854</v>
      </c>
      <c r="R56" t="s">
        <v>54</v>
      </c>
      <c r="S56">
        <v>50</v>
      </c>
      <c r="T56">
        <v>605</v>
      </c>
      <c r="U56">
        <v>140</v>
      </c>
      <c r="V56">
        <v>22</v>
      </c>
      <c r="W56">
        <v>9</v>
      </c>
      <c r="X56">
        <v>163</v>
      </c>
      <c r="Y56">
        <v>37</v>
      </c>
      <c r="Z56">
        <v>41</v>
      </c>
      <c r="AA56">
        <v>138</v>
      </c>
      <c r="AB56">
        <v>18</v>
      </c>
      <c r="AC56">
        <v>4</v>
      </c>
      <c r="AD56" t="s">
        <v>54</v>
      </c>
      <c r="AE56">
        <v>31</v>
      </c>
      <c r="AF56">
        <v>87</v>
      </c>
      <c r="AG56">
        <v>106</v>
      </c>
      <c r="AH56">
        <v>671</v>
      </c>
      <c r="AI56" t="s">
        <v>54</v>
      </c>
      <c r="AJ56" t="s">
        <v>54</v>
      </c>
      <c r="AK56">
        <v>6</v>
      </c>
      <c r="AL56">
        <v>11</v>
      </c>
      <c r="AM56" t="s">
        <v>54</v>
      </c>
      <c r="AN56" t="s">
        <v>54</v>
      </c>
      <c r="AO56" t="s">
        <v>54</v>
      </c>
      <c r="AP56">
        <v>720337</v>
      </c>
    </row>
    <row r="57" spans="1:42" x14ac:dyDescent="0.3">
      <c r="A57" t="s">
        <v>66</v>
      </c>
      <c r="B57" s="1">
        <v>45086</v>
      </c>
      <c r="C57" t="s">
        <v>67</v>
      </c>
      <c r="D57" t="s">
        <v>52</v>
      </c>
      <c r="E57" t="s">
        <v>53</v>
      </c>
      <c r="F57">
        <v>12303</v>
      </c>
      <c r="G57">
        <v>76517</v>
      </c>
      <c r="H57">
        <v>261536</v>
      </c>
      <c r="I57">
        <v>293</v>
      </c>
      <c r="J57" t="s">
        <v>54</v>
      </c>
      <c r="K57">
        <v>17335</v>
      </c>
      <c r="L57">
        <v>13750</v>
      </c>
      <c r="M57">
        <v>4693</v>
      </c>
      <c r="N57" t="s">
        <v>54</v>
      </c>
      <c r="O57">
        <v>174</v>
      </c>
      <c r="P57">
        <v>921</v>
      </c>
      <c r="Q57">
        <v>51086</v>
      </c>
      <c r="R57">
        <v>130</v>
      </c>
      <c r="S57">
        <v>53</v>
      </c>
      <c r="T57">
        <v>523</v>
      </c>
      <c r="U57">
        <v>73</v>
      </c>
      <c r="V57">
        <v>7</v>
      </c>
      <c r="W57">
        <v>4</v>
      </c>
      <c r="X57">
        <v>84</v>
      </c>
      <c r="Y57">
        <v>114</v>
      </c>
      <c r="Z57">
        <v>37</v>
      </c>
      <c r="AA57">
        <v>290</v>
      </c>
      <c r="AB57">
        <v>11</v>
      </c>
      <c r="AC57">
        <v>18</v>
      </c>
      <c r="AD57" t="s">
        <v>54</v>
      </c>
      <c r="AE57">
        <v>24</v>
      </c>
      <c r="AF57">
        <v>60</v>
      </c>
      <c r="AG57">
        <v>81</v>
      </c>
      <c r="AH57">
        <v>1198</v>
      </c>
      <c r="AI57">
        <v>19</v>
      </c>
      <c r="AJ57" t="s">
        <v>54</v>
      </c>
      <c r="AK57" t="s">
        <v>54</v>
      </c>
      <c r="AL57">
        <v>18</v>
      </c>
      <c r="AM57" t="s">
        <v>54</v>
      </c>
      <c r="AN57">
        <v>15</v>
      </c>
      <c r="AO57" t="s">
        <v>54</v>
      </c>
      <c r="AP57">
        <v>714169</v>
      </c>
    </row>
    <row r="58" spans="1:42" x14ac:dyDescent="0.3">
      <c r="A58" t="s">
        <v>68</v>
      </c>
      <c r="B58" s="1">
        <v>45086</v>
      </c>
      <c r="C58" t="s">
        <v>67</v>
      </c>
      <c r="D58" t="s">
        <v>52</v>
      </c>
      <c r="E58" t="s">
        <v>55</v>
      </c>
      <c r="F58">
        <v>13268</v>
      </c>
      <c r="G58">
        <v>77329</v>
      </c>
      <c r="H58">
        <v>259925</v>
      </c>
      <c r="I58">
        <v>366</v>
      </c>
      <c r="J58" t="s">
        <v>54</v>
      </c>
      <c r="K58">
        <v>17340</v>
      </c>
      <c r="L58">
        <v>13937</v>
      </c>
      <c r="M58">
        <v>5219</v>
      </c>
      <c r="N58" t="s">
        <v>54</v>
      </c>
      <c r="O58">
        <v>252</v>
      </c>
      <c r="P58">
        <v>875</v>
      </c>
      <c r="Q58">
        <v>50994</v>
      </c>
      <c r="R58">
        <v>242</v>
      </c>
      <c r="S58">
        <v>78</v>
      </c>
      <c r="T58">
        <v>528</v>
      </c>
      <c r="U58">
        <v>49</v>
      </c>
      <c r="V58">
        <v>5</v>
      </c>
      <c r="W58">
        <v>4</v>
      </c>
      <c r="X58">
        <v>72</v>
      </c>
      <c r="Y58">
        <v>103</v>
      </c>
      <c r="Z58">
        <v>33</v>
      </c>
      <c r="AA58">
        <v>322</v>
      </c>
      <c r="AB58">
        <v>12</v>
      </c>
      <c r="AC58">
        <v>7</v>
      </c>
      <c r="AD58">
        <v>18</v>
      </c>
      <c r="AE58">
        <v>33</v>
      </c>
      <c r="AF58">
        <v>66</v>
      </c>
      <c r="AG58">
        <v>63</v>
      </c>
      <c r="AH58">
        <v>658</v>
      </c>
      <c r="AI58">
        <v>21</v>
      </c>
      <c r="AJ58" t="s">
        <v>54</v>
      </c>
      <c r="AK58">
        <v>8</v>
      </c>
      <c r="AL58">
        <v>21</v>
      </c>
      <c r="AM58">
        <v>21</v>
      </c>
      <c r="AN58" t="s">
        <v>54</v>
      </c>
      <c r="AO58" t="s">
        <v>54</v>
      </c>
      <c r="AP58">
        <v>713600</v>
      </c>
    </row>
    <row r="59" spans="1:42" x14ac:dyDescent="0.3">
      <c r="A59" t="s">
        <v>69</v>
      </c>
      <c r="B59" s="1">
        <v>45086</v>
      </c>
      <c r="C59" t="s">
        <v>67</v>
      </c>
      <c r="D59" t="s">
        <v>52</v>
      </c>
      <c r="E59" t="s">
        <v>56</v>
      </c>
      <c r="F59">
        <v>12999</v>
      </c>
      <c r="G59">
        <v>78872</v>
      </c>
      <c r="H59">
        <v>264625</v>
      </c>
      <c r="I59">
        <v>303</v>
      </c>
      <c r="J59" t="s">
        <v>54</v>
      </c>
      <c r="K59">
        <v>17928</v>
      </c>
      <c r="L59">
        <v>14099</v>
      </c>
      <c r="M59">
        <v>4750</v>
      </c>
      <c r="N59" t="s">
        <v>54</v>
      </c>
      <c r="O59">
        <v>190</v>
      </c>
      <c r="P59">
        <v>917</v>
      </c>
      <c r="Q59">
        <v>52254</v>
      </c>
      <c r="R59">
        <v>173</v>
      </c>
      <c r="S59">
        <v>72</v>
      </c>
      <c r="T59">
        <v>494</v>
      </c>
      <c r="U59">
        <v>68</v>
      </c>
      <c r="V59">
        <v>6</v>
      </c>
      <c r="W59">
        <v>4</v>
      </c>
      <c r="X59">
        <v>75</v>
      </c>
      <c r="Y59">
        <v>104</v>
      </c>
      <c r="Z59">
        <v>35</v>
      </c>
      <c r="AA59">
        <v>314</v>
      </c>
      <c r="AB59">
        <v>10</v>
      </c>
      <c r="AC59" t="s">
        <v>54</v>
      </c>
      <c r="AD59">
        <v>12</v>
      </c>
      <c r="AE59" t="s">
        <v>54</v>
      </c>
      <c r="AF59">
        <v>35</v>
      </c>
      <c r="AG59">
        <v>51</v>
      </c>
      <c r="AH59">
        <v>1003</v>
      </c>
      <c r="AI59" t="s">
        <v>54</v>
      </c>
      <c r="AJ59">
        <v>8</v>
      </c>
      <c r="AK59" t="s">
        <v>54</v>
      </c>
      <c r="AL59">
        <v>22</v>
      </c>
      <c r="AM59" t="s">
        <v>54</v>
      </c>
      <c r="AN59">
        <v>18</v>
      </c>
      <c r="AO59">
        <v>8</v>
      </c>
      <c r="AP59">
        <v>707092</v>
      </c>
    </row>
    <row r="60" spans="1:42" x14ac:dyDescent="0.3">
      <c r="A60" t="s">
        <v>70</v>
      </c>
      <c r="B60" s="1">
        <v>45086</v>
      </c>
      <c r="C60" t="s">
        <v>67</v>
      </c>
      <c r="D60" t="s">
        <v>52</v>
      </c>
      <c r="E60" t="s">
        <v>57</v>
      </c>
      <c r="F60">
        <v>12894</v>
      </c>
      <c r="G60">
        <v>77526</v>
      </c>
      <c r="H60">
        <v>263657</v>
      </c>
      <c r="I60">
        <v>319</v>
      </c>
      <c r="J60" t="s">
        <v>54</v>
      </c>
      <c r="K60">
        <v>17470</v>
      </c>
      <c r="L60">
        <v>14275</v>
      </c>
      <c r="M60">
        <v>4881</v>
      </c>
      <c r="N60" t="s">
        <v>54</v>
      </c>
      <c r="O60">
        <v>248</v>
      </c>
      <c r="P60">
        <v>853</v>
      </c>
      <c r="Q60">
        <v>51818</v>
      </c>
      <c r="R60">
        <v>99</v>
      </c>
      <c r="S60">
        <v>51</v>
      </c>
      <c r="T60">
        <v>538</v>
      </c>
      <c r="U60">
        <v>81</v>
      </c>
      <c r="V60">
        <v>8</v>
      </c>
      <c r="W60">
        <v>3</v>
      </c>
      <c r="X60">
        <v>78</v>
      </c>
      <c r="Y60">
        <v>105</v>
      </c>
      <c r="Z60">
        <v>35</v>
      </c>
      <c r="AA60">
        <v>324</v>
      </c>
      <c r="AB60">
        <v>6</v>
      </c>
      <c r="AC60">
        <v>7</v>
      </c>
      <c r="AD60" t="s">
        <v>54</v>
      </c>
      <c r="AE60">
        <v>29</v>
      </c>
      <c r="AF60">
        <v>71</v>
      </c>
      <c r="AG60">
        <v>58</v>
      </c>
      <c r="AH60" t="s">
        <v>54</v>
      </c>
      <c r="AI60" t="s">
        <v>54</v>
      </c>
      <c r="AJ60">
        <v>4</v>
      </c>
      <c r="AK60" t="s">
        <v>54</v>
      </c>
      <c r="AL60">
        <v>15</v>
      </c>
      <c r="AM60" t="s">
        <v>54</v>
      </c>
      <c r="AN60">
        <v>10</v>
      </c>
      <c r="AO60" t="s">
        <v>54</v>
      </c>
      <c r="AP60">
        <v>710595</v>
      </c>
    </row>
    <row r="61" spans="1:42" x14ac:dyDescent="0.3">
      <c r="A61" t="s">
        <v>71</v>
      </c>
      <c r="B61" s="1">
        <v>45086</v>
      </c>
      <c r="C61" t="s">
        <v>67</v>
      </c>
      <c r="D61" t="s">
        <v>52</v>
      </c>
      <c r="E61" t="s">
        <v>59</v>
      </c>
      <c r="F61">
        <v>12982</v>
      </c>
      <c r="G61">
        <v>78326</v>
      </c>
      <c r="H61">
        <v>264064</v>
      </c>
      <c r="I61">
        <v>295</v>
      </c>
      <c r="J61" t="s">
        <v>54</v>
      </c>
      <c r="K61">
        <v>17553</v>
      </c>
      <c r="L61">
        <v>13880</v>
      </c>
      <c r="M61">
        <v>5213</v>
      </c>
      <c r="N61">
        <v>123</v>
      </c>
      <c r="O61">
        <v>198</v>
      </c>
      <c r="P61">
        <v>850</v>
      </c>
      <c r="Q61">
        <v>51862</v>
      </c>
      <c r="R61">
        <v>68</v>
      </c>
      <c r="S61">
        <v>94</v>
      </c>
      <c r="T61">
        <v>544</v>
      </c>
      <c r="U61">
        <v>62</v>
      </c>
      <c r="V61">
        <v>7</v>
      </c>
      <c r="W61" t="s">
        <v>54</v>
      </c>
      <c r="X61">
        <v>77</v>
      </c>
      <c r="Y61">
        <v>105</v>
      </c>
      <c r="Z61">
        <v>31</v>
      </c>
      <c r="AA61">
        <v>334</v>
      </c>
      <c r="AB61">
        <v>9</v>
      </c>
      <c r="AC61">
        <v>23</v>
      </c>
      <c r="AD61" t="s">
        <v>54</v>
      </c>
      <c r="AE61" t="s">
        <v>54</v>
      </c>
      <c r="AF61">
        <v>36</v>
      </c>
      <c r="AG61">
        <v>53</v>
      </c>
      <c r="AH61">
        <v>877</v>
      </c>
      <c r="AI61">
        <v>30</v>
      </c>
      <c r="AJ61" t="s">
        <v>54</v>
      </c>
      <c r="AK61">
        <v>9</v>
      </c>
      <c r="AL61">
        <v>19</v>
      </c>
      <c r="AM61" t="s">
        <v>54</v>
      </c>
      <c r="AN61">
        <v>12</v>
      </c>
      <c r="AO61" t="s">
        <v>54</v>
      </c>
      <c r="AP61">
        <v>708375</v>
      </c>
    </row>
    <row r="62" spans="1:42" x14ac:dyDescent="0.3">
      <c r="A62" t="s">
        <v>51</v>
      </c>
      <c r="B62" s="1">
        <v>45090</v>
      </c>
      <c r="C62" t="s">
        <v>0</v>
      </c>
      <c r="D62" t="s">
        <v>52</v>
      </c>
      <c r="E62" t="s">
        <v>53</v>
      </c>
      <c r="F62">
        <v>15464</v>
      </c>
      <c r="G62">
        <v>72482</v>
      </c>
      <c r="H62">
        <v>266609</v>
      </c>
      <c r="I62">
        <v>276</v>
      </c>
      <c r="J62">
        <v>189</v>
      </c>
      <c r="K62">
        <v>26199</v>
      </c>
      <c r="L62">
        <v>23712</v>
      </c>
      <c r="M62">
        <v>3797</v>
      </c>
      <c r="N62">
        <v>204</v>
      </c>
      <c r="O62">
        <v>48</v>
      </c>
      <c r="P62">
        <v>657</v>
      </c>
      <c r="Q62">
        <v>29081</v>
      </c>
      <c r="R62">
        <v>91</v>
      </c>
      <c r="S62">
        <v>37</v>
      </c>
      <c r="T62">
        <v>443</v>
      </c>
      <c r="U62">
        <v>403</v>
      </c>
      <c r="V62">
        <v>119</v>
      </c>
      <c r="W62">
        <v>3</v>
      </c>
      <c r="X62">
        <v>119</v>
      </c>
      <c r="Y62">
        <v>269</v>
      </c>
      <c r="Z62">
        <v>35</v>
      </c>
      <c r="AA62">
        <v>342</v>
      </c>
      <c r="AB62">
        <v>20</v>
      </c>
      <c r="AC62">
        <v>5</v>
      </c>
      <c r="AD62" t="s">
        <v>54</v>
      </c>
      <c r="AE62">
        <v>72</v>
      </c>
      <c r="AF62">
        <v>76</v>
      </c>
      <c r="AG62">
        <v>86</v>
      </c>
      <c r="AH62">
        <v>769</v>
      </c>
      <c r="AI62" t="s">
        <v>54</v>
      </c>
      <c r="AJ62" t="s">
        <v>54</v>
      </c>
      <c r="AK62">
        <v>6</v>
      </c>
      <c r="AL62">
        <v>1362</v>
      </c>
      <c r="AM62" t="s">
        <v>54</v>
      </c>
      <c r="AN62">
        <v>7</v>
      </c>
      <c r="AO62">
        <v>3</v>
      </c>
      <c r="AP62" s="6">
        <v>718921</v>
      </c>
    </row>
    <row r="63" spans="1:42" x14ac:dyDescent="0.3">
      <c r="A63" t="s">
        <v>42</v>
      </c>
      <c r="B63" s="1">
        <v>45090</v>
      </c>
      <c r="C63" t="s">
        <v>0</v>
      </c>
      <c r="D63" t="s">
        <v>52</v>
      </c>
      <c r="E63" t="s">
        <v>55</v>
      </c>
      <c r="F63">
        <v>15788</v>
      </c>
      <c r="G63">
        <v>70680</v>
      </c>
      <c r="H63">
        <v>266770</v>
      </c>
      <c r="I63">
        <v>121</v>
      </c>
      <c r="J63">
        <v>114</v>
      </c>
      <c r="K63">
        <v>25453</v>
      </c>
      <c r="L63">
        <v>22690</v>
      </c>
      <c r="M63">
        <v>3156</v>
      </c>
      <c r="N63">
        <v>91</v>
      </c>
      <c r="O63">
        <v>133</v>
      </c>
      <c r="P63">
        <v>593</v>
      </c>
      <c r="Q63">
        <v>28839</v>
      </c>
      <c r="R63">
        <v>76</v>
      </c>
      <c r="S63">
        <v>32</v>
      </c>
      <c r="T63">
        <v>378</v>
      </c>
      <c r="U63">
        <v>368</v>
      </c>
      <c r="V63">
        <v>138</v>
      </c>
      <c r="W63" t="s">
        <v>54</v>
      </c>
      <c r="X63">
        <v>122</v>
      </c>
      <c r="Y63">
        <v>256</v>
      </c>
      <c r="Z63">
        <v>33</v>
      </c>
      <c r="AA63">
        <v>297</v>
      </c>
      <c r="AB63">
        <v>18</v>
      </c>
      <c r="AC63">
        <v>5</v>
      </c>
      <c r="AD63">
        <v>40</v>
      </c>
      <c r="AE63">
        <v>101</v>
      </c>
      <c r="AF63">
        <v>77</v>
      </c>
      <c r="AG63">
        <v>99</v>
      </c>
      <c r="AH63">
        <v>913</v>
      </c>
      <c r="AI63" t="s">
        <v>54</v>
      </c>
      <c r="AJ63" t="s">
        <v>54</v>
      </c>
      <c r="AK63">
        <v>19</v>
      </c>
      <c r="AL63">
        <v>1286</v>
      </c>
      <c r="AM63" t="s">
        <v>54</v>
      </c>
      <c r="AN63">
        <v>23</v>
      </c>
      <c r="AO63">
        <v>5</v>
      </c>
      <c r="AP63">
        <v>722130</v>
      </c>
    </row>
    <row r="64" spans="1:42" x14ac:dyDescent="0.3">
      <c r="A64" t="s">
        <v>43</v>
      </c>
      <c r="B64" s="1">
        <v>45090</v>
      </c>
      <c r="C64" t="s">
        <v>0</v>
      </c>
      <c r="D64" t="s">
        <v>52</v>
      </c>
      <c r="E64" t="s">
        <v>56</v>
      </c>
      <c r="F64">
        <v>16657</v>
      </c>
      <c r="G64">
        <v>70577</v>
      </c>
      <c r="H64">
        <v>264937</v>
      </c>
      <c r="I64">
        <v>187</v>
      </c>
      <c r="J64">
        <v>210</v>
      </c>
      <c r="K64">
        <v>25445</v>
      </c>
      <c r="L64">
        <v>23440</v>
      </c>
      <c r="M64">
        <v>3754</v>
      </c>
      <c r="N64">
        <v>131</v>
      </c>
      <c r="O64" t="s">
        <v>54</v>
      </c>
      <c r="P64">
        <v>639</v>
      </c>
      <c r="Q64">
        <v>28768</v>
      </c>
      <c r="R64" t="s">
        <v>54</v>
      </c>
      <c r="S64">
        <v>23</v>
      </c>
      <c r="T64">
        <v>407</v>
      </c>
      <c r="U64">
        <v>396</v>
      </c>
      <c r="V64">
        <v>127</v>
      </c>
      <c r="W64">
        <v>2</v>
      </c>
      <c r="X64">
        <v>121</v>
      </c>
      <c r="Y64">
        <v>249</v>
      </c>
      <c r="Z64">
        <v>28</v>
      </c>
      <c r="AA64">
        <v>279</v>
      </c>
      <c r="AB64">
        <v>18</v>
      </c>
      <c r="AC64">
        <v>5</v>
      </c>
      <c r="AD64">
        <v>35</v>
      </c>
      <c r="AE64">
        <v>103</v>
      </c>
      <c r="AF64">
        <v>44</v>
      </c>
      <c r="AG64">
        <v>58</v>
      </c>
      <c r="AH64">
        <v>1202</v>
      </c>
      <c r="AI64" t="s">
        <v>54</v>
      </c>
      <c r="AJ64">
        <v>10</v>
      </c>
      <c r="AK64">
        <v>18</v>
      </c>
      <c r="AL64">
        <v>1329</v>
      </c>
      <c r="AM64" t="s">
        <v>54</v>
      </c>
      <c r="AN64" t="s">
        <v>54</v>
      </c>
      <c r="AO64">
        <v>6</v>
      </c>
      <c r="AP64">
        <v>721553</v>
      </c>
    </row>
    <row r="65" spans="1:42" x14ac:dyDescent="0.3">
      <c r="A65" t="s">
        <v>44</v>
      </c>
      <c r="B65" s="1">
        <v>45090</v>
      </c>
      <c r="C65" t="s">
        <v>0</v>
      </c>
      <c r="D65" t="s">
        <v>52</v>
      </c>
      <c r="E65" t="s">
        <v>57</v>
      </c>
      <c r="F65">
        <v>15610</v>
      </c>
      <c r="G65">
        <v>69751</v>
      </c>
      <c r="H65">
        <v>265080</v>
      </c>
      <c r="I65">
        <v>127</v>
      </c>
      <c r="J65">
        <v>112</v>
      </c>
      <c r="K65">
        <v>25590</v>
      </c>
      <c r="L65">
        <v>22007</v>
      </c>
      <c r="M65">
        <v>2989</v>
      </c>
      <c r="N65" t="s">
        <v>54</v>
      </c>
      <c r="O65">
        <v>100</v>
      </c>
      <c r="P65">
        <v>695</v>
      </c>
      <c r="Q65">
        <v>28978</v>
      </c>
      <c r="R65">
        <v>71</v>
      </c>
      <c r="S65">
        <v>20</v>
      </c>
      <c r="T65">
        <v>335</v>
      </c>
      <c r="U65">
        <v>386</v>
      </c>
      <c r="V65">
        <v>154</v>
      </c>
      <c r="W65">
        <v>3</v>
      </c>
      <c r="X65">
        <v>124</v>
      </c>
      <c r="Y65">
        <v>258</v>
      </c>
      <c r="Z65">
        <v>28</v>
      </c>
      <c r="AA65">
        <v>310</v>
      </c>
      <c r="AB65">
        <v>17</v>
      </c>
      <c r="AC65">
        <v>14</v>
      </c>
      <c r="AD65" t="s">
        <v>54</v>
      </c>
      <c r="AE65">
        <v>59</v>
      </c>
      <c r="AF65">
        <v>43</v>
      </c>
      <c r="AG65">
        <v>115</v>
      </c>
      <c r="AH65">
        <v>1436</v>
      </c>
      <c r="AI65">
        <v>16</v>
      </c>
      <c r="AJ65" t="s">
        <v>54</v>
      </c>
      <c r="AK65">
        <v>15</v>
      </c>
      <c r="AL65">
        <v>1323</v>
      </c>
      <c r="AM65">
        <v>33</v>
      </c>
      <c r="AN65">
        <v>8</v>
      </c>
      <c r="AO65" t="s">
        <v>54</v>
      </c>
      <c r="AP65">
        <v>724535</v>
      </c>
    </row>
    <row r="66" spans="1:42" x14ac:dyDescent="0.3">
      <c r="A66" t="s">
        <v>58</v>
      </c>
      <c r="B66" s="1">
        <v>45090</v>
      </c>
      <c r="C66" t="s">
        <v>0</v>
      </c>
      <c r="D66" t="s">
        <v>52</v>
      </c>
      <c r="E66" t="s">
        <v>59</v>
      </c>
      <c r="F66">
        <v>15249</v>
      </c>
      <c r="G66">
        <v>70785</v>
      </c>
      <c r="H66">
        <v>265107</v>
      </c>
      <c r="I66">
        <v>178</v>
      </c>
      <c r="J66">
        <v>229</v>
      </c>
      <c r="K66">
        <v>25311</v>
      </c>
      <c r="L66">
        <v>23296</v>
      </c>
      <c r="M66">
        <v>3336</v>
      </c>
      <c r="N66" t="s">
        <v>54</v>
      </c>
      <c r="O66">
        <v>105</v>
      </c>
      <c r="P66">
        <v>688</v>
      </c>
      <c r="Q66">
        <v>28114</v>
      </c>
      <c r="R66">
        <v>111</v>
      </c>
      <c r="S66">
        <v>24</v>
      </c>
      <c r="T66">
        <v>351</v>
      </c>
      <c r="U66">
        <v>384</v>
      </c>
      <c r="V66">
        <v>124</v>
      </c>
      <c r="W66">
        <v>5</v>
      </c>
      <c r="X66">
        <v>117</v>
      </c>
      <c r="Y66">
        <v>239</v>
      </c>
      <c r="Z66">
        <v>27</v>
      </c>
      <c r="AA66">
        <v>273</v>
      </c>
      <c r="AB66">
        <v>23</v>
      </c>
      <c r="AC66">
        <v>13</v>
      </c>
      <c r="AD66" t="s">
        <v>54</v>
      </c>
      <c r="AE66">
        <v>49</v>
      </c>
      <c r="AF66">
        <v>62</v>
      </c>
      <c r="AG66">
        <v>90</v>
      </c>
      <c r="AH66">
        <v>1241</v>
      </c>
      <c r="AI66" t="s">
        <v>54</v>
      </c>
      <c r="AJ66" t="s">
        <v>54</v>
      </c>
      <c r="AK66">
        <v>10</v>
      </c>
      <c r="AL66">
        <v>1324</v>
      </c>
      <c r="AM66">
        <v>19</v>
      </c>
      <c r="AN66" t="s">
        <v>54</v>
      </c>
      <c r="AO66">
        <v>5</v>
      </c>
      <c r="AP66">
        <v>724083</v>
      </c>
    </row>
    <row r="67" spans="1:42" x14ac:dyDescent="0.3">
      <c r="A67" t="s">
        <v>60</v>
      </c>
      <c r="B67" s="1">
        <v>45090</v>
      </c>
      <c r="C67" t="s">
        <v>61</v>
      </c>
      <c r="D67" t="s">
        <v>52</v>
      </c>
      <c r="E67" t="s">
        <v>53</v>
      </c>
      <c r="F67">
        <v>12623</v>
      </c>
      <c r="G67">
        <v>91028</v>
      </c>
      <c r="H67">
        <v>218799</v>
      </c>
      <c r="I67" t="s">
        <v>54</v>
      </c>
      <c r="J67" t="s">
        <v>54</v>
      </c>
      <c r="K67">
        <v>23414</v>
      </c>
      <c r="L67">
        <v>1478</v>
      </c>
      <c r="M67">
        <v>5520</v>
      </c>
      <c r="N67">
        <v>215</v>
      </c>
      <c r="O67">
        <v>108</v>
      </c>
      <c r="P67">
        <v>1742</v>
      </c>
      <c r="Q67">
        <v>90490</v>
      </c>
      <c r="R67" t="s">
        <v>54</v>
      </c>
      <c r="S67">
        <v>53</v>
      </c>
      <c r="T67">
        <v>415</v>
      </c>
      <c r="U67">
        <v>107</v>
      </c>
      <c r="V67">
        <v>21</v>
      </c>
      <c r="W67">
        <v>4</v>
      </c>
      <c r="X67">
        <v>182</v>
      </c>
      <c r="Y67">
        <v>51</v>
      </c>
      <c r="Z67">
        <v>42</v>
      </c>
      <c r="AA67">
        <v>178</v>
      </c>
      <c r="AB67">
        <v>19</v>
      </c>
      <c r="AC67" t="s">
        <v>54</v>
      </c>
      <c r="AD67">
        <v>44</v>
      </c>
      <c r="AE67">
        <v>66</v>
      </c>
      <c r="AF67">
        <v>60</v>
      </c>
      <c r="AG67" t="s">
        <v>54</v>
      </c>
      <c r="AH67">
        <v>1927</v>
      </c>
      <c r="AI67" t="s">
        <v>54</v>
      </c>
      <c r="AJ67">
        <v>5</v>
      </c>
      <c r="AK67">
        <v>8</v>
      </c>
      <c r="AL67">
        <v>13</v>
      </c>
      <c r="AM67">
        <v>40</v>
      </c>
      <c r="AN67" t="s">
        <v>54</v>
      </c>
      <c r="AO67" t="s">
        <v>54</v>
      </c>
      <c r="AP67">
        <v>704317</v>
      </c>
    </row>
    <row r="68" spans="1:42" x14ac:dyDescent="0.3">
      <c r="A68" t="s">
        <v>62</v>
      </c>
      <c r="B68" s="1">
        <v>45090</v>
      </c>
      <c r="C68" t="s">
        <v>61</v>
      </c>
      <c r="D68" t="s">
        <v>52</v>
      </c>
      <c r="E68" t="s">
        <v>55</v>
      </c>
      <c r="F68">
        <v>11756</v>
      </c>
      <c r="G68">
        <v>92835</v>
      </c>
      <c r="H68">
        <v>221562</v>
      </c>
      <c r="I68" t="s">
        <v>54</v>
      </c>
      <c r="J68" t="s">
        <v>54</v>
      </c>
      <c r="K68">
        <v>23876</v>
      </c>
      <c r="L68">
        <v>1416</v>
      </c>
      <c r="M68">
        <v>5594</v>
      </c>
      <c r="N68">
        <v>153</v>
      </c>
      <c r="O68">
        <v>76</v>
      </c>
      <c r="P68">
        <v>1631</v>
      </c>
      <c r="Q68">
        <v>90424</v>
      </c>
      <c r="R68">
        <v>172</v>
      </c>
      <c r="S68">
        <v>62</v>
      </c>
      <c r="T68">
        <v>347</v>
      </c>
      <c r="U68">
        <v>127</v>
      </c>
      <c r="V68">
        <v>21</v>
      </c>
      <c r="W68">
        <v>7</v>
      </c>
      <c r="X68">
        <v>181</v>
      </c>
      <c r="Y68">
        <v>37</v>
      </c>
      <c r="Z68">
        <v>44</v>
      </c>
      <c r="AA68">
        <v>181</v>
      </c>
      <c r="AB68">
        <v>21</v>
      </c>
      <c r="AC68" t="s">
        <v>54</v>
      </c>
      <c r="AD68" t="s">
        <v>54</v>
      </c>
      <c r="AE68">
        <v>46</v>
      </c>
      <c r="AF68">
        <v>59</v>
      </c>
      <c r="AG68">
        <v>62</v>
      </c>
      <c r="AH68">
        <v>559</v>
      </c>
      <c r="AI68" t="s">
        <v>54</v>
      </c>
      <c r="AJ68">
        <v>8</v>
      </c>
      <c r="AK68" t="s">
        <v>54</v>
      </c>
      <c r="AL68">
        <v>8</v>
      </c>
      <c r="AM68" t="s">
        <v>54</v>
      </c>
      <c r="AN68">
        <v>26</v>
      </c>
      <c r="AO68" t="s">
        <v>54</v>
      </c>
      <c r="AP68">
        <v>702581</v>
      </c>
    </row>
    <row r="69" spans="1:42" x14ac:dyDescent="0.3">
      <c r="A69" t="s">
        <v>63</v>
      </c>
      <c r="B69" s="1">
        <v>45090</v>
      </c>
      <c r="C69" t="s">
        <v>61</v>
      </c>
      <c r="D69" t="s">
        <v>52</v>
      </c>
      <c r="E69" t="s">
        <v>56</v>
      </c>
      <c r="F69">
        <v>9769</v>
      </c>
      <c r="G69">
        <v>87924</v>
      </c>
      <c r="H69">
        <v>215456</v>
      </c>
      <c r="I69" t="s">
        <v>54</v>
      </c>
      <c r="J69" t="s">
        <v>54</v>
      </c>
      <c r="K69">
        <v>23255</v>
      </c>
      <c r="L69">
        <v>1435</v>
      </c>
      <c r="M69">
        <v>5409</v>
      </c>
      <c r="N69">
        <v>142</v>
      </c>
      <c r="O69">
        <v>136</v>
      </c>
      <c r="P69">
        <v>1705</v>
      </c>
      <c r="Q69">
        <v>90164</v>
      </c>
      <c r="R69" t="s">
        <v>54</v>
      </c>
      <c r="S69">
        <v>67</v>
      </c>
      <c r="T69">
        <v>406</v>
      </c>
      <c r="U69">
        <v>136</v>
      </c>
      <c r="V69">
        <v>24</v>
      </c>
      <c r="W69">
        <v>5</v>
      </c>
      <c r="X69">
        <v>189</v>
      </c>
      <c r="Y69">
        <v>53</v>
      </c>
      <c r="Z69">
        <v>47</v>
      </c>
      <c r="AA69">
        <v>162</v>
      </c>
      <c r="AB69">
        <v>17</v>
      </c>
      <c r="AC69">
        <v>9</v>
      </c>
      <c r="AD69" t="s">
        <v>54</v>
      </c>
      <c r="AE69" t="s">
        <v>54</v>
      </c>
      <c r="AF69">
        <v>64</v>
      </c>
      <c r="AG69">
        <v>94</v>
      </c>
      <c r="AH69">
        <v>637</v>
      </c>
      <c r="AI69">
        <v>35</v>
      </c>
      <c r="AJ69" t="s">
        <v>54</v>
      </c>
      <c r="AK69">
        <v>7</v>
      </c>
      <c r="AL69">
        <v>13</v>
      </c>
      <c r="AM69" t="s">
        <v>54</v>
      </c>
      <c r="AN69">
        <v>26</v>
      </c>
      <c r="AO69">
        <v>12</v>
      </c>
      <c r="AP69">
        <v>715017</v>
      </c>
    </row>
    <row r="70" spans="1:42" x14ac:dyDescent="0.3">
      <c r="A70" t="s">
        <v>64</v>
      </c>
      <c r="B70" s="1">
        <v>45090</v>
      </c>
      <c r="C70" t="s">
        <v>61</v>
      </c>
      <c r="D70" t="s">
        <v>52</v>
      </c>
      <c r="E70" t="s">
        <v>57</v>
      </c>
      <c r="F70">
        <v>9769</v>
      </c>
      <c r="G70">
        <v>92004</v>
      </c>
      <c r="H70">
        <v>222606</v>
      </c>
      <c r="I70" t="s">
        <v>54</v>
      </c>
      <c r="J70" t="s">
        <v>54</v>
      </c>
      <c r="K70">
        <v>24295</v>
      </c>
      <c r="L70">
        <v>1438</v>
      </c>
      <c r="M70">
        <v>5548</v>
      </c>
      <c r="N70" t="s">
        <v>54</v>
      </c>
      <c r="O70">
        <v>93</v>
      </c>
      <c r="P70">
        <v>1578</v>
      </c>
      <c r="Q70">
        <v>93798</v>
      </c>
      <c r="R70">
        <v>327</v>
      </c>
      <c r="S70">
        <v>65</v>
      </c>
      <c r="T70">
        <v>422</v>
      </c>
      <c r="U70">
        <v>110</v>
      </c>
      <c r="V70">
        <v>24</v>
      </c>
      <c r="W70">
        <v>6</v>
      </c>
      <c r="X70">
        <v>194</v>
      </c>
      <c r="Y70">
        <v>48</v>
      </c>
      <c r="Z70">
        <v>37</v>
      </c>
      <c r="AA70">
        <v>169</v>
      </c>
      <c r="AB70">
        <v>23</v>
      </c>
      <c r="AC70">
        <v>10</v>
      </c>
      <c r="AD70">
        <v>20</v>
      </c>
      <c r="AE70">
        <v>54</v>
      </c>
      <c r="AF70">
        <v>69</v>
      </c>
      <c r="AG70">
        <v>50</v>
      </c>
      <c r="AH70">
        <v>1238</v>
      </c>
      <c r="AI70" t="s">
        <v>54</v>
      </c>
      <c r="AJ70" t="s">
        <v>54</v>
      </c>
      <c r="AK70">
        <v>11</v>
      </c>
      <c r="AL70">
        <v>15</v>
      </c>
      <c r="AM70" t="s">
        <v>54</v>
      </c>
      <c r="AN70">
        <v>32</v>
      </c>
      <c r="AO70">
        <v>6</v>
      </c>
      <c r="AP70">
        <v>700214</v>
      </c>
    </row>
    <row r="71" spans="1:42" x14ac:dyDescent="0.3">
      <c r="A71" t="s">
        <v>65</v>
      </c>
      <c r="B71" s="1">
        <v>45090</v>
      </c>
      <c r="C71" t="s">
        <v>61</v>
      </c>
      <c r="D71" t="s">
        <v>52</v>
      </c>
      <c r="E71" t="s">
        <v>59</v>
      </c>
      <c r="F71">
        <v>11348</v>
      </c>
      <c r="G71">
        <v>93862</v>
      </c>
      <c r="H71">
        <v>222884</v>
      </c>
      <c r="I71" t="s">
        <v>54</v>
      </c>
      <c r="J71" t="s">
        <v>54</v>
      </c>
      <c r="K71">
        <v>24279</v>
      </c>
      <c r="L71">
        <v>1634</v>
      </c>
      <c r="M71">
        <v>5119</v>
      </c>
      <c r="N71">
        <v>195</v>
      </c>
      <c r="O71">
        <v>84</v>
      </c>
      <c r="P71">
        <v>1731</v>
      </c>
      <c r="Q71">
        <v>91793</v>
      </c>
      <c r="R71">
        <v>155</v>
      </c>
      <c r="S71">
        <v>57</v>
      </c>
      <c r="T71">
        <v>402</v>
      </c>
      <c r="U71">
        <v>120</v>
      </c>
      <c r="V71">
        <v>28</v>
      </c>
      <c r="W71">
        <v>8</v>
      </c>
      <c r="X71">
        <v>184</v>
      </c>
      <c r="Y71">
        <v>50</v>
      </c>
      <c r="Z71">
        <v>42</v>
      </c>
      <c r="AA71">
        <v>167</v>
      </c>
      <c r="AB71">
        <v>21</v>
      </c>
      <c r="AC71">
        <v>15</v>
      </c>
      <c r="AD71" t="s">
        <v>54</v>
      </c>
      <c r="AE71">
        <v>63</v>
      </c>
      <c r="AF71">
        <v>54</v>
      </c>
      <c r="AG71">
        <v>56</v>
      </c>
      <c r="AH71">
        <v>480</v>
      </c>
      <c r="AI71" t="s">
        <v>54</v>
      </c>
      <c r="AJ71">
        <v>8</v>
      </c>
      <c r="AK71">
        <v>5</v>
      </c>
      <c r="AL71">
        <v>4</v>
      </c>
      <c r="AM71" t="s">
        <v>54</v>
      </c>
      <c r="AN71">
        <v>24</v>
      </c>
      <c r="AO71" t="s">
        <v>54</v>
      </c>
      <c r="AP71">
        <v>699677</v>
      </c>
    </row>
    <row r="72" spans="1:42" x14ac:dyDescent="0.3">
      <c r="A72" t="s">
        <v>66</v>
      </c>
      <c r="B72" s="1">
        <v>45090</v>
      </c>
      <c r="C72" t="s">
        <v>67</v>
      </c>
      <c r="D72" t="s">
        <v>52</v>
      </c>
      <c r="E72" t="s">
        <v>53</v>
      </c>
      <c r="F72">
        <v>13795</v>
      </c>
      <c r="G72">
        <v>76706</v>
      </c>
      <c r="H72">
        <v>265469</v>
      </c>
      <c r="I72">
        <v>331</v>
      </c>
      <c r="J72" t="s">
        <v>54</v>
      </c>
      <c r="K72">
        <v>16968</v>
      </c>
      <c r="L72">
        <v>14217</v>
      </c>
      <c r="M72">
        <v>4503</v>
      </c>
      <c r="N72">
        <v>163</v>
      </c>
      <c r="O72">
        <v>224</v>
      </c>
      <c r="P72">
        <v>1025</v>
      </c>
      <c r="Q72">
        <v>50699</v>
      </c>
      <c r="R72">
        <v>96</v>
      </c>
      <c r="S72">
        <v>42</v>
      </c>
      <c r="T72">
        <v>321</v>
      </c>
      <c r="U72">
        <v>66</v>
      </c>
      <c r="V72">
        <v>16</v>
      </c>
      <c r="W72">
        <v>2</v>
      </c>
      <c r="X72">
        <v>72</v>
      </c>
      <c r="Y72">
        <v>96</v>
      </c>
      <c r="Z72">
        <v>28</v>
      </c>
      <c r="AA72">
        <v>292</v>
      </c>
      <c r="AB72">
        <v>10</v>
      </c>
      <c r="AC72">
        <v>12</v>
      </c>
      <c r="AD72" t="s">
        <v>54</v>
      </c>
      <c r="AE72" t="s">
        <v>54</v>
      </c>
      <c r="AF72">
        <v>59</v>
      </c>
      <c r="AG72">
        <v>66</v>
      </c>
      <c r="AH72">
        <v>867</v>
      </c>
      <c r="AI72">
        <v>25</v>
      </c>
      <c r="AJ72" t="s">
        <v>54</v>
      </c>
      <c r="AK72">
        <v>14</v>
      </c>
      <c r="AL72">
        <v>9</v>
      </c>
      <c r="AM72" t="s">
        <v>54</v>
      </c>
      <c r="AN72">
        <v>13</v>
      </c>
      <c r="AO72" t="s">
        <v>54</v>
      </c>
      <c r="AP72">
        <v>709473</v>
      </c>
    </row>
    <row r="73" spans="1:42" x14ac:dyDescent="0.3">
      <c r="A73" t="s">
        <v>68</v>
      </c>
      <c r="B73" s="1">
        <v>45090</v>
      </c>
      <c r="C73" t="s">
        <v>67</v>
      </c>
      <c r="D73" t="s">
        <v>52</v>
      </c>
      <c r="E73" t="s">
        <v>55</v>
      </c>
      <c r="F73">
        <v>13517</v>
      </c>
      <c r="G73">
        <v>78899</v>
      </c>
      <c r="H73">
        <v>264042</v>
      </c>
      <c r="I73">
        <v>353</v>
      </c>
      <c r="J73" t="s">
        <v>54</v>
      </c>
      <c r="K73">
        <v>17398</v>
      </c>
      <c r="L73">
        <v>14058</v>
      </c>
      <c r="M73">
        <v>4596</v>
      </c>
      <c r="N73">
        <v>153</v>
      </c>
      <c r="O73">
        <v>172</v>
      </c>
      <c r="P73">
        <v>961</v>
      </c>
      <c r="Q73">
        <v>51363</v>
      </c>
      <c r="R73" t="s">
        <v>54</v>
      </c>
      <c r="S73">
        <v>72</v>
      </c>
      <c r="T73">
        <v>338</v>
      </c>
      <c r="U73">
        <v>62</v>
      </c>
      <c r="V73">
        <v>7</v>
      </c>
      <c r="W73">
        <v>6</v>
      </c>
      <c r="X73">
        <v>70</v>
      </c>
      <c r="Y73">
        <v>105</v>
      </c>
      <c r="Z73">
        <v>29</v>
      </c>
      <c r="AA73">
        <v>315</v>
      </c>
      <c r="AB73">
        <v>4</v>
      </c>
      <c r="AC73">
        <v>8</v>
      </c>
      <c r="AD73">
        <v>22</v>
      </c>
      <c r="AE73">
        <v>19</v>
      </c>
      <c r="AF73">
        <v>29</v>
      </c>
      <c r="AG73">
        <v>41</v>
      </c>
      <c r="AH73">
        <v>702</v>
      </c>
      <c r="AI73">
        <v>52</v>
      </c>
      <c r="AJ73" t="s">
        <v>54</v>
      </c>
      <c r="AK73" t="s">
        <v>54</v>
      </c>
      <c r="AL73">
        <v>11</v>
      </c>
      <c r="AM73" t="s">
        <v>54</v>
      </c>
      <c r="AN73" t="s">
        <v>54</v>
      </c>
      <c r="AO73">
        <v>5</v>
      </c>
      <c r="AP73">
        <v>708791</v>
      </c>
    </row>
    <row r="74" spans="1:42" x14ac:dyDescent="0.3">
      <c r="A74" t="s">
        <v>70</v>
      </c>
      <c r="B74" s="1">
        <v>45090</v>
      </c>
      <c r="C74" t="s">
        <v>67</v>
      </c>
      <c r="D74" t="s">
        <v>52</v>
      </c>
      <c r="E74" t="s">
        <v>56</v>
      </c>
      <c r="F74">
        <v>13063</v>
      </c>
      <c r="G74">
        <v>77670</v>
      </c>
      <c r="H74">
        <v>266629</v>
      </c>
      <c r="I74">
        <v>319</v>
      </c>
      <c r="J74" t="s">
        <v>54</v>
      </c>
      <c r="K74">
        <v>17509</v>
      </c>
      <c r="L74">
        <v>13998</v>
      </c>
      <c r="M74">
        <v>3632</v>
      </c>
      <c r="N74">
        <v>76</v>
      </c>
      <c r="O74">
        <v>218</v>
      </c>
      <c r="P74">
        <v>999</v>
      </c>
      <c r="Q74">
        <v>51203</v>
      </c>
      <c r="R74">
        <v>177</v>
      </c>
      <c r="S74">
        <v>48</v>
      </c>
      <c r="T74">
        <v>319</v>
      </c>
      <c r="U74">
        <v>63</v>
      </c>
      <c r="V74">
        <v>7</v>
      </c>
      <c r="W74">
        <v>7</v>
      </c>
      <c r="X74">
        <v>75</v>
      </c>
      <c r="Y74">
        <v>98</v>
      </c>
      <c r="Z74">
        <v>38</v>
      </c>
      <c r="AA74">
        <v>279</v>
      </c>
      <c r="AB74">
        <v>9</v>
      </c>
      <c r="AC74">
        <v>12</v>
      </c>
      <c r="AD74" t="s">
        <v>54</v>
      </c>
      <c r="AE74" t="s">
        <v>54</v>
      </c>
      <c r="AF74">
        <v>73</v>
      </c>
      <c r="AG74">
        <v>41</v>
      </c>
      <c r="AH74">
        <v>1032</v>
      </c>
      <c r="AI74" t="s">
        <v>54</v>
      </c>
      <c r="AJ74" t="s">
        <v>54</v>
      </c>
      <c r="AK74" t="s">
        <v>54</v>
      </c>
      <c r="AL74">
        <v>17</v>
      </c>
      <c r="AM74">
        <v>23</v>
      </c>
      <c r="AN74" t="s">
        <v>54</v>
      </c>
      <c r="AO74" t="s">
        <v>54</v>
      </c>
      <c r="AP74">
        <v>708665</v>
      </c>
    </row>
    <row r="75" spans="1:42" x14ac:dyDescent="0.3">
      <c r="A75" t="s">
        <v>71</v>
      </c>
      <c r="B75" s="1">
        <v>45090</v>
      </c>
      <c r="C75" t="s">
        <v>67</v>
      </c>
      <c r="D75" t="s">
        <v>52</v>
      </c>
      <c r="E75" t="s">
        <v>57</v>
      </c>
      <c r="F75">
        <v>13155</v>
      </c>
      <c r="G75">
        <v>77484</v>
      </c>
      <c r="H75">
        <v>265664</v>
      </c>
      <c r="I75">
        <v>368</v>
      </c>
      <c r="J75" t="s">
        <v>54</v>
      </c>
      <c r="K75">
        <v>17017</v>
      </c>
      <c r="L75">
        <v>14467</v>
      </c>
      <c r="M75">
        <v>4139</v>
      </c>
      <c r="N75">
        <v>153</v>
      </c>
      <c r="O75">
        <v>252</v>
      </c>
      <c r="P75">
        <v>1009</v>
      </c>
      <c r="Q75">
        <v>51309</v>
      </c>
      <c r="R75">
        <v>151</v>
      </c>
      <c r="S75">
        <v>66</v>
      </c>
      <c r="T75">
        <v>322</v>
      </c>
      <c r="U75">
        <v>61</v>
      </c>
      <c r="V75">
        <v>9</v>
      </c>
      <c r="W75">
        <v>5</v>
      </c>
      <c r="X75">
        <v>71</v>
      </c>
      <c r="Y75">
        <v>104</v>
      </c>
      <c r="Z75">
        <v>30</v>
      </c>
      <c r="AA75">
        <v>323</v>
      </c>
      <c r="AB75">
        <v>18</v>
      </c>
      <c r="AC75">
        <v>5</v>
      </c>
      <c r="AD75" t="s">
        <v>54</v>
      </c>
      <c r="AE75" t="s">
        <v>54</v>
      </c>
      <c r="AF75" t="s">
        <v>54</v>
      </c>
      <c r="AG75">
        <v>91</v>
      </c>
      <c r="AH75">
        <v>927</v>
      </c>
      <c r="AI75" t="s">
        <v>54</v>
      </c>
      <c r="AJ75" t="s">
        <v>54</v>
      </c>
      <c r="AK75">
        <v>10</v>
      </c>
      <c r="AL75">
        <v>14</v>
      </c>
      <c r="AM75" t="s">
        <v>54</v>
      </c>
      <c r="AN75" t="s">
        <v>54</v>
      </c>
      <c r="AO75">
        <v>10</v>
      </c>
      <c r="AP75">
        <v>708875</v>
      </c>
    </row>
    <row r="76" spans="1:42" x14ac:dyDescent="0.3">
      <c r="A76" t="s">
        <v>72</v>
      </c>
      <c r="B76" s="1">
        <v>45090</v>
      </c>
      <c r="C76" t="s">
        <v>67</v>
      </c>
      <c r="D76" t="s">
        <v>52</v>
      </c>
      <c r="E76" t="s">
        <v>59</v>
      </c>
      <c r="F76">
        <v>13995</v>
      </c>
      <c r="G76">
        <v>79465</v>
      </c>
      <c r="H76">
        <v>266676</v>
      </c>
      <c r="I76">
        <v>340</v>
      </c>
      <c r="J76" t="s">
        <v>54</v>
      </c>
      <c r="K76">
        <v>17609</v>
      </c>
      <c r="L76">
        <v>15093</v>
      </c>
      <c r="M76">
        <v>5014</v>
      </c>
      <c r="N76">
        <v>148</v>
      </c>
      <c r="O76">
        <v>207</v>
      </c>
      <c r="P76">
        <v>1008</v>
      </c>
      <c r="Q76">
        <v>52095</v>
      </c>
      <c r="R76">
        <v>168</v>
      </c>
      <c r="S76">
        <v>71</v>
      </c>
      <c r="T76">
        <v>315</v>
      </c>
      <c r="U76">
        <v>82</v>
      </c>
      <c r="V76">
        <v>7</v>
      </c>
      <c r="W76">
        <v>5</v>
      </c>
      <c r="X76">
        <v>75</v>
      </c>
      <c r="Y76">
        <v>93</v>
      </c>
      <c r="Z76">
        <v>30</v>
      </c>
      <c r="AA76">
        <v>276</v>
      </c>
      <c r="AB76">
        <v>6</v>
      </c>
      <c r="AC76">
        <v>11</v>
      </c>
      <c r="AD76" t="s">
        <v>54</v>
      </c>
      <c r="AE76">
        <v>34</v>
      </c>
      <c r="AF76">
        <v>48</v>
      </c>
      <c r="AG76">
        <v>127</v>
      </c>
      <c r="AH76">
        <v>597</v>
      </c>
      <c r="AI76" t="s">
        <v>54</v>
      </c>
      <c r="AJ76" t="s">
        <v>54</v>
      </c>
      <c r="AK76" t="s">
        <v>54</v>
      </c>
      <c r="AL76">
        <v>12</v>
      </c>
      <c r="AM76" t="s">
        <v>54</v>
      </c>
      <c r="AN76" t="s">
        <v>54</v>
      </c>
      <c r="AO76">
        <v>5</v>
      </c>
      <c r="AP76">
        <v>703267</v>
      </c>
    </row>
    <row r="77" spans="1:42" x14ac:dyDescent="0.3">
      <c r="A77" t="s">
        <v>51</v>
      </c>
      <c r="B77" s="1">
        <v>45091</v>
      </c>
      <c r="C77" t="s">
        <v>0</v>
      </c>
      <c r="D77" t="s">
        <v>52</v>
      </c>
      <c r="E77" t="s">
        <v>53</v>
      </c>
      <c r="F77">
        <v>14514</v>
      </c>
      <c r="G77">
        <v>69621</v>
      </c>
      <c r="H77">
        <v>260878</v>
      </c>
      <c r="I77">
        <v>152</v>
      </c>
      <c r="J77">
        <v>209</v>
      </c>
      <c r="K77">
        <v>25806</v>
      </c>
      <c r="L77">
        <v>22636</v>
      </c>
      <c r="M77">
        <v>3500</v>
      </c>
      <c r="N77">
        <v>151</v>
      </c>
      <c r="O77">
        <v>57</v>
      </c>
      <c r="P77">
        <v>634</v>
      </c>
      <c r="Q77">
        <v>29837</v>
      </c>
      <c r="R77">
        <v>112</v>
      </c>
      <c r="S77">
        <v>26</v>
      </c>
      <c r="T77">
        <v>368</v>
      </c>
      <c r="U77">
        <v>396</v>
      </c>
      <c r="V77">
        <v>105</v>
      </c>
      <c r="W77">
        <v>5</v>
      </c>
      <c r="X77">
        <v>122</v>
      </c>
      <c r="Y77">
        <v>260</v>
      </c>
      <c r="Z77">
        <v>37</v>
      </c>
      <c r="AA77">
        <v>269</v>
      </c>
      <c r="AB77">
        <v>15</v>
      </c>
      <c r="AC77">
        <v>4</v>
      </c>
      <c r="AD77" t="s">
        <v>54</v>
      </c>
      <c r="AE77">
        <v>75</v>
      </c>
      <c r="AF77">
        <v>31</v>
      </c>
      <c r="AG77">
        <v>75</v>
      </c>
      <c r="AH77">
        <v>813</v>
      </c>
      <c r="AI77" t="s">
        <v>54</v>
      </c>
      <c r="AJ77" t="s">
        <v>54</v>
      </c>
      <c r="AK77">
        <v>12</v>
      </c>
      <c r="AL77">
        <v>1358</v>
      </c>
      <c r="AM77" t="s">
        <v>54</v>
      </c>
      <c r="AN77" t="s">
        <v>54</v>
      </c>
      <c r="AO77" t="s">
        <v>54</v>
      </c>
      <c r="AP77">
        <v>728369</v>
      </c>
    </row>
    <row r="78" spans="1:42" x14ac:dyDescent="0.3">
      <c r="A78" t="s">
        <v>42</v>
      </c>
      <c r="B78" s="1">
        <v>45091</v>
      </c>
      <c r="C78" t="s">
        <v>0</v>
      </c>
      <c r="D78" t="s">
        <v>52</v>
      </c>
      <c r="E78" t="s">
        <v>55</v>
      </c>
      <c r="F78">
        <v>13762</v>
      </c>
      <c r="G78">
        <v>69277</v>
      </c>
      <c r="H78">
        <v>261147</v>
      </c>
      <c r="I78">
        <v>167</v>
      </c>
      <c r="J78">
        <v>178</v>
      </c>
      <c r="K78">
        <v>25040</v>
      </c>
      <c r="L78">
        <v>22754</v>
      </c>
      <c r="M78">
        <v>2893</v>
      </c>
      <c r="N78" t="s">
        <v>54</v>
      </c>
      <c r="O78" t="s">
        <v>54</v>
      </c>
      <c r="P78">
        <v>670</v>
      </c>
      <c r="Q78">
        <v>29289</v>
      </c>
      <c r="R78">
        <v>192</v>
      </c>
      <c r="S78">
        <v>32</v>
      </c>
      <c r="T78">
        <v>377</v>
      </c>
      <c r="U78">
        <v>400</v>
      </c>
      <c r="V78">
        <v>161</v>
      </c>
      <c r="W78">
        <v>5</v>
      </c>
      <c r="X78">
        <v>125</v>
      </c>
      <c r="Y78">
        <v>266</v>
      </c>
      <c r="Z78">
        <v>39</v>
      </c>
      <c r="AA78">
        <v>292</v>
      </c>
      <c r="AB78">
        <v>21</v>
      </c>
      <c r="AC78">
        <v>15</v>
      </c>
      <c r="AD78" t="s">
        <v>54</v>
      </c>
      <c r="AE78">
        <v>57</v>
      </c>
      <c r="AF78">
        <v>76</v>
      </c>
      <c r="AG78">
        <v>62</v>
      </c>
      <c r="AH78">
        <v>2350</v>
      </c>
      <c r="AI78">
        <v>50</v>
      </c>
      <c r="AJ78" t="s">
        <v>54</v>
      </c>
      <c r="AK78" t="s">
        <v>54</v>
      </c>
      <c r="AL78">
        <v>1359</v>
      </c>
      <c r="AM78">
        <v>17</v>
      </c>
      <c r="AN78" t="s">
        <v>54</v>
      </c>
      <c r="AO78" t="s">
        <v>54</v>
      </c>
      <c r="AP78">
        <v>729215</v>
      </c>
    </row>
    <row r="79" spans="1:42" x14ac:dyDescent="0.3">
      <c r="A79" t="s">
        <v>43</v>
      </c>
      <c r="B79" s="1">
        <v>45091</v>
      </c>
      <c r="C79" t="s">
        <v>0</v>
      </c>
      <c r="D79" t="s">
        <v>52</v>
      </c>
      <c r="E79" t="s">
        <v>56</v>
      </c>
      <c r="F79">
        <v>15094</v>
      </c>
      <c r="G79">
        <v>70012</v>
      </c>
      <c r="H79">
        <v>260175</v>
      </c>
      <c r="I79">
        <v>158</v>
      </c>
      <c r="J79">
        <v>98</v>
      </c>
      <c r="K79">
        <v>25572</v>
      </c>
      <c r="L79">
        <v>23570</v>
      </c>
      <c r="M79">
        <v>3349</v>
      </c>
      <c r="N79" t="s">
        <v>54</v>
      </c>
      <c r="O79" t="s">
        <v>54</v>
      </c>
      <c r="P79">
        <v>637</v>
      </c>
      <c r="Q79">
        <v>29014</v>
      </c>
      <c r="R79">
        <v>102</v>
      </c>
      <c r="S79">
        <v>10</v>
      </c>
      <c r="T79">
        <v>389</v>
      </c>
      <c r="U79">
        <v>395</v>
      </c>
      <c r="V79">
        <v>138</v>
      </c>
      <c r="W79">
        <v>4</v>
      </c>
      <c r="X79">
        <v>117</v>
      </c>
      <c r="Y79">
        <v>244</v>
      </c>
      <c r="Z79">
        <v>31</v>
      </c>
      <c r="AA79">
        <v>271</v>
      </c>
      <c r="AB79">
        <v>12</v>
      </c>
      <c r="AC79">
        <v>8</v>
      </c>
      <c r="AD79">
        <v>11</v>
      </c>
      <c r="AE79">
        <v>73</v>
      </c>
      <c r="AF79">
        <v>26</v>
      </c>
      <c r="AG79">
        <v>68</v>
      </c>
      <c r="AH79">
        <v>1421</v>
      </c>
      <c r="AI79">
        <v>34</v>
      </c>
      <c r="AJ79" t="s">
        <v>54</v>
      </c>
      <c r="AK79">
        <v>7</v>
      </c>
      <c r="AL79">
        <v>1368</v>
      </c>
      <c r="AM79" t="s">
        <v>54</v>
      </c>
      <c r="AN79">
        <v>18</v>
      </c>
      <c r="AO79" t="s">
        <v>54</v>
      </c>
      <c r="AP79">
        <v>728223</v>
      </c>
    </row>
    <row r="80" spans="1:42" x14ac:dyDescent="0.3">
      <c r="A80" t="s">
        <v>44</v>
      </c>
      <c r="B80" s="1">
        <v>45091</v>
      </c>
      <c r="C80" t="s">
        <v>0</v>
      </c>
      <c r="D80" t="s">
        <v>52</v>
      </c>
      <c r="E80" t="s">
        <v>57</v>
      </c>
      <c r="F80">
        <v>14423</v>
      </c>
      <c r="G80">
        <v>68886</v>
      </c>
      <c r="H80">
        <v>261413</v>
      </c>
      <c r="I80">
        <v>124</v>
      </c>
      <c r="J80">
        <v>116</v>
      </c>
      <c r="K80">
        <v>24787</v>
      </c>
      <c r="L80">
        <v>22654</v>
      </c>
      <c r="M80">
        <v>3525</v>
      </c>
      <c r="N80">
        <v>86</v>
      </c>
      <c r="O80">
        <v>147</v>
      </c>
      <c r="P80">
        <v>622</v>
      </c>
      <c r="Q80">
        <v>27924</v>
      </c>
      <c r="R80" t="s">
        <v>54</v>
      </c>
      <c r="S80">
        <v>20</v>
      </c>
      <c r="T80">
        <v>361</v>
      </c>
      <c r="U80">
        <v>357</v>
      </c>
      <c r="V80">
        <v>119</v>
      </c>
      <c r="W80">
        <v>5</v>
      </c>
      <c r="X80">
        <v>112</v>
      </c>
      <c r="Y80">
        <v>258</v>
      </c>
      <c r="Z80">
        <v>38</v>
      </c>
      <c r="AA80">
        <v>309</v>
      </c>
      <c r="AB80">
        <v>24</v>
      </c>
      <c r="AC80">
        <v>11</v>
      </c>
      <c r="AD80" t="s">
        <v>54</v>
      </c>
      <c r="AE80">
        <v>76</v>
      </c>
      <c r="AF80">
        <v>48</v>
      </c>
      <c r="AG80">
        <v>116</v>
      </c>
      <c r="AH80">
        <v>915</v>
      </c>
      <c r="AI80">
        <v>42</v>
      </c>
      <c r="AJ80" t="s">
        <v>54</v>
      </c>
      <c r="AK80">
        <v>10</v>
      </c>
      <c r="AL80">
        <v>1296</v>
      </c>
      <c r="AM80">
        <v>22</v>
      </c>
      <c r="AN80" t="s">
        <v>54</v>
      </c>
      <c r="AO80">
        <v>4</v>
      </c>
      <c r="AP80">
        <v>731107</v>
      </c>
    </row>
    <row r="81" spans="1:42" x14ac:dyDescent="0.3">
      <c r="A81" t="s">
        <v>58</v>
      </c>
      <c r="B81" s="1">
        <v>45091</v>
      </c>
      <c r="C81" t="s">
        <v>0</v>
      </c>
      <c r="D81" t="s">
        <v>52</v>
      </c>
      <c r="E81" t="s">
        <v>59</v>
      </c>
      <c r="F81">
        <v>15557</v>
      </c>
      <c r="G81">
        <v>67096</v>
      </c>
      <c r="H81">
        <v>262799</v>
      </c>
      <c r="I81">
        <v>230</v>
      </c>
      <c r="J81">
        <v>186</v>
      </c>
      <c r="K81">
        <v>25287</v>
      </c>
      <c r="L81">
        <v>22628</v>
      </c>
      <c r="M81">
        <v>3107</v>
      </c>
      <c r="N81" t="s">
        <v>54</v>
      </c>
      <c r="O81">
        <v>138</v>
      </c>
      <c r="P81">
        <v>660</v>
      </c>
      <c r="Q81">
        <v>28728</v>
      </c>
      <c r="R81">
        <v>200</v>
      </c>
      <c r="S81">
        <v>25</v>
      </c>
      <c r="T81">
        <v>381</v>
      </c>
      <c r="U81">
        <v>395</v>
      </c>
      <c r="V81">
        <v>141</v>
      </c>
      <c r="W81">
        <v>3</v>
      </c>
      <c r="X81">
        <v>120</v>
      </c>
      <c r="Y81">
        <v>266</v>
      </c>
      <c r="Z81">
        <v>25</v>
      </c>
      <c r="AA81">
        <v>329</v>
      </c>
      <c r="AB81">
        <v>21</v>
      </c>
      <c r="AC81">
        <v>12</v>
      </c>
      <c r="AD81">
        <v>24</v>
      </c>
      <c r="AE81">
        <v>50</v>
      </c>
      <c r="AF81">
        <v>45</v>
      </c>
      <c r="AG81">
        <v>97</v>
      </c>
      <c r="AH81">
        <v>1052</v>
      </c>
      <c r="AI81">
        <v>18</v>
      </c>
      <c r="AJ81" t="s">
        <v>54</v>
      </c>
      <c r="AK81">
        <v>8</v>
      </c>
      <c r="AL81">
        <v>1356</v>
      </c>
      <c r="AM81" t="s">
        <v>54</v>
      </c>
      <c r="AN81">
        <v>11</v>
      </c>
      <c r="AO81" t="s">
        <v>54</v>
      </c>
      <c r="AP81">
        <v>728699</v>
      </c>
    </row>
    <row r="82" spans="1:42" x14ac:dyDescent="0.3">
      <c r="A82" t="s">
        <v>60</v>
      </c>
      <c r="B82" s="1">
        <v>45091</v>
      </c>
      <c r="C82" t="s">
        <v>61</v>
      </c>
      <c r="D82" t="s">
        <v>52</v>
      </c>
      <c r="E82" t="s">
        <v>53</v>
      </c>
      <c r="F82">
        <v>11288</v>
      </c>
      <c r="G82">
        <v>93410</v>
      </c>
      <c r="H82">
        <v>221930</v>
      </c>
      <c r="I82" t="s">
        <v>54</v>
      </c>
      <c r="J82" t="s">
        <v>54</v>
      </c>
      <c r="K82">
        <v>24021</v>
      </c>
      <c r="L82">
        <v>1455</v>
      </c>
      <c r="M82">
        <v>5406</v>
      </c>
      <c r="N82">
        <v>270</v>
      </c>
      <c r="O82">
        <v>119</v>
      </c>
      <c r="P82">
        <v>1458</v>
      </c>
      <c r="Q82">
        <v>93463</v>
      </c>
      <c r="R82" t="s">
        <v>54</v>
      </c>
      <c r="S82">
        <v>52</v>
      </c>
      <c r="T82">
        <v>373</v>
      </c>
      <c r="U82">
        <v>112</v>
      </c>
      <c r="V82">
        <v>21</v>
      </c>
      <c r="W82">
        <v>3</v>
      </c>
      <c r="X82">
        <v>183</v>
      </c>
      <c r="Y82">
        <v>47</v>
      </c>
      <c r="Z82">
        <v>45</v>
      </c>
      <c r="AA82">
        <v>171</v>
      </c>
      <c r="AB82">
        <v>22</v>
      </c>
      <c r="AC82">
        <v>18</v>
      </c>
      <c r="AD82">
        <v>28</v>
      </c>
      <c r="AE82">
        <v>25</v>
      </c>
      <c r="AF82">
        <v>56</v>
      </c>
      <c r="AG82">
        <v>73</v>
      </c>
      <c r="AH82" t="s">
        <v>54</v>
      </c>
      <c r="AI82">
        <v>41</v>
      </c>
      <c r="AJ82" t="s">
        <v>54</v>
      </c>
      <c r="AK82">
        <v>16</v>
      </c>
      <c r="AL82">
        <v>15</v>
      </c>
      <c r="AM82" t="s">
        <v>54</v>
      </c>
      <c r="AN82" t="s">
        <v>54</v>
      </c>
      <c r="AO82" t="s">
        <v>54</v>
      </c>
      <c r="AP82">
        <v>700069</v>
      </c>
    </row>
    <row r="83" spans="1:42" x14ac:dyDescent="0.3">
      <c r="A83" t="s">
        <v>62</v>
      </c>
      <c r="B83" s="1">
        <v>45091</v>
      </c>
      <c r="C83" t="s">
        <v>61</v>
      </c>
      <c r="D83" t="s">
        <v>52</v>
      </c>
      <c r="E83" t="s">
        <v>55</v>
      </c>
      <c r="F83">
        <v>9769</v>
      </c>
      <c r="G83">
        <v>91158</v>
      </c>
      <c r="H83">
        <v>219610</v>
      </c>
      <c r="I83" t="s">
        <v>54</v>
      </c>
      <c r="J83" t="s">
        <v>54</v>
      </c>
      <c r="K83">
        <v>24175</v>
      </c>
      <c r="L83">
        <v>1481</v>
      </c>
      <c r="M83">
        <v>5849</v>
      </c>
      <c r="N83">
        <v>136</v>
      </c>
      <c r="O83">
        <v>147</v>
      </c>
      <c r="P83">
        <v>1546</v>
      </c>
      <c r="Q83">
        <v>93895</v>
      </c>
      <c r="R83">
        <v>116</v>
      </c>
      <c r="S83">
        <v>47</v>
      </c>
      <c r="T83">
        <v>403</v>
      </c>
      <c r="U83">
        <v>120</v>
      </c>
      <c r="V83">
        <v>25</v>
      </c>
      <c r="W83">
        <v>4</v>
      </c>
      <c r="X83">
        <v>197</v>
      </c>
      <c r="Y83">
        <v>50</v>
      </c>
      <c r="Z83">
        <v>42</v>
      </c>
      <c r="AA83">
        <v>162</v>
      </c>
      <c r="AB83">
        <v>23</v>
      </c>
      <c r="AC83">
        <v>9</v>
      </c>
      <c r="AD83">
        <v>15</v>
      </c>
      <c r="AE83" t="s">
        <v>54</v>
      </c>
      <c r="AF83" t="s">
        <v>54</v>
      </c>
      <c r="AG83">
        <v>36</v>
      </c>
      <c r="AH83" t="s">
        <v>54</v>
      </c>
      <c r="AI83">
        <v>34</v>
      </c>
      <c r="AJ83">
        <v>4</v>
      </c>
      <c r="AK83" t="s">
        <v>54</v>
      </c>
      <c r="AL83">
        <v>11</v>
      </c>
      <c r="AM83" t="s">
        <v>54</v>
      </c>
      <c r="AN83">
        <v>37</v>
      </c>
      <c r="AO83" t="s">
        <v>54</v>
      </c>
      <c r="AP83">
        <v>704703</v>
      </c>
    </row>
    <row r="84" spans="1:42" x14ac:dyDescent="0.3">
      <c r="A84" t="s">
        <v>63</v>
      </c>
      <c r="B84" s="1">
        <v>45091</v>
      </c>
      <c r="C84" t="s">
        <v>61</v>
      </c>
      <c r="D84" t="s">
        <v>52</v>
      </c>
      <c r="E84" t="s">
        <v>56</v>
      </c>
      <c r="F84">
        <v>11661</v>
      </c>
      <c r="G84">
        <v>94568</v>
      </c>
      <c r="H84">
        <v>222879</v>
      </c>
      <c r="I84" t="s">
        <v>54</v>
      </c>
      <c r="J84" t="s">
        <v>54</v>
      </c>
      <c r="K84">
        <v>24054</v>
      </c>
      <c r="L84">
        <v>1374</v>
      </c>
      <c r="M84">
        <v>4994</v>
      </c>
      <c r="N84">
        <v>155</v>
      </c>
      <c r="O84" t="s">
        <v>54</v>
      </c>
      <c r="P84">
        <v>1577</v>
      </c>
      <c r="Q84">
        <v>91039</v>
      </c>
      <c r="R84" t="s">
        <v>54</v>
      </c>
      <c r="S84">
        <v>83</v>
      </c>
      <c r="T84">
        <v>428</v>
      </c>
      <c r="U84">
        <v>144</v>
      </c>
      <c r="V84">
        <v>20</v>
      </c>
      <c r="W84">
        <v>3</v>
      </c>
      <c r="X84">
        <v>188</v>
      </c>
      <c r="Y84">
        <v>43</v>
      </c>
      <c r="Z84">
        <v>35</v>
      </c>
      <c r="AA84">
        <v>157</v>
      </c>
      <c r="AB84">
        <v>20</v>
      </c>
      <c r="AC84">
        <v>9</v>
      </c>
      <c r="AD84" t="s">
        <v>54</v>
      </c>
      <c r="AE84">
        <v>18</v>
      </c>
      <c r="AF84">
        <v>70</v>
      </c>
      <c r="AG84">
        <v>87</v>
      </c>
      <c r="AH84">
        <v>767</v>
      </c>
      <c r="AI84" t="s">
        <v>54</v>
      </c>
      <c r="AJ84">
        <v>9</v>
      </c>
      <c r="AK84">
        <v>8</v>
      </c>
      <c r="AL84">
        <v>16</v>
      </c>
      <c r="AM84" t="s">
        <v>54</v>
      </c>
      <c r="AN84">
        <v>23</v>
      </c>
      <c r="AO84" t="s">
        <v>54</v>
      </c>
      <c r="AP84">
        <v>700031</v>
      </c>
    </row>
    <row r="85" spans="1:42" x14ac:dyDescent="0.3">
      <c r="A85" t="s">
        <v>64</v>
      </c>
      <c r="B85" s="1">
        <v>45091</v>
      </c>
      <c r="C85" t="s">
        <v>61</v>
      </c>
      <c r="D85" t="s">
        <v>52</v>
      </c>
      <c r="E85" t="s">
        <v>57</v>
      </c>
      <c r="F85">
        <v>11180</v>
      </c>
      <c r="G85">
        <v>91140</v>
      </c>
      <c r="H85">
        <v>216874</v>
      </c>
      <c r="I85" t="s">
        <v>54</v>
      </c>
      <c r="J85" t="s">
        <v>54</v>
      </c>
      <c r="K85">
        <v>23287</v>
      </c>
      <c r="L85">
        <v>1344</v>
      </c>
      <c r="M85">
        <v>5497</v>
      </c>
      <c r="N85">
        <v>261</v>
      </c>
      <c r="O85">
        <v>112</v>
      </c>
      <c r="P85">
        <v>1763</v>
      </c>
      <c r="Q85">
        <v>90819</v>
      </c>
      <c r="R85" t="s">
        <v>54</v>
      </c>
      <c r="S85">
        <v>72</v>
      </c>
      <c r="T85">
        <v>442</v>
      </c>
      <c r="U85">
        <v>122</v>
      </c>
      <c r="V85">
        <v>16</v>
      </c>
      <c r="W85">
        <v>7</v>
      </c>
      <c r="X85">
        <v>182</v>
      </c>
      <c r="Y85">
        <v>54</v>
      </c>
      <c r="Z85">
        <v>42</v>
      </c>
      <c r="AA85">
        <v>162</v>
      </c>
      <c r="AB85">
        <v>26</v>
      </c>
      <c r="AC85">
        <v>11</v>
      </c>
      <c r="AD85">
        <v>26</v>
      </c>
      <c r="AE85">
        <v>35</v>
      </c>
      <c r="AF85">
        <v>61</v>
      </c>
      <c r="AG85">
        <v>88</v>
      </c>
      <c r="AH85">
        <v>951</v>
      </c>
      <c r="AI85">
        <v>20</v>
      </c>
      <c r="AJ85" t="s">
        <v>54</v>
      </c>
      <c r="AK85">
        <v>19</v>
      </c>
      <c r="AL85">
        <v>15</v>
      </c>
      <c r="AM85" t="s">
        <v>54</v>
      </c>
      <c r="AN85">
        <v>13</v>
      </c>
      <c r="AO85" t="s">
        <v>54</v>
      </c>
      <c r="AP85">
        <v>708327</v>
      </c>
    </row>
    <row r="86" spans="1:42" x14ac:dyDescent="0.3">
      <c r="A86" t="s">
        <v>65</v>
      </c>
      <c r="B86" s="1">
        <v>45091</v>
      </c>
      <c r="C86" t="s">
        <v>61</v>
      </c>
      <c r="D86" t="s">
        <v>52</v>
      </c>
      <c r="E86" t="s">
        <v>59</v>
      </c>
      <c r="F86">
        <v>11945</v>
      </c>
      <c r="G86">
        <v>92074</v>
      </c>
      <c r="H86">
        <v>221004</v>
      </c>
      <c r="I86" t="s">
        <v>54</v>
      </c>
      <c r="J86" t="s">
        <v>54</v>
      </c>
      <c r="K86">
        <v>23542</v>
      </c>
      <c r="L86">
        <v>1402</v>
      </c>
      <c r="M86">
        <v>5109</v>
      </c>
      <c r="N86">
        <v>186</v>
      </c>
      <c r="O86">
        <v>126</v>
      </c>
      <c r="P86">
        <v>1513</v>
      </c>
      <c r="Q86">
        <v>91839</v>
      </c>
      <c r="R86" t="s">
        <v>54</v>
      </c>
      <c r="S86">
        <v>81</v>
      </c>
      <c r="T86">
        <v>386</v>
      </c>
      <c r="U86">
        <v>122</v>
      </c>
      <c r="V86">
        <v>23</v>
      </c>
      <c r="W86" t="s">
        <v>54</v>
      </c>
      <c r="X86">
        <v>197</v>
      </c>
      <c r="Y86">
        <v>48</v>
      </c>
      <c r="Z86">
        <v>38</v>
      </c>
      <c r="AA86">
        <v>162</v>
      </c>
      <c r="AB86">
        <v>27</v>
      </c>
      <c r="AC86">
        <v>16</v>
      </c>
      <c r="AD86">
        <v>74</v>
      </c>
      <c r="AE86">
        <v>47</v>
      </c>
      <c r="AF86">
        <v>71</v>
      </c>
      <c r="AG86">
        <v>66</v>
      </c>
      <c r="AH86">
        <v>1144</v>
      </c>
      <c r="AI86">
        <v>44</v>
      </c>
      <c r="AJ86" t="s">
        <v>54</v>
      </c>
      <c r="AK86" t="s">
        <v>54</v>
      </c>
      <c r="AL86">
        <v>22</v>
      </c>
      <c r="AM86" t="s">
        <v>54</v>
      </c>
      <c r="AN86">
        <v>13</v>
      </c>
      <c r="AO86" t="s">
        <v>54</v>
      </c>
      <c r="AP86">
        <v>702200</v>
      </c>
    </row>
    <row r="87" spans="1:42" x14ac:dyDescent="0.3">
      <c r="A87" t="s">
        <v>66</v>
      </c>
      <c r="B87" s="1">
        <v>45091</v>
      </c>
      <c r="C87" t="s">
        <v>67</v>
      </c>
      <c r="D87" t="s">
        <v>52</v>
      </c>
      <c r="E87" t="s">
        <v>53</v>
      </c>
      <c r="F87">
        <v>12560</v>
      </c>
      <c r="G87">
        <v>77115</v>
      </c>
      <c r="H87">
        <v>262716</v>
      </c>
      <c r="I87">
        <v>299</v>
      </c>
      <c r="J87" t="s">
        <v>54</v>
      </c>
      <c r="K87">
        <v>17200</v>
      </c>
      <c r="L87">
        <v>13598</v>
      </c>
      <c r="M87">
        <v>4180</v>
      </c>
      <c r="N87">
        <v>134</v>
      </c>
      <c r="O87">
        <v>238</v>
      </c>
      <c r="P87">
        <v>1031</v>
      </c>
      <c r="Q87">
        <v>51261</v>
      </c>
      <c r="R87">
        <v>201</v>
      </c>
      <c r="S87">
        <v>68</v>
      </c>
      <c r="T87">
        <v>320</v>
      </c>
      <c r="U87">
        <v>61</v>
      </c>
      <c r="V87">
        <v>5</v>
      </c>
      <c r="W87">
        <v>5</v>
      </c>
      <c r="X87">
        <v>82</v>
      </c>
      <c r="Y87">
        <v>105</v>
      </c>
      <c r="Z87">
        <v>35</v>
      </c>
      <c r="AA87">
        <v>284</v>
      </c>
      <c r="AB87">
        <v>6</v>
      </c>
      <c r="AC87">
        <v>14</v>
      </c>
      <c r="AD87">
        <v>18</v>
      </c>
      <c r="AE87">
        <v>40</v>
      </c>
      <c r="AF87">
        <v>52</v>
      </c>
      <c r="AG87">
        <v>53</v>
      </c>
      <c r="AH87">
        <v>1816</v>
      </c>
      <c r="AI87">
        <v>33</v>
      </c>
      <c r="AJ87" t="s">
        <v>54</v>
      </c>
      <c r="AK87" t="s">
        <v>54</v>
      </c>
      <c r="AL87">
        <v>21</v>
      </c>
      <c r="AM87">
        <v>20</v>
      </c>
      <c r="AN87" t="s">
        <v>54</v>
      </c>
      <c r="AO87" t="s">
        <v>54</v>
      </c>
      <c r="AP87">
        <v>712065</v>
      </c>
    </row>
    <row r="88" spans="1:42" x14ac:dyDescent="0.3">
      <c r="A88" t="s">
        <v>68</v>
      </c>
      <c r="B88" s="1">
        <v>45091</v>
      </c>
      <c r="C88" t="s">
        <v>67</v>
      </c>
      <c r="D88" t="s">
        <v>52</v>
      </c>
      <c r="E88" t="s">
        <v>55</v>
      </c>
      <c r="F88">
        <v>13010</v>
      </c>
      <c r="G88">
        <v>76707</v>
      </c>
      <c r="H88">
        <v>261540</v>
      </c>
      <c r="I88">
        <v>226</v>
      </c>
      <c r="J88" t="s">
        <v>54</v>
      </c>
      <c r="K88">
        <v>17259</v>
      </c>
      <c r="L88">
        <v>13685</v>
      </c>
      <c r="M88">
        <v>4271</v>
      </c>
      <c r="N88">
        <v>96</v>
      </c>
      <c r="O88">
        <v>146</v>
      </c>
      <c r="P88">
        <v>957</v>
      </c>
      <c r="Q88">
        <v>50681</v>
      </c>
      <c r="R88">
        <v>150</v>
      </c>
      <c r="S88">
        <v>73</v>
      </c>
      <c r="T88">
        <v>292</v>
      </c>
      <c r="U88">
        <v>69</v>
      </c>
      <c r="V88">
        <v>14</v>
      </c>
      <c r="W88">
        <v>5</v>
      </c>
      <c r="X88">
        <v>81</v>
      </c>
      <c r="Y88">
        <v>116</v>
      </c>
      <c r="Z88">
        <v>35</v>
      </c>
      <c r="AA88">
        <v>303</v>
      </c>
      <c r="AB88">
        <v>9</v>
      </c>
      <c r="AC88">
        <v>13</v>
      </c>
      <c r="AD88" t="s">
        <v>54</v>
      </c>
      <c r="AE88">
        <v>14</v>
      </c>
      <c r="AF88">
        <v>37</v>
      </c>
      <c r="AG88">
        <v>58</v>
      </c>
      <c r="AH88">
        <v>1871</v>
      </c>
      <c r="AI88" t="s">
        <v>54</v>
      </c>
      <c r="AJ88" t="s">
        <v>54</v>
      </c>
      <c r="AK88" t="s">
        <v>54</v>
      </c>
      <c r="AL88">
        <v>11</v>
      </c>
      <c r="AM88">
        <v>19</v>
      </c>
      <c r="AN88" t="s">
        <v>54</v>
      </c>
      <c r="AO88" t="s">
        <v>54</v>
      </c>
      <c r="AP88">
        <v>713691</v>
      </c>
    </row>
    <row r="89" spans="1:42" x14ac:dyDescent="0.3">
      <c r="A89" t="s">
        <v>69</v>
      </c>
      <c r="B89" s="1">
        <v>45091</v>
      </c>
      <c r="C89" t="s">
        <v>67</v>
      </c>
      <c r="D89" t="s">
        <v>52</v>
      </c>
      <c r="E89" t="s">
        <v>56</v>
      </c>
      <c r="F89">
        <v>13069</v>
      </c>
      <c r="G89">
        <v>77628</v>
      </c>
      <c r="H89">
        <v>263263</v>
      </c>
      <c r="I89">
        <v>344</v>
      </c>
      <c r="J89" t="s">
        <v>54</v>
      </c>
      <c r="K89">
        <v>17570</v>
      </c>
      <c r="L89">
        <v>13832</v>
      </c>
      <c r="M89">
        <v>4381</v>
      </c>
      <c r="N89">
        <v>159</v>
      </c>
      <c r="O89">
        <v>116</v>
      </c>
      <c r="P89">
        <v>1026</v>
      </c>
      <c r="Q89">
        <v>51397</v>
      </c>
      <c r="R89">
        <v>99</v>
      </c>
      <c r="S89">
        <v>37</v>
      </c>
      <c r="T89">
        <v>316</v>
      </c>
      <c r="U89">
        <v>61</v>
      </c>
      <c r="V89">
        <v>5</v>
      </c>
      <c r="W89">
        <v>3</v>
      </c>
      <c r="X89">
        <v>77</v>
      </c>
      <c r="Y89">
        <v>98</v>
      </c>
      <c r="Z89">
        <v>35</v>
      </c>
      <c r="AA89">
        <v>303</v>
      </c>
      <c r="AB89">
        <v>15</v>
      </c>
      <c r="AC89">
        <v>6</v>
      </c>
      <c r="AD89">
        <v>32</v>
      </c>
      <c r="AE89">
        <v>37</v>
      </c>
      <c r="AF89">
        <v>46</v>
      </c>
      <c r="AG89">
        <v>39</v>
      </c>
      <c r="AH89">
        <v>817</v>
      </c>
      <c r="AI89">
        <v>30</v>
      </c>
      <c r="AJ89" t="s">
        <v>54</v>
      </c>
      <c r="AK89" t="s">
        <v>54</v>
      </c>
      <c r="AL89">
        <v>14</v>
      </c>
      <c r="AM89" t="s">
        <v>54</v>
      </c>
      <c r="AN89">
        <v>15</v>
      </c>
      <c r="AO89" t="s">
        <v>54</v>
      </c>
      <c r="AP89">
        <v>711070</v>
      </c>
    </row>
    <row r="90" spans="1:42" x14ac:dyDescent="0.3">
      <c r="A90" t="s">
        <v>70</v>
      </c>
      <c r="B90" s="1">
        <v>45091</v>
      </c>
      <c r="C90" t="s">
        <v>67</v>
      </c>
      <c r="D90" t="s">
        <v>52</v>
      </c>
      <c r="E90" t="s">
        <v>57</v>
      </c>
      <c r="F90">
        <v>12900</v>
      </c>
      <c r="G90">
        <v>77463</v>
      </c>
      <c r="H90">
        <v>264651</v>
      </c>
      <c r="I90">
        <v>412</v>
      </c>
      <c r="J90" t="s">
        <v>54</v>
      </c>
      <c r="K90">
        <v>17490</v>
      </c>
      <c r="L90">
        <v>14606</v>
      </c>
      <c r="M90">
        <v>4927</v>
      </c>
      <c r="N90">
        <v>155</v>
      </c>
      <c r="O90">
        <v>335</v>
      </c>
      <c r="P90">
        <v>960</v>
      </c>
      <c r="Q90">
        <v>51507</v>
      </c>
      <c r="R90">
        <v>215</v>
      </c>
      <c r="S90">
        <v>72</v>
      </c>
      <c r="T90">
        <v>329</v>
      </c>
      <c r="U90">
        <v>78</v>
      </c>
      <c r="V90">
        <v>7</v>
      </c>
      <c r="W90">
        <v>4</v>
      </c>
      <c r="X90">
        <v>80</v>
      </c>
      <c r="Y90">
        <v>109</v>
      </c>
      <c r="Z90">
        <v>34</v>
      </c>
      <c r="AA90">
        <v>296</v>
      </c>
      <c r="AB90">
        <v>4</v>
      </c>
      <c r="AC90">
        <v>6</v>
      </c>
      <c r="AD90">
        <v>29</v>
      </c>
      <c r="AE90">
        <v>18</v>
      </c>
      <c r="AF90">
        <v>85</v>
      </c>
      <c r="AG90">
        <v>104</v>
      </c>
      <c r="AH90">
        <v>829</v>
      </c>
      <c r="AI90">
        <v>46</v>
      </c>
      <c r="AJ90" t="s">
        <v>54</v>
      </c>
      <c r="AK90" t="s">
        <v>54</v>
      </c>
      <c r="AL90">
        <v>18</v>
      </c>
      <c r="AM90">
        <v>20</v>
      </c>
      <c r="AN90" t="s">
        <v>54</v>
      </c>
      <c r="AO90" t="s">
        <v>54</v>
      </c>
      <c r="AP90">
        <v>708457</v>
      </c>
    </row>
    <row r="91" spans="1:42" x14ac:dyDescent="0.3">
      <c r="A91" t="s">
        <v>71</v>
      </c>
      <c r="B91" s="1">
        <v>45091</v>
      </c>
      <c r="C91" t="s">
        <v>67</v>
      </c>
      <c r="D91" t="s">
        <v>52</v>
      </c>
      <c r="E91" t="s">
        <v>59</v>
      </c>
      <c r="F91">
        <v>13411</v>
      </c>
      <c r="G91">
        <v>77436</v>
      </c>
      <c r="H91">
        <v>261143</v>
      </c>
      <c r="I91">
        <v>287</v>
      </c>
      <c r="J91" t="s">
        <v>54</v>
      </c>
      <c r="K91">
        <v>17471</v>
      </c>
      <c r="L91">
        <v>14485</v>
      </c>
      <c r="M91">
        <v>4143</v>
      </c>
      <c r="N91">
        <v>102</v>
      </c>
      <c r="O91">
        <v>213</v>
      </c>
      <c r="P91">
        <v>862</v>
      </c>
      <c r="Q91">
        <v>50336</v>
      </c>
      <c r="R91">
        <v>212</v>
      </c>
      <c r="S91">
        <v>71</v>
      </c>
      <c r="T91">
        <v>316</v>
      </c>
      <c r="U91">
        <v>67</v>
      </c>
      <c r="V91">
        <v>9</v>
      </c>
      <c r="W91">
        <v>4</v>
      </c>
      <c r="X91">
        <v>77</v>
      </c>
      <c r="Y91">
        <v>100</v>
      </c>
      <c r="Z91">
        <v>28</v>
      </c>
      <c r="AA91">
        <v>246</v>
      </c>
      <c r="AB91">
        <v>12</v>
      </c>
      <c r="AC91">
        <v>5</v>
      </c>
      <c r="AD91" t="s">
        <v>54</v>
      </c>
      <c r="AE91">
        <v>43</v>
      </c>
      <c r="AF91" t="s">
        <v>54</v>
      </c>
      <c r="AG91">
        <v>36</v>
      </c>
      <c r="AH91">
        <v>1051</v>
      </c>
      <c r="AI91" t="s">
        <v>54</v>
      </c>
      <c r="AJ91">
        <v>4</v>
      </c>
      <c r="AK91">
        <v>6</v>
      </c>
      <c r="AL91">
        <v>14</v>
      </c>
      <c r="AM91">
        <v>36</v>
      </c>
      <c r="AN91" t="s">
        <v>54</v>
      </c>
      <c r="AO91" t="s">
        <v>54</v>
      </c>
      <c r="AP91">
        <v>713671</v>
      </c>
    </row>
    <row r="92" spans="1:42" x14ac:dyDescent="0.3">
      <c r="A92" t="s">
        <v>51</v>
      </c>
      <c r="B92" s="1">
        <v>45092</v>
      </c>
      <c r="C92" t="s">
        <v>0</v>
      </c>
      <c r="D92" t="s">
        <v>52</v>
      </c>
      <c r="E92" t="s">
        <v>53</v>
      </c>
      <c r="F92">
        <v>14406</v>
      </c>
      <c r="G92">
        <v>70601</v>
      </c>
      <c r="H92">
        <v>266886</v>
      </c>
      <c r="I92">
        <v>194</v>
      </c>
      <c r="J92">
        <v>101</v>
      </c>
      <c r="K92">
        <v>25791</v>
      </c>
      <c r="L92">
        <v>23140</v>
      </c>
      <c r="M92">
        <v>3702</v>
      </c>
      <c r="N92">
        <v>79</v>
      </c>
      <c r="O92">
        <v>118</v>
      </c>
      <c r="P92">
        <v>697</v>
      </c>
      <c r="Q92">
        <v>29017</v>
      </c>
      <c r="R92">
        <v>66</v>
      </c>
      <c r="S92">
        <v>20</v>
      </c>
      <c r="T92">
        <v>271</v>
      </c>
      <c r="U92">
        <v>395</v>
      </c>
      <c r="V92">
        <v>161</v>
      </c>
      <c r="W92">
        <v>5</v>
      </c>
      <c r="X92">
        <v>121</v>
      </c>
      <c r="Y92">
        <v>258</v>
      </c>
      <c r="Z92">
        <v>28</v>
      </c>
      <c r="AA92">
        <v>323</v>
      </c>
      <c r="AB92">
        <v>18</v>
      </c>
      <c r="AC92">
        <v>6</v>
      </c>
      <c r="AD92">
        <v>16</v>
      </c>
      <c r="AE92">
        <v>87</v>
      </c>
      <c r="AF92">
        <v>51</v>
      </c>
      <c r="AG92">
        <v>60</v>
      </c>
      <c r="AH92">
        <v>737</v>
      </c>
      <c r="AI92">
        <v>38</v>
      </c>
      <c r="AJ92" t="s">
        <v>54</v>
      </c>
      <c r="AK92" t="s">
        <v>54</v>
      </c>
      <c r="AL92">
        <v>1361</v>
      </c>
      <c r="AM92" t="s">
        <v>54</v>
      </c>
      <c r="AN92" t="s">
        <v>54</v>
      </c>
      <c r="AO92" t="s">
        <v>54</v>
      </c>
      <c r="AP92">
        <v>722563</v>
      </c>
    </row>
    <row r="93" spans="1:42" x14ac:dyDescent="0.3">
      <c r="A93" t="s">
        <v>42</v>
      </c>
      <c r="B93" s="1">
        <v>45092</v>
      </c>
      <c r="C93" t="s">
        <v>0</v>
      </c>
      <c r="D93" t="s">
        <v>52</v>
      </c>
      <c r="E93" t="s">
        <v>55</v>
      </c>
      <c r="F93">
        <v>14507</v>
      </c>
      <c r="G93">
        <v>69332</v>
      </c>
      <c r="H93">
        <v>262826</v>
      </c>
      <c r="I93">
        <v>204</v>
      </c>
      <c r="J93">
        <v>170</v>
      </c>
      <c r="K93">
        <v>25689</v>
      </c>
      <c r="L93">
        <v>23268</v>
      </c>
      <c r="M93">
        <v>3291</v>
      </c>
      <c r="N93">
        <v>127</v>
      </c>
      <c r="O93">
        <v>115</v>
      </c>
      <c r="P93">
        <v>794</v>
      </c>
      <c r="Q93">
        <v>29907</v>
      </c>
      <c r="R93">
        <v>95</v>
      </c>
      <c r="S93">
        <v>28</v>
      </c>
      <c r="T93">
        <v>316</v>
      </c>
      <c r="U93">
        <v>381</v>
      </c>
      <c r="V93">
        <v>143</v>
      </c>
      <c r="W93">
        <v>4</v>
      </c>
      <c r="X93">
        <v>131</v>
      </c>
      <c r="Y93">
        <v>258</v>
      </c>
      <c r="Z93">
        <v>30</v>
      </c>
      <c r="AA93">
        <v>342</v>
      </c>
      <c r="AB93">
        <v>22</v>
      </c>
      <c r="AC93">
        <v>16</v>
      </c>
      <c r="AD93">
        <v>20</v>
      </c>
      <c r="AE93">
        <v>97</v>
      </c>
      <c r="AF93">
        <v>74</v>
      </c>
      <c r="AG93">
        <v>102</v>
      </c>
      <c r="AH93">
        <v>954</v>
      </c>
      <c r="AI93">
        <v>25</v>
      </c>
      <c r="AJ93">
        <v>7</v>
      </c>
      <c r="AK93">
        <v>9</v>
      </c>
      <c r="AL93">
        <v>1372</v>
      </c>
      <c r="AM93" t="s">
        <v>54</v>
      </c>
      <c r="AN93">
        <v>8</v>
      </c>
      <c r="AO93" t="s">
        <v>54</v>
      </c>
      <c r="AP93">
        <v>726077</v>
      </c>
    </row>
    <row r="94" spans="1:42" x14ac:dyDescent="0.3">
      <c r="A94" t="s">
        <v>43</v>
      </c>
      <c r="B94" s="1">
        <v>45092</v>
      </c>
      <c r="C94" t="s">
        <v>0</v>
      </c>
      <c r="D94" t="s">
        <v>52</v>
      </c>
      <c r="E94" t="s">
        <v>56</v>
      </c>
      <c r="F94">
        <v>15879</v>
      </c>
      <c r="G94">
        <v>69400</v>
      </c>
      <c r="H94">
        <v>264460</v>
      </c>
      <c r="I94">
        <v>161</v>
      </c>
      <c r="J94">
        <v>130</v>
      </c>
      <c r="K94">
        <v>24858</v>
      </c>
      <c r="L94">
        <v>23022</v>
      </c>
      <c r="M94">
        <v>3356</v>
      </c>
      <c r="N94" t="s">
        <v>54</v>
      </c>
      <c r="O94">
        <v>73</v>
      </c>
      <c r="P94">
        <v>697</v>
      </c>
      <c r="Q94">
        <v>28784</v>
      </c>
      <c r="R94">
        <v>66</v>
      </c>
      <c r="S94">
        <v>32</v>
      </c>
      <c r="T94">
        <v>261</v>
      </c>
      <c r="U94">
        <v>377</v>
      </c>
      <c r="V94">
        <v>100</v>
      </c>
      <c r="W94">
        <v>4</v>
      </c>
      <c r="X94">
        <v>116</v>
      </c>
      <c r="Y94">
        <v>266</v>
      </c>
      <c r="Z94">
        <v>36</v>
      </c>
      <c r="AA94">
        <v>306</v>
      </c>
      <c r="AB94">
        <v>26</v>
      </c>
      <c r="AC94">
        <v>12</v>
      </c>
      <c r="AD94" t="s">
        <v>54</v>
      </c>
      <c r="AE94">
        <v>73</v>
      </c>
      <c r="AF94">
        <v>56</v>
      </c>
      <c r="AG94">
        <v>64</v>
      </c>
      <c r="AH94">
        <v>1780</v>
      </c>
      <c r="AI94">
        <v>34</v>
      </c>
      <c r="AJ94" t="s">
        <v>54</v>
      </c>
      <c r="AK94">
        <v>9</v>
      </c>
      <c r="AL94">
        <v>1338</v>
      </c>
      <c r="AM94" t="s">
        <v>54</v>
      </c>
      <c r="AN94">
        <v>10</v>
      </c>
      <c r="AO94" t="s">
        <v>54</v>
      </c>
      <c r="AP94">
        <v>724445</v>
      </c>
    </row>
    <row r="95" spans="1:42" x14ac:dyDescent="0.3">
      <c r="A95" t="s">
        <v>44</v>
      </c>
      <c r="B95" s="1">
        <v>45092</v>
      </c>
      <c r="C95" t="s">
        <v>0</v>
      </c>
      <c r="D95" t="s">
        <v>52</v>
      </c>
      <c r="E95" t="s">
        <v>57</v>
      </c>
      <c r="F95">
        <v>15055</v>
      </c>
      <c r="G95">
        <v>69317</v>
      </c>
      <c r="H95">
        <v>263373</v>
      </c>
      <c r="I95">
        <v>123</v>
      </c>
      <c r="J95">
        <v>128</v>
      </c>
      <c r="K95">
        <v>25377</v>
      </c>
      <c r="L95">
        <v>22040</v>
      </c>
      <c r="M95">
        <v>2987</v>
      </c>
      <c r="N95" t="s">
        <v>54</v>
      </c>
      <c r="O95">
        <v>95</v>
      </c>
      <c r="P95">
        <v>779</v>
      </c>
      <c r="Q95">
        <v>28625</v>
      </c>
      <c r="R95" t="s">
        <v>54</v>
      </c>
      <c r="S95">
        <v>37</v>
      </c>
      <c r="T95">
        <v>297</v>
      </c>
      <c r="U95">
        <v>370</v>
      </c>
      <c r="V95">
        <v>98</v>
      </c>
      <c r="W95">
        <v>2</v>
      </c>
      <c r="X95">
        <v>122</v>
      </c>
      <c r="Y95">
        <v>261</v>
      </c>
      <c r="Z95">
        <v>34</v>
      </c>
      <c r="AA95">
        <v>264</v>
      </c>
      <c r="AB95">
        <v>18</v>
      </c>
      <c r="AC95">
        <v>11</v>
      </c>
      <c r="AD95">
        <v>25</v>
      </c>
      <c r="AE95">
        <v>90</v>
      </c>
      <c r="AF95">
        <v>47</v>
      </c>
      <c r="AG95">
        <v>91</v>
      </c>
      <c r="AH95">
        <v>1027</v>
      </c>
      <c r="AI95">
        <v>21</v>
      </c>
      <c r="AJ95">
        <v>4</v>
      </c>
      <c r="AK95">
        <v>6</v>
      </c>
      <c r="AL95">
        <v>1349</v>
      </c>
      <c r="AM95" t="s">
        <v>54</v>
      </c>
      <c r="AN95">
        <v>9</v>
      </c>
      <c r="AO95" t="s">
        <v>54</v>
      </c>
      <c r="AP95">
        <v>728047</v>
      </c>
    </row>
    <row r="96" spans="1:42" x14ac:dyDescent="0.3">
      <c r="A96" t="s">
        <v>58</v>
      </c>
      <c r="B96" s="1">
        <v>45092</v>
      </c>
      <c r="C96" t="s">
        <v>0</v>
      </c>
      <c r="D96" t="s">
        <v>52</v>
      </c>
      <c r="E96" t="s">
        <v>59</v>
      </c>
      <c r="F96">
        <v>14797</v>
      </c>
      <c r="G96">
        <v>69450</v>
      </c>
      <c r="H96">
        <v>264869</v>
      </c>
      <c r="I96">
        <v>221</v>
      </c>
      <c r="J96">
        <v>127</v>
      </c>
      <c r="K96">
        <v>26161</v>
      </c>
      <c r="L96">
        <v>23097</v>
      </c>
      <c r="M96">
        <v>3110</v>
      </c>
      <c r="N96">
        <v>85</v>
      </c>
      <c r="O96">
        <v>57</v>
      </c>
      <c r="P96">
        <v>632</v>
      </c>
      <c r="Q96">
        <v>29923</v>
      </c>
      <c r="R96" t="s">
        <v>54</v>
      </c>
      <c r="S96">
        <v>34</v>
      </c>
      <c r="T96">
        <v>248</v>
      </c>
      <c r="U96">
        <v>411</v>
      </c>
      <c r="V96">
        <v>148</v>
      </c>
      <c r="W96">
        <v>6</v>
      </c>
      <c r="X96">
        <v>117</v>
      </c>
      <c r="Y96">
        <v>268</v>
      </c>
      <c r="Z96">
        <v>32</v>
      </c>
      <c r="AA96">
        <v>311</v>
      </c>
      <c r="AB96">
        <v>9</v>
      </c>
      <c r="AC96">
        <v>6</v>
      </c>
      <c r="AD96">
        <v>24</v>
      </c>
      <c r="AE96">
        <v>77</v>
      </c>
      <c r="AF96">
        <v>51</v>
      </c>
      <c r="AG96">
        <v>91</v>
      </c>
      <c r="AH96">
        <v>1315</v>
      </c>
      <c r="AI96">
        <v>25</v>
      </c>
      <c r="AJ96">
        <v>6</v>
      </c>
      <c r="AK96" t="s">
        <v>54</v>
      </c>
      <c r="AL96">
        <v>1373</v>
      </c>
      <c r="AM96" t="s">
        <v>54</v>
      </c>
      <c r="AN96">
        <v>20</v>
      </c>
      <c r="AO96" t="s">
        <v>54</v>
      </c>
      <c r="AP96">
        <v>723916</v>
      </c>
    </row>
    <row r="97" spans="1:42" x14ac:dyDescent="0.3">
      <c r="A97" t="s">
        <v>60</v>
      </c>
      <c r="B97" s="1">
        <v>45092</v>
      </c>
      <c r="C97" t="s">
        <v>61</v>
      </c>
      <c r="D97" t="s">
        <v>52</v>
      </c>
      <c r="E97" t="s">
        <v>53</v>
      </c>
      <c r="F97">
        <v>11574</v>
      </c>
      <c r="G97">
        <v>90355</v>
      </c>
      <c r="H97">
        <v>216641</v>
      </c>
      <c r="I97" t="s">
        <v>54</v>
      </c>
      <c r="J97" t="s">
        <v>54</v>
      </c>
      <c r="K97">
        <v>23352</v>
      </c>
      <c r="L97">
        <v>1467</v>
      </c>
      <c r="M97">
        <v>5431</v>
      </c>
      <c r="N97">
        <v>81</v>
      </c>
      <c r="O97">
        <v>100</v>
      </c>
      <c r="P97">
        <v>1621</v>
      </c>
      <c r="Q97">
        <v>89805</v>
      </c>
      <c r="R97">
        <v>326</v>
      </c>
      <c r="S97">
        <v>51</v>
      </c>
      <c r="T97">
        <v>219</v>
      </c>
      <c r="U97">
        <v>114</v>
      </c>
      <c r="V97">
        <v>23</v>
      </c>
      <c r="W97">
        <v>4</v>
      </c>
      <c r="X97">
        <v>197</v>
      </c>
      <c r="Y97">
        <v>55</v>
      </c>
      <c r="Z97">
        <v>39</v>
      </c>
      <c r="AA97">
        <v>163</v>
      </c>
      <c r="AB97">
        <v>21</v>
      </c>
      <c r="AC97">
        <v>15</v>
      </c>
      <c r="AD97">
        <v>24</v>
      </c>
      <c r="AE97">
        <v>27</v>
      </c>
      <c r="AF97">
        <v>61</v>
      </c>
      <c r="AG97">
        <v>138</v>
      </c>
      <c r="AH97">
        <v>961</v>
      </c>
      <c r="AI97">
        <v>32</v>
      </c>
      <c r="AJ97" t="s">
        <v>54</v>
      </c>
      <c r="AK97" t="s">
        <v>54</v>
      </c>
      <c r="AL97">
        <v>4</v>
      </c>
      <c r="AM97">
        <v>20</v>
      </c>
      <c r="AN97" t="s">
        <v>54</v>
      </c>
      <c r="AO97" t="s">
        <v>54</v>
      </c>
      <c r="AP97">
        <v>709885</v>
      </c>
    </row>
    <row r="98" spans="1:42" x14ac:dyDescent="0.3">
      <c r="A98" t="s">
        <v>62</v>
      </c>
      <c r="B98" s="1">
        <v>45092</v>
      </c>
      <c r="C98" t="s">
        <v>61</v>
      </c>
      <c r="D98" t="s">
        <v>52</v>
      </c>
      <c r="E98" t="s">
        <v>55</v>
      </c>
      <c r="F98">
        <v>9769</v>
      </c>
      <c r="G98">
        <v>89292</v>
      </c>
      <c r="H98">
        <v>216964</v>
      </c>
      <c r="I98" t="s">
        <v>54</v>
      </c>
      <c r="J98" t="s">
        <v>54</v>
      </c>
      <c r="K98">
        <v>23585</v>
      </c>
      <c r="L98">
        <v>1423</v>
      </c>
      <c r="M98">
        <v>5797</v>
      </c>
      <c r="N98">
        <v>167</v>
      </c>
      <c r="O98">
        <v>131</v>
      </c>
      <c r="P98">
        <v>1823</v>
      </c>
      <c r="Q98">
        <v>92308</v>
      </c>
      <c r="R98" t="s">
        <v>54</v>
      </c>
      <c r="S98">
        <v>79</v>
      </c>
      <c r="T98">
        <v>260</v>
      </c>
      <c r="U98">
        <v>113</v>
      </c>
      <c r="V98">
        <v>24</v>
      </c>
      <c r="W98">
        <v>6</v>
      </c>
      <c r="X98">
        <v>196</v>
      </c>
      <c r="Y98">
        <v>55</v>
      </c>
      <c r="Z98">
        <v>39</v>
      </c>
      <c r="AA98">
        <v>155</v>
      </c>
      <c r="AB98">
        <v>21</v>
      </c>
      <c r="AC98">
        <v>23</v>
      </c>
      <c r="AD98" t="s">
        <v>54</v>
      </c>
      <c r="AE98">
        <v>44</v>
      </c>
      <c r="AF98">
        <v>74</v>
      </c>
      <c r="AG98">
        <v>45</v>
      </c>
      <c r="AH98">
        <v>608</v>
      </c>
      <c r="AI98">
        <v>46</v>
      </c>
      <c r="AJ98" t="s">
        <v>54</v>
      </c>
      <c r="AK98" t="s">
        <v>54</v>
      </c>
      <c r="AL98">
        <v>9</v>
      </c>
      <c r="AM98" t="s">
        <v>54</v>
      </c>
      <c r="AN98">
        <v>24</v>
      </c>
      <c r="AO98" t="s">
        <v>54</v>
      </c>
      <c r="AP98">
        <v>709846</v>
      </c>
    </row>
    <row r="99" spans="1:42" x14ac:dyDescent="0.3">
      <c r="A99" t="s">
        <v>63</v>
      </c>
      <c r="B99" s="1">
        <v>45092</v>
      </c>
      <c r="C99" t="s">
        <v>61</v>
      </c>
      <c r="D99" t="s">
        <v>52</v>
      </c>
      <c r="E99" t="s">
        <v>56</v>
      </c>
      <c r="F99">
        <v>9769</v>
      </c>
      <c r="G99">
        <v>94512</v>
      </c>
      <c r="H99">
        <v>223310</v>
      </c>
      <c r="I99" t="s">
        <v>54</v>
      </c>
      <c r="J99" t="s">
        <v>54</v>
      </c>
      <c r="K99">
        <v>24433</v>
      </c>
      <c r="L99">
        <v>1459</v>
      </c>
      <c r="M99">
        <v>5536</v>
      </c>
      <c r="N99">
        <v>155</v>
      </c>
      <c r="O99">
        <v>126</v>
      </c>
      <c r="P99">
        <v>1674</v>
      </c>
      <c r="Q99">
        <v>94985</v>
      </c>
      <c r="R99">
        <v>196</v>
      </c>
      <c r="S99">
        <v>63</v>
      </c>
      <c r="T99">
        <v>231</v>
      </c>
      <c r="U99">
        <v>120</v>
      </c>
      <c r="V99">
        <v>24</v>
      </c>
      <c r="W99">
        <v>2</v>
      </c>
      <c r="X99">
        <v>206</v>
      </c>
      <c r="Y99">
        <v>57</v>
      </c>
      <c r="Z99">
        <v>47</v>
      </c>
      <c r="AA99">
        <v>179</v>
      </c>
      <c r="AB99">
        <v>22</v>
      </c>
      <c r="AC99">
        <v>20</v>
      </c>
      <c r="AD99">
        <v>28</v>
      </c>
      <c r="AE99">
        <v>29</v>
      </c>
      <c r="AF99" t="s">
        <v>54</v>
      </c>
      <c r="AG99">
        <v>78</v>
      </c>
      <c r="AH99">
        <v>748</v>
      </c>
      <c r="AI99">
        <v>48</v>
      </c>
      <c r="AJ99" t="s">
        <v>54</v>
      </c>
      <c r="AK99" t="s">
        <v>54</v>
      </c>
      <c r="AL99">
        <v>13</v>
      </c>
      <c r="AM99" t="s">
        <v>54</v>
      </c>
      <c r="AN99">
        <v>30</v>
      </c>
      <c r="AO99" t="s">
        <v>54</v>
      </c>
      <c r="AP99">
        <v>696835</v>
      </c>
    </row>
    <row r="100" spans="1:42" x14ac:dyDescent="0.3">
      <c r="A100" t="s">
        <v>64</v>
      </c>
      <c r="B100" s="1">
        <v>45092</v>
      </c>
      <c r="C100" t="s">
        <v>61</v>
      </c>
      <c r="D100" t="s">
        <v>52</v>
      </c>
      <c r="E100" t="s">
        <v>57</v>
      </c>
      <c r="F100">
        <v>11058</v>
      </c>
      <c r="G100">
        <v>92185</v>
      </c>
      <c r="H100">
        <v>221121</v>
      </c>
      <c r="I100" t="s">
        <v>54</v>
      </c>
      <c r="J100" t="s">
        <v>54</v>
      </c>
      <c r="K100">
        <v>24018</v>
      </c>
      <c r="L100">
        <v>1449</v>
      </c>
      <c r="M100">
        <v>5470</v>
      </c>
      <c r="N100">
        <v>283</v>
      </c>
      <c r="O100">
        <v>50</v>
      </c>
      <c r="P100">
        <v>1484</v>
      </c>
      <c r="Q100">
        <v>90475</v>
      </c>
      <c r="R100">
        <v>177</v>
      </c>
      <c r="S100">
        <v>49</v>
      </c>
      <c r="T100">
        <v>244</v>
      </c>
      <c r="U100">
        <v>121</v>
      </c>
      <c r="V100">
        <v>19</v>
      </c>
      <c r="W100">
        <v>3</v>
      </c>
      <c r="X100">
        <v>189</v>
      </c>
      <c r="Y100">
        <v>49</v>
      </c>
      <c r="Z100">
        <v>48</v>
      </c>
      <c r="AA100">
        <v>157</v>
      </c>
      <c r="AB100">
        <v>30</v>
      </c>
      <c r="AC100">
        <v>9</v>
      </c>
      <c r="AD100">
        <v>15</v>
      </c>
      <c r="AE100">
        <v>34</v>
      </c>
      <c r="AF100">
        <v>105</v>
      </c>
      <c r="AG100">
        <v>114</v>
      </c>
      <c r="AH100">
        <v>476</v>
      </c>
      <c r="AI100">
        <v>41</v>
      </c>
      <c r="AJ100" t="s">
        <v>54</v>
      </c>
      <c r="AK100" t="s">
        <v>54</v>
      </c>
      <c r="AL100">
        <v>25</v>
      </c>
      <c r="AM100" t="s">
        <v>54</v>
      </c>
      <c r="AN100">
        <v>16</v>
      </c>
      <c r="AO100">
        <v>8</v>
      </c>
      <c r="AP100">
        <v>704375</v>
      </c>
    </row>
    <row r="101" spans="1:42" x14ac:dyDescent="0.3">
      <c r="A101" t="s">
        <v>65</v>
      </c>
      <c r="B101" s="1">
        <v>45092</v>
      </c>
      <c r="C101" t="s">
        <v>61</v>
      </c>
      <c r="D101" t="s">
        <v>52</v>
      </c>
      <c r="E101" t="s">
        <v>59</v>
      </c>
      <c r="F101">
        <v>12225</v>
      </c>
      <c r="G101">
        <v>91954</v>
      </c>
      <c r="H101">
        <v>221134</v>
      </c>
      <c r="I101" t="s">
        <v>54</v>
      </c>
      <c r="J101" t="s">
        <v>54</v>
      </c>
      <c r="K101">
        <v>23924</v>
      </c>
      <c r="L101">
        <v>1403</v>
      </c>
      <c r="M101">
        <v>5982</v>
      </c>
      <c r="N101" t="s">
        <v>54</v>
      </c>
      <c r="O101">
        <v>82</v>
      </c>
      <c r="P101">
        <v>1569</v>
      </c>
      <c r="Q101">
        <v>92175</v>
      </c>
      <c r="R101">
        <v>162</v>
      </c>
      <c r="S101">
        <v>74</v>
      </c>
      <c r="T101">
        <v>257</v>
      </c>
      <c r="U101">
        <v>132</v>
      </c>
      <c r="V101">
        <v>23</v>
      </c>
      <c r="W101">
        <v>7</v>
      </c>
      <c r="X101">
        <v>187</v>
      </c>
      <c r="Y101">
        <v>56</v>
      </c>
      <c r="Z101">
        <v>38</v>
      </c>
      <c r="AA101">
        <v>165</v>
      </c>
      <c r="AB101">
        <v>35</v>
      </c>
      <c r="AC101">
        <v>24</v>
      </c>
      <c r="AD101">
        <v>21</v>
      </c>
      <c r="AE101">
        <v>41</v>
      </c>
      <c r="AF101">
        <v>50</v>
      </c>
      <c r="AG101">
        <v>112</v>
      </c>
      <c r="AH101">
        <v>827</v>
      </c>
      <c r="AI101" t="s">
        <v>54</v>
      </c>
      <c r="AJ101" t="s">
        <v>54</v>
      </c>
      <c r="AK101">
        <v>13</v>
      </c>
      <c r="AL101">
        <v>8</v>
      </c>
      <c r="AM101" t="s">
        <v>54</v>
      </c>
      <c r="AN101">
        <v>9</v>
      </c>
      <c r="AO101" t="s">
        <v>54</v>
      </c>
      <c r="AP101">
        <v>700865</v>
      </c>
    </row>
    <row r="102" spans="1:42" x14ac:dyDescent="0.3">
      <c r="A102" t="s">
        <v>66</v>
      </c>
      <c r="B102" s="1">
        <v>45092</v>
      </c>
      <c r="C102" t="s">
        <v>67</v>
      </c>
      <c r="D102" t="s">
        <v>52</v>
      </c>
      <c r="E102" t="s">
        <v>53</v>
      </c>
      <c r="F102">
        <v>13995</v>
      </c>
      <c r="G102">
        <v>78039</v>
      </c>
      <c r="H102">
        <v>266307</v>
      </c>
      <c r="I102">
        <v>239</v>
      </c>
      <c r="J102" t="s">
        <v>54</v>
      </c>
      <c r="K102">
        <v>17535</v>
      </c>
      <c r="L102">
        <v>14623</v>
      </c>
      <c r="M102">
        <v>4409</v>
      </c>
      <c r="N102">
        <v>270</v>
      </c>
      <c r="O102">
        <v>200</v>
      </c>
      <c r="P102">
        <v>961</v>
      </c>
      <c r="Q102">
        <v>51043</v>
      </c>
      <c r="R102">
        <v>93</v>
      </c>
      <c r="S102">
        <v>65</v>
      </c>
      <c r="T102">
        <v>177</v>
      </c>
      <c r="U102">
        <v>62</v>
      </c>
      <c r="V102">
        <v>7</v>
      </c>
      <c r="W102">
        <v>7</v>
      </c>
      <c r="X102">
        <v>73</v>
      </c>
      <c r="Y102">
        <v>107</v>
      </c>
      <c r="Z102">
        <v>35</v>
      </c>
      <c r="AA102">
        <v>361</v>
      </c>
      <c r="AB102">
        <v>10</v>
      </c>
      <c r="AC102">
        <v>11</v>
      </c>
      <c r="AD102">
        <v>30</v>
      </c>
      <c r="AE102">
        <v>37</v>
      </c>
      <c r="AF102">
        <v>43</v>
      </c>
      <c r="AG102">
        <v>36</v>
      </c>
      <c r="AH102" t="s">
        <v>54</v>
      </c>
      <c r="AI102" t="s">
        <v>54</v>
      </c>
      <c r="AJ102">
        <v>6</v>
      </c>
      <c r="AK102" t="s">
        <v>54</v>
      </c>
      <c r="AL102">
        <v>17</v>
      </c>
      <c r="AM102">
        <v>23</v>
      </c>
      <c r="AN102" t="s">
        <v>54</v>
      </c>
      <c r="AO102" t="s">
        <v>54</v>
      </c>
      <c r="AP102">
        <v>707571</v>
      </c>
    </row>
    <row r="103" spans="1:42" x14ac:dyDescent="0.3">
      <c r="A103" t="s">
        <v>68</v>
      </c>
      <c r="B103" s="1">
        <v>45092</v>
      </c>
      <c r="C103" t="s">
        <v>67</v>
      </c>
      <c r="D103" t="s">
        <v>52</v>
      </c>
      <c r="E103" t="s">
        <v>55</v>
      </c>
      <c r="F103">
        <v>13442</v>
      </c>
      <c r="G103">
        <v>78961</v>
      </c>
      <c r="H103">
        <v>266243</v>
      </c>
      <c r="I103">
        <v>320</v>
      </c>
      <c r="J103" t="s">
        <v>54</v>
      </c>
      <c r="K103">
        <v>17688</v>
      </c>
      <c r="L103">
        <v>13807</v>
      </c>
      <c r="M103">
        <v>4567</v>
      </c>
      <c r="N103">
        <v>124</v>
      </c>
      <c r="O103">
        <v>193</v>
      </c>
      <c r="P103">
        <v>1006</v>
      </c>
      <c r="Q103">
        <v>50732</v>
      </c>
      <c r="R103">
        <v>63</v>
      </c>
      <c r="S103">
        <v>51</v>
      </c>
      <c r="T103">
        <v>179</v>
      </c>
      <c r="U103">
        <v>72</v>
      </c>
      <c r="V103">
        <v>6</v>
      </c>
      <c r="W103">
        <v>4</v>
      </c>
      <c r="X103">
        <v>76</v>
      </c>
      <c r="Y103">
        <v>106</v>
      </c>
      <c r="Z103">
        <v>35</v>
      </c>
      <c r="AA103">
        <v>307</v>
      </c>
      <c r="AB103">
        <v>11</v>
      </c>
      <c r="AC103">
        <v>15</v>
      </c>
      <c r="AD103" t="s">
        <v>54</v>
      </c>
      <c r="AE103">
        <v>24</v>
      </c>
      <c r="AF103">
        <v>54</v>
      </c>
      <c r="AG103">
        <v>71</v>
      </c>
      <c r="AH103">
        <v>529</v>
      </c>
      <c r="AI103">
        <v>26</v>
      </c>
      <c r="AJ103" t="s">
        <v>54</v>
      </c>
      <c r="AK103">
        <v>10</v>
      </c>
      <c r="AL103">
        <v>15</v>
      </c>
      <c r="AM103" t="s">
        <v>54</v>
      </c>
      <c r="AN103">
        <v>13</v>
      </c>
      <c r="AO103">
        <v>4</v>
      </c>
      <c r="AP103">
        <v>707672</v>
      </c>
    </row>
    <row r="104" spans="1:42" x14ac:dyDescent="0.3">
      <c r="A104" t="s">
        <v>69</v>
      </c>
      <c r="B104" s="1">
        <v>45092</v>
      </c>
      <c r="C104" t="s">
        <v>67</v>
      </c>
      <c r="D104" t="s">
        <v>52</v>
      </c>
      <c r="E104" t="s">
        <v>56</v>
      </c>
      <c r="F104">
        <v>13222</v>
      </c>
      <c r="G104">
        <v>78058</v>
      </c>
      <c r="H104">
        <v>265269</v>
      </c>
      <c r="I104">
        <v>252</v>
      </c>
      <c r="J104" t="s">
        <v>54</v>
      </c>
      <c r="K104">
        <v>17463</v>
      </c>
      <c r="L104">
        <v>14277</v>
      </c>
      <c r="M104">
        <v>4467</v>
      </c>
      <c r="N104">
        <v>78</v>
      </c>
      <c r="O104">
        <v>261</v>
      </c>
      <c r="P104">
        <v>1079</v>
      </c>
      <c r="Q104">
        <v>50697</v>
      </c>
      <c r="R104">
        <v>193</v>
      </c>
      <c r="S104">
        <v>44</v>
      </c>
      <c r="T104">
        <v>210</v>
      </c>
      <c r="U104">
        <v>57</v>
      </c>
      <c r="V104">
        <v>10</v>
      </c>
      <c r="W104">
        <v>3</v>
      </c>
      <c r="X104">
        <v>80</v>
      </c>
      <c r="Y104">
        <v>113</v>
      </c>
      <c r="Z104">
        <v>37</v>
      </c>
      <c r="AA104">
        <v>262</v>
      </c>
      <c r="AB104">
        <v>8</v>
      </c>
      <c r="AC104">
        <v>7</v>
      </c>
      <c r="AD104">
        <v>13</v>
      </c>
      <c r="AE104">
        <v>52</v>
      </c>
      <c r="AF104">
        <v>49</v>
      </c>
      <c r="AG104">
        <v>35</v>
      </c>
      <c r="AH104">
        <v>1532</v>
      </c>
      <c r="AI104">
        <v>36</v>
      </c>
      <c r="AJ104" t="s">
        <v>54</v>
      </c>
      <c r="AK104">
        <v>8</v>
      </c>
      <c r="AL104">
        <v>12</v>
      </c>
      <c r="AM104" t="s">
        <v>54</v>
      </c>
      <c r="AN104">
        <v>16</v>
      </c>
      <c r="AO104" t="s">
        <v>54</v>
      </c>
      <c r="AP104">
        <v>708383</v>
      </c>
    </row>
    <row r="105" spans="1:42" x14ac:dyDescent="0.3">
      <c r="A105" t="s">
        <v>70</v>
      </c>
      <c r="B105" s="1">
        <v>45092</v>
      </c>
      <c r="C105" t="s">
        <v>67</v>
      </c>
      <c r="D105" t="s">
        <v>52</v>
      </c>
      <c r="E105" t="s">
        <v>57</v>
      </c>
      <c r="F105">
        <v>12711</v>
      </c>
      <c r="G105">
        <v>79497</v>
      </c>
      <c r="H105">
        <v>269757</v>
      </c>
      <c r="I105">
        <v>331</v>
      </c>
      <c r="J105" t="s">
        <v>54</v>
      </c>
      <c r="K105">
        <v>17918</v>
      </c>
      <c r="L105">
        <v>14094</v>
      </c>
      <c r="M105">
        <v>4418</v>
      </c>
      <c r="N105">
        <v>167</v>
      </c>
      <c r="O105">
        <v>241</v>
      </c>
      <c r="P105">
        <v>943</v>
      </c>
      <c r="Q105">
        <v>51999</v>
      </c>
      <c r="R105">
        <v>136</v>
      </c>
      <c r="S105">
        <v>49</v>
      </c>
      <c r="T105">
        <v>200</v>
      </c>
      <c r="U105">
        <v>79</v>
      </c>
      <c r="V105">
        <v>16</v>
      </c>
      <c r="W105">
        <v>4</v>
      </c>
      <c r="X105">
        <v>76</v>
      </c>
      <c r="Y105">
        <v>106</v>
      </c>
      <c r="Z105">
        <v>29</v>
      </c>
      <c r="AA105">
        <v>265</v>
      </c>
      <c r="AB105">
        <v>4</v>
      </c>
      <c r="AC105" t="s">
        <v>54</v>
      </c>
      <c r="AD105" t="s">
        <v>54</v>
      </c>
      <c r="AE105">
        <v>15</v>
      </c>
      <c r="AF105">
        <v>54</v>
      </c>
      <c r="AG105">
        <v>89</v>
      </c>
      <c r="AH105">
        <v>617</v>
      </c>
      <c r="AI105" t="s">
        <v>54</v>
      </c>
      <c r="AJ105" t="s">
        <v>54</v>
      </c>
      <c r="AK105">
        <v>5</v>
      </c>
      <c r="AL105">
        <v>8</v>
      </c>
      <c r="AM105" t="s">
        <v>54</v>
      </c>
      <c r="AN105" t="s">
        <v>54</v>
      </c>
      <c r="AO105" t="s">
        <v>54</v>
      </c>
      <c r="AP105">
        <v>703313</v>
      </c>
    </row>
    <row r="106" spans="1:42" x14ac:dyDescent="0.3">
      <c r="A106" t="s">
        <v>71</v>
      </c>
      <c r="B106" s="1">
        <v>45092</v>
      </c>
      <c r="C106" t="s">
        <v>67</v>
      </c>
      <c r="D106" t="s">
        <v>52</v>
      </c>
      <c r="E106" t="s">
        <v>59</v>
      </c>
      <c r="F106">
        <v>13255</v>
      </c>
      <c r="G106">
        <v>77463</v>
      </c>
      <c r="H106">
        <v>264568</v>
      </c>
      <c r="I106">
        <v>271</v>
      </c>
      <c r="J106" t="s">
        <v>54</v>
      </c>
      <c r="K106">
        <v>17723</v>
      </c>
      <c r="L106">
        <v>14086</v>
      </c>
      <c r="M106">
        <v>4653</v>
      </c>
      <c r="N106">
        <v>124</v>
      </c>
      <c r="O106">
        <v>200</v>
      </c>
      <c r="P106">
        <v>1019</v>
      </c>
      <c r="Q106">
        <v>52020</v>
      </c>
      <c r="R106">
        <v>238</v>
      </c>
      <c r="S106">
        <v>77</v>
      </c>
      <c r="T106">
        <v>207</v>
      </c>
      <c r="U106">
        <v>74</v>
      </c>
      <c r="V106">
        <v>4</v>
      </c>
      <c r="W106">
        <v>3</v>
      </c>
      <c r="X106">
        <v>85</v>
      </c>
      <c r="Y106">
        <v>106</v>
      </c>
      <c r="Z106">
        <v>33</v>
      </c>
      <c r="AA106">
        <v>276</v>
      </c>
      <c r="AB106">
        <v>8</v>
      </c>
      <c r="AC106">
        <v>11</v>
      </c>
      <c r="AD106" t="s">
        <v>54</v>
      </c>
      <c r="AE106" t="s">
        <v>54</v>
      </c>
      <c r="AF106">
        <v>54</v>
      </c>
      <c r="AG106">
        <v>75</v>
      </c>
      <c r="AH106">
        <v>1028</v>
      </c>
      <c r="AI106">
        <v>17</v>
      </c>
      <c r="AJ106" t="s">
        <v>54</v>
      </c>
      <c r="AK106">
        <v>10</v>
      </c>
      <c r="AL106">
        <v>16</v>
      </c>
      <c r="AM106" t="s">
        <v>54</v>
      </c>
      <c r="AN106">
        <v>29</v>
      </c>
      <c r="AO106" t="s">
        <v>54</v>
      </c>
      <c r="AP106">
        <v>708366</v>
      </c>
    </row>
    <row r="107" spans="1:42" x14ac:dyDescent="0.3">
      <c r="A107" t="s">
        <v>51</v>
      </c>
      <c r="B107" s="1">
        <v>45093</v>
      </c>
      <c r="C107" t="s">
        <v>0</v>
      </c>
      <c r="D107" t="s">
        <v>52</v>
      </c>
      <c r="E107" t="s">
        <v>53</v>
      </c>
      <c r="F107">
        <v>14384</v>
      </c>
      <c r="G107">
        <v>66551</v>
      </c>
      <c r="H107">
        <v>259347</v>
      </c>
      <c r="I107">
        <v>82</v>
      </c>
      <c r="J107">
        <v>173</v>
      </c>
      <c r="K107">
        <v>25044</v>
      </c>
      <c r="L107">
        <v>22069</v>
      </c>
      <c r="M107">
        <v>3362</v>
      </c>
      <c r="N107">
        <v>137</v>
      </c>
      <c r="O107">
        <v>84</v>
      </c>
      <c r="P107">
        <v>629</v>
      </c>
      <c r="Q107">
        <v>28466</v>
      </c>
      <c r="R107">
        <v>77</v>
      </c>
      <c r="S107">
        <v>27</v>
      </c>
      <c r="T107">
        <v>303</v>
      </c>
      <c r="U107">
        <v>383</v>
      </c>
      <c r="V107">
        <v>126</v>
      </c>
      <c r="W107">
        <v>4</v>
      </c>
      <c r="X107">
        <v>122</v>
      </c>
      <c r="Y107">
        <v>253</v>
      </c>
      <c r="Z107">
        <v>31</v>
      </c>
      <c r="AA107">
        <v>285</v>
      </c>
      <c r="AB107">
        <v>18</v>
      </c>
      <c r="AC107">
        <v>13</v>
      </c>
      <c r="AD107" t="s">
        <v>54</v>
      </c>
      <c r="AE107">
        <v>81</v>
      </c>
      <c r="AF107">
        <v>36</v>
      </c>
      <c r="AG107">
        <v>79</v>
      </c>
      <c r="AH107">
        <v>1296</v>
      </c>
      <c r="AI107" t="s">
        <v>54</v>
      </c>
      <c r="AJ107" t="s">
        <v>54</v>
      </c>
      <c r="AK107">
        <v>8</v>
      </c>
      <c r="AL107">
        <v>1355</v>
      </c>
      <c r="AM107" t="s">
        <v>54</v>
      </c>
      <c r="AN107">
        <v>13</v>
      </c>
      <c r="AO107" t="s">
        <v>54</v>
      </c>
      <c r="AP107">
        <v>734332</v>
      </c>
    </row>
    <row r="108" spans="1:42" x14ac:dyDescent="0.3">
      <c r="A108" t="s">
        <v>42</v>
      </c>
      <c r="B108" s="1">
        <v>45093</v>
      </c>
      <c r="C108" t="s">
        <v>0</v>
      </c>
      <c r="D108" t="s">
        <v>52</v>
      </c>
      <c r="E108" t="s">
        <v>55</v>
      </c>
      <c r="F108">
        <v>15319</v>
      </c>
      <c r="G108">
        <v>68885</v>
      </c>
      <c r="H108">
        <v>261955</v>
      </c>
      <c r="I108">
        <v>108</v>
      </c>
      <c r="J108">
        <v>109</v>
      </c>
      <c r="K108">
        <v>25497</v>
      </c>
      <c r="L108">
        <v>23231</v>
      </c>
      <c r="M108">
        <v>3742</v>
      </c>
      <c r="N108" t="s">
        <v>54</v>
      </c>
      <c r="O108">
        <v>84</v>
      </c>
      <c r="P108">
        <v>706</v>
      </c>
      <c r="Q108">
        <v>29432</v>
      </c>
      <c r="R108">
        <v>75</v>
      </c>
      <c r="S108">
        <v>27</v>
      </c>
      <c r="T108">
        <v>327</v>
      </c>
      <c r="U108">
        <v>411</v>
      </c>
      <c r="V108">
        <v>146</v>
      </c>
      <c r="W108" t="s">
        <v>54</v>
      </c>
      <c r="X108">
        <v>127</v>
      </c>
      <c r="Y108">
        <v>263</v>
      </c>
      <c r="Z108">
        <v>35</v>
      </c>
      <c r="AA108">
        <v>347</v>
      </c>
      <c r="AB108">
        <v>26</v>
      </c>
      <c r="AC108" t="s">
        <v>54</v>
      </c>
      <c r="AD108">
        <v>33</v>
      </c>
      <c r="AE108">
        <v>77</v>
      </c>
      <c r="AF108">
        <v>36</v>
      </c>
      <c r="AG108">
        <v>85</v>
      </c>
      <c r="AH108">
        <v>1363</v>
      </c>
      <c r="AI108">
        <v>43</v>
      </c>
      <c r="AJ108" t="s">
        <v>54</v>
      </c>
      <c r="AK108">
        <v>13</v>
      </c>
      <c r="AL108">
        <v>1380</v>
      </c>
      <c r="AM108" t="s">
        <v>54</v>
      </c>
      <c r="AN108" t="s">
        <v>54</v>
      </c>
      <c r="AO108">
        <v>8</v>
      </c>
      <c r="AP108">
        <v>726419</v>
      </c>
    </row>
    <row r="109" spans="1:42" x14ac:dyDescent="0.3">
      <c r="A109" t="s">
        <v>43</v>
      </c>
      <c r="B109" s="1">
        <v>45093</v>
      </c>
      <c r="C109" t="s">
        <v>0</v>
      </c>
      <c r="D109" t="s">
        <v>52</v>
      </c>
      <c r="E109" t="s">
        <v>56</v>
      </c>
      <c r="F109">
        <v>14470</v>
      </c>
      <c r="G109">
        <v>68749</v>
      </c>
      <c r="H109">
        <v>258949</v>
      </c>
      <c r="I109">
        <v>94</v>
      </c>
      <c r="J109">
        <v>100</v>
      </c>
      <c r="K109">
        <v>25251</v>
      </c>
      <c r="L109">
        <v>22103</v>
      </c>
      <c r="M109">
        <v>3313</v>
      </c>
      <c r="N109">
        <v>139</v>
      </c>
      <c r="O109">
        <v>100</v>
      </c>
      <c r="P109">
        <v>673</v>
      </c>
      <c r="Q109">
        <v>28061</v>
      </c>
      <c r="R109" t="s">
        <v>54</v>
      </c>
      <c r="S109">
        <v>29</v>
      </c>
      <c r="T109">
        <v>251</v>
      </c>
      <c r="U109">
        <v>372</v>
      </c>
      <c r="V109">
        <v>89</v>
      </c>
      <c r="W109">
        <v>6</v>
      </c>
      <c r="X109">
        <v>125</v>
      </c>
      <c r="Y109">
        <v>255</v>
      </c>
      <c r="Z109">
        <v>31</v>
      </c>
      <c r="AA109">
        <v>283</v>
      </c>
      <c r="AB109">
        <v>22</v>
      </c>
      <c r="AC109">
        <v>7</v>
      </c>
      <c r="AD109">
        <v>30</v>
      </c>
      <c r="AE109">
        <v>86</v>
      </c>
      <c r="AF109">
        <v>50</v>
      </c>
      <c r="AG109">
        <v>101</v>
      </c>
      <c r="AH109" t="s">
        <v>54</v>
      </c>
      <c r="AI109" t="s">
        <v>54</v>
      </c>
      <c r="AJ109">
        <v>5</v>
      </c>
      <c r="AK109">
        <v>7</v>
      </c>
      <c r="AL109">
        <v>1334</v>
      </c>
      <c r="AM109">
        <v>24</v>
      </c>
      <c r="AN109" t="s">
        <v>54</v>
      </c>
      <c r="AO109" t="s">
        <v>54</v>
      </c>
      <c r="AP109">
        <v>734604</v>
      </c>
    </row>
    <row r="110" spans="1:42" x14ac:dyDescent="0.3">
      <c r="A110" t="s">
        <v>44</v>
      </c>
      <c r="B110" s="1">
        <v>45093</v>
      </c>
      <c r="C110" t="s">
        <v>0</v>
      </c>
      <c r="D110" t="s">
        <v>52</v>
      </c>
      <c r="E110" t="s">
        <v>57</v>
      </c>
      <c r="F110">
        <v>15494</v>
      </c>
      <c r="G110">
        <v>69119</v>
      </c>
      <c r="H110">
        <v>263320</v>
      </c>
      <c r="I110">
        <v>175</v>
      </c>
      <c r="J110">
        <v>229</v>
      </c>
      <c r="K110">
        <v>25460</v>
      </c>
      <c r="L110">
        <v>23137</v>
      </c>
      <c r="M110">
        <v>4278</v>
      </c>
      <c r="N110">
        <v>196</v>
      </c>
      <c r="O110">
        <v>104</v>
      </c>
      <c r="P110">
        <v>668</v>
      </c>
      <c r="Q110">
        <v>30162</v>
      </c>
      <c r="R110" t="s">
        <v>54</v>
      </c>
      <c r="S110">
        <v>24</v>
      </c>
      <c r="T110">
        <v>320</v>
      </c>
      <c r="U110">
        <v>395</v>
      </c>
      <c r="V110">
        <v>176</v>
      </c>
      <c r="W110" t="s">
        <v>54</v>
      </c>
      <c r="X110">
        <v>123</v>
      </c>
      <c r="Y110">
        <v>268</v>
      </c>
      <c r="Z110">
        <v>33</v>
      </c>
      <c r="AA110">
        <v>337</v>
      </c>
      <c r="AB110">
        <v>24</v>
      </c>
      <c r="AC110">
        <v>10</v>
      </c>
      <c r="AD110" t="s">
        <v>54</v>
      </c>
      <c r="AE110">
        <v>106</v>
      </c>
      <c r="AF110">
        <v>59</v>
      </c>
      <c r="AG110">
        <v>80</v>
      </c>
      <c r="AH110">
        <v>614</v>
      </c>
      <c r="AI110">
        <v>41</v>
      </c>
      <c r="AJ110" t="s">
        <v>54</v>
      </c>
      <c r="AK110" t="s">
        <v>54</v>
      </c>
      <c r="AL110">
        <v>1356</v>
      </c>
      <c r="AM110" t="s">
        <v>54</v>
      </c>
      <c r="AN110">
        <v>13</v>
      </c>
      <c r="AO110" t="s">
        <v>54</v>
      </c>
      <c r="AP110">
        <v>724037</v>
      </c>
    </row>
    <row r="111" spans="1:42" x14ac:dyDescent="0.3">
      <c r="A111" t="s">
        <v>58</v>
      </c>
      <c r="B111" s="1">
        <v>45093</v>
      </c>
      <c r="C111" t="s">
        <v>0</v>
      </c>
      <c r="D111" t="s">
        <v>52</v>
      </c>
      <c r="E111" t="s">
        <v>59</v>
      </c>
      <c r="F111">
        <v>14739</v>
      </c>
      <c r="G111">
        <v>69461</v>
      </c>
      <c r="H111">
        <v>261636</v>
      </c>
      <c r="I111">
        <v>166</v>
      </c>
      <c r="J111">
        <v>117</v>
      </c>
      <c r="K111">
        <v>25422</v>
      </c>
      <c r="L111">
        <v>22445</v>
      </c>
      <c r="M111">
        <v>3150</v>
      </c>
      <c r="N111" t="s">
        <v>54</v>
      </c>
      <c r="O111">
        <v>69</v>
      </c>
      <c r="P111">
        <v>565</v>
      </c>
      <c r="Q111">
        <v>29808</v>
      </c>
      <c r="R111">
        <v>75</v>
      </c>
      <c r="S111">
        <v>32</v>
      </c>
      <c r="T111">
        <v>263</v>
      </c>
      <c r="U111">
        <v>391</v>
      </c>
      <c r="V111">
        <v>173</v>
      </c>
      <c r="W111">
        <v>3</v>
      </c>
      <c r="X111">
        <v>111</v>
      </c>
      <c r="Y111">
        <v>268</v>
      </c>
      <c r="Z111">
        <v>32</v>
      </c>
      <c r="AA111">
        <v>307</v>
      </c>
      <c r="AB111">
        <v>18</v>
      </c>
      <c r="AC111">
        <v>7</v>
      </c>
      <c r="AD111">
        <v>22</v>
      </c>
      <c r="AE111">
        <v>97</v>
      </c>
      <c r="AF111">
        <v>50</v>
      </c>
      <c r="AG111">
        <v>117</v>
      </c>
      <c r="AH111">
        <v>1332</v>
      </c>
      <c r="AI111" t="s">
        <v>54</v>
      </c>
      <c r="AJ111" t="s">
        <v>54</v>
      </c>
      <c r="AK111">
        <v>16</v>
      </c>
      <c r="AL111">
        <v>1301</v>
      </c>
      <c r="AM111" t="s">
        <v>54</v>
      </c>
      <c r="AN111">
        <v>20</v>
      </c>
      <c r="AO111" t="s">
        <v>54</v>
      </c>
      <c r="AP111">
        <v>728028</v>
      </c>
    </row>
    <row r="112" spans="1:42" x14ac:dyDescent="0.3">
      <c r="A112" t="s">
        <v>60</v>
      </c>
      <c r="B112" s="1">
        <v>45093</v>
      </c>
      <c r="C112" t="s">
        <v>61</v>
      </c>
      <c r="D112" t="s">
        <v>52</v>
      </c>
      <c r="E112" t="s">
        <v>53</v>
      </c>
      <c r="F112">
        <v>12730</v>
      </c>
      <c r="G112">
        <v>94004</v>
      </c>
      <c r="H112">
        <v>223819</v>
      </c>
      <c r="I112" t="s">
        <v>54</v>
      </c>
      <c r="J112" t="s">
        <v>54</v>
      </c>
      <c r="K112">
        <v>24236</v>
      </c>
      <c r="L112">
        <v>1413</v>
      </c>
      <c r="M112">
        <v>6303</v>
      </c>
      <c r="N112">
        <v>345</v>
      </c>
      <c r="O112">
        <v>45</v>
      </c>
      <c r="P112">
        <v>1706</v>
      </c>
      <c r="Q112">
        <v>92541</v>
      </c>
      <c r="R112">
        <v>184</v>
      </c>
      <c r="S112">
        <v>66</v>
      </c>
      <c r="T112">
        <v>264</v>
      </c>
      <c r="U112">
        <v>142</v>
      </c>
      <c r="V112">
        <v>23</v>
      </c>
      <c r="W112">
        <v>9</v>
      </c>
      <c r="X112">
        <v>193</v>
      </c>
      <c r="Y112">
        <v>53</v>
      </c>
      <c r="Z112">
        <v>38</v>
      </c>
      <c r="AA112">
        <v>177</v>
      </c>
      <c r="AB112">
        <v>24</v>
      </c>
      <c r="AC112">
        <v>16</v>
      </c>
      <c r="AD112" t="s">
        <v>54</v>
      </c>
      <c r="AE112">
        <v>48</v>
      </c>
      <c r="AF112">
        <v>37</v>
      </c>
      <c r="AG112">
        <v>35</v>
      </c>
      <c r="AH112">
        <v>577</v>
      </c>
      <c r="AI112">
        <v>54</v>
      </c>
      <c r="AJ112" t="s">
        <v>54</v>
      </c>
      <c r="AK112" t="s">
        <v>54</v>
      </c>
      <c r="AL112">
        <v>13</v>
      </c>
      <c r="AM112">
        <v>30</v>
      </c>
      <c r="AN112" t="s">
        <v>54</v>
      </c>
      <c r="AO112">
        <v>6</v>
      </c>
      <c r="AP112">
        <v>695096</v>
      </c>
    </row>
    <row r="113" spans="1:42" x14ac:dyDescent="0.3">
      <c r="A113" t="s">
        <v>62</v>
      </c>
      <c r="B113" s="1">
        <v>45093</v>
      </c>
      <c r="C113" t="s">
        <v>61</v>
      </c>
      <c r="D113" t="s">
        <v>52</v>
      </c>
      <c r="E113" t="s">
        <v>55</v>
      </c>
      <c r="F113">
        <v>10938</v>
      </c>
      <c r="G113">
        <v>92600</v>
      </c>
      <c r="H113">
        <v>221779</v>
      </c>
      <c r="I113" t="s">
        <v>54</v>
      </c>
      <c r="J113" t="s">
        <v>54</v>
      </c>
      <c r="K113">
        <v>24070</v>
      </c>
      <c r="L113">
        <v>1463</v>
      </c>
      <c r="M113">
        <v>5217</v>
      </c>
      <c r="N113">
        <v>322</v>
      </c>
      <c r="O113">
        <v>169</v>
      </c>
      <c r="P113">
        <v>1374</v>
      </c>
      <c r="Q113">
        <v>89439</v>
      </c>
      <c r="R113">
        <v>152</v>
      </c>
      <c r="S113">
        <v>68</v>
      </c>
      <c r="T113">
        <v>229</v>
      </c>
      <c r="U113">
        <v>167</v>
      </c>
      <c r="V113">
        <v>26</v>
      </c>
      <c r="W113">
        <v>4</v>
      </c>
      <c r="X113">
        <v>184</v>
      </c>
      <c r="Y113">
        <v>50</v>
      </c>
      <c r="Z113">
        <v>40</v>
      </c>
      <c r="AA113">
        <v>154</v>
      </c>
      <c r="AB113">
        <v>25</v>
      </c>
      <c r="AC113">
        <v>8</v>
      </c>
      <c r="AD113">
        <v>18</v>
      </c>
      <c r="AE113">
        <v>42</v>
      </c>
      <c r="AF113">
        <v>82</v>
      </c>
      <c r="AG113">
        <v>36</v>
      </c>
      <c r="AH113" t="s">
        <v>54</v>
      </c>
      <c r="AI113" t="s">
        <v>54</v>
      </c>
      <c r="AJ113">
        <v>4</v>
      </c>
      <c r="AK113" t="s">
        <v>54</v>
      </c>
      <c r="AL113">
        <v>19</v>
      </c>
      <c r="AM113" t="s">
        <v>54</v>
      </c>
      <c r="AN113">
        <v>12</v>
      </c>
      <c r="AO113">
        <v>6</v>
      </c>
      <c r="AP113">
        <v>705402</v>
      </c>
    </row>
    <row r="114" spans="1:42" x14ac:dyDescent="0.3">
      <c r="A114" t="s">
        <v>63</v>
      </c>
      <c r="B114" s="1">
        <v>45093</v>
      </c>
      <c r="C114" t="s">
        <v>61</v>
      </c>
      <c r="D114" t="s">
        <v>52</v>
      </c>
      <c r="E114" t="s">
        <v>56</v>
      </c>
      <c r="F114">
        <v>9769</v>
      </c>
      <c r="G114">
        <v>95182</v>
      </c>
      <c r="H114">
        <v>221733</v>
      </c>
      <c r="I114" t="s">
        <v>54</v>
      </c>
      <c r="J114" t="s">
        <v>54</v>
      </c>
      <c r="K114">
        <v>24061</v>
      </c>
      <c r="L114">
        <v>1476</v>
      </c>
      <c r="M114">
        <v>5487</v>
      </c>
      <c r="N114">
        <v>105</v>
      </c>
      <c r="O114">
        <v>124</v>
      </c>
      <c r="P114">
        <v>1617</v>
      </c>
      <c r="Q114">
        <v>93442</v>
      </c>
      <c r="R114">
        <v>145</v>
      </c>
      <c r="S114">
        <v>42</v>
      </c>
      <c r="T114">
        <v>237</v>
      </c>
      <c r="U114">
        <v>127</v>
      </c>
      <c r="V114">
        <v>15</v>
      </c>
      <c r="W114">
        <v>7</v>
      </c>
      <c r="X114">
        <v>199</v>
      </c>
      <c r="Y114">
        <v>62</v>
      </c>
      <c r="Z114">
        <v>34</v>
      </c>
      <c r="AA114">
        <v>169</v>
      </c>
      <c r="AB114">
        <v>24</v>
      </c>
      <c r="AC114">
        <v>17</v>
      </c>
      <c r="AD114">
        <v>24</v>
      </c>
      <c r="AE114">
        <v>17</v>
      </c>
      <c r="AF114">
        <v>29</v>
      </c>
      <c r="AG114">
        <v>50</v>
      </c>
      <c r="AH114">
        <v>1247</v>
      </c>
      <c r="AI114">
        <v>20</v>
      </c>
      <c r="AJ114" t="s">
        <v>54</v>
      </c>
      <c r="AK114">
        <v>8</v>
      </c>
      <c r="AL114">
        <v>21</v>
      </c>
      <c r="AM114" t="s">
        <v>54</v>
      </c>
      <c r="AN114" t="s">
        <v>54</v>
      </c>
      <c r="AO114" t="s">
        <v>54</v>
      </c>
      <c r="AP114">
        <v>699339</v>
      </c>
    </row>
    <row r="115" spans="1:42" x14ac:dyDescent="0.3">
      <c r="A115" t="s">
        <v>64</v>
      </c>
      <c r="B115" s="1">
        <v>45093</v>
      </c>
      <c r="C115" t="s">
        <v>61</v>
      </c>
      <c r="D115" t="s">
        <v>52</v>
      </c>
      <c r="E115" t="s">
        <v>57</v>
      </c>
      <c r="F115">
        <v>13102</v>
      </c>
      <c r="G115">
        <v>91256</v>
      </c>
      <c r="H115">
        <v>221472</v>
      </c>
      <c r="I115" t="s">
        <v>54</v>
      </c>
      <c r="J115" t="s">
        <v>54</v>
      </c>
      <c r="K115">
        <v>24136</v>
      </c>
      <c r="L115">
        <v>1492</v>
      </c>
      <c r="M115">
        <v>5958</v>
      </c>
      <c r="N115">
        <v>137</v>
      </c>
      <c r="O115">
        <v>123</v>
      </c>
      <c r="P115">
        <v>1711</v>
      </c>
      <c r="Q115">
        <v>93493</v>
      </c>
      <c r="R115" t="s">
        <v>54</v>
      </c>
      <c r="S115">
        <v>81</v>
      </c>
      <c r="T115">
        <v>227</v>
      </c>
      <c r="U115">
        <v>110</v>
      </c>
      <c r="V115">
        <v>28</v>
      </c>
      <c r="W115">
        <v>4</v>
      </c>
      <c r="X115">
        <v>195</v>
      </c>
      <c r="Y115">
        <v>51</v>
      </c>
      <c r="Z115">
        <v>38</v>
      </c>
      <c r="AA115">
        <v>169</v>
      </c>
      <c r="AB115">
        <v>22</v>
      </c>
      <c r="AC115">
        <v>5</v>
      </c>
      <c r="AD115">
        <v>22</v>
      </c>
      <c r="AE115">
        <v>37</v>
      </c>
      <c r="AF115">
        <v>87</v>
      </c>
      <c r="AG115">
        <v>57</v>
      </c>
      <c r="AH115">
        <v>539</v>
      </c>
      <c r="AI115">
        <v>16</v>
      </c>
      <c r="AJ115" t="s">
        <v>54</v>
      </c>
      <c r="AK115" t="s">
        <v>54</v>
      </c>
      <c r="AL115">
        <v>8</v>
      </c>
      <c r="AM115" t="s">
        <v>54</v>
      </c>
      <c r="AN115">
        <v>19</v>
      </c>
      <c r="AO115" t="s">
        <v>54</v>
      </c>
      <c r="AP115">
        <v>698803</v>
      </c>
    </row>
    <row r="116" spans="1:42" x14ac:dyDescent="0.3">
      <c r="A116" t="s">
        <v>65</v>
      </c>
      <c r="B116" s="1">
        <v>45093</v>
      </c>
      <c r="C116" t="s">
        <v>61</v>
      </c>
      <c r="D116" t="s">
        <v>52</v>
      </c>
      <c r="E116" t="s">
        <v>59</v>
      </c>
      <c r="F116">
        <v>11808</v>
      </c>
      <c r="G116">
        <v>92052</v>
      </c>
      <c r="H116">
        <v>220513</v>
      </c>
      <c r="I116" t="s">
        <v>54</v>
      </c>
      <c r="J116" t="s">
        <v>54</v>
      </c>
      <c r="K116">
        <v>24044</v>
      </c>
      <c r="L116">
        <v>1473</v>
      </c>
      <c r="M116">
        <v>5214</v>
      </c>
      <c r="N116">
        <v>148</v>
      </c>
      <c r="O116">
        <v>41</v>
      </c>
      <c r="P116">
        <v>1619</v>
      </c>
      <c r="Q116">
        <v>93357</v>
      </c>
      <c r="R116" t="s">
        <v>54</v>
      </c>
      <c r="S116">
        <v>45</v>
      </c>
      <c r="T116">
        <v>207</v>
      </c>
      <c r="U116">
        <v>124</v>
      </c>
      <c r="V116">
        <v>24</v>
      </c>
      <c r="W116">
        <v>3</v>
      </c>
      <c r="X116">
        <v>185</v>
      </c>
      <c r="Y116">
        <v>40</v>
      </c>
      <c r="Z116">
        <v>30</v>
      </c>
      <c r="AA116">
        <v>160</v>
      </c>
      <c r="AB116">
        <v>24</v>
      </c>
      <c r="AC116">
        <v>10</v>
      </c>
      <c r="AD116" t="s">
        <v>54</v>
      </c>
      <c r="AE116">
        <v>57</v>
      </c>
      <c r="AF116">
        <v>71</v>
      </c>
      <c r="AG116">
        <v>93</v>
      </c>
      <c r="AH116">
        <v>666</v>
      </c>
      <c r="AI116">
        <v>18</v>
      </c>
      <c r="AJ116" t="s">
        <v>54</v>
      </c>
      <c r="AK116" t="s">
        <v>54</v>
      </c>
      <c r="AL116">
        <v>4</v>
      </c>
      <c r="AM116" t="s">
        <v>54</v>
      </c>
      <c r="AN116">
        <v>17</v>
      </c>
      <c r="AO116">
        <v>6</v>
      </c>
      <c r="AP116">
        <v>701673</v>
      </c>
    </row>
    <row r="117" spans="1:42" x14ac:dyDescent="0.3">
      <c r="A117" t="s">
        <v>66</v>
      </c>
      <c r="B117" s="1">
        <v>45093</v>
      </c>
      <c r="C117" t="s">
        <v>67</v>
      </c>
      <c r="D117" t="s">
        <v>52</v>
      </c>
      <c r="E117" t="s">
        <v>53</v>
      </c>
      <c r="F117">
        <v>12628</v>
      </c>
      <c r="G117">
        <v>78743</v>
      </c>
      <c r="H117">
        <v>267030</v>
      </c>
      <c r="I117">
        <v>302</v>
      </c>
      <c r="J117" t="s">
        <v>54</v>
      </c>
      <c r="K117">
        <v>17250</v>
      </c>
      <c r="L117">
        <v>14035</v>
      </c>
      <c r="M117">
        <v>4809</v>
      </c>
      <c r="N117">
        <v>99</v>
      </c>
      <c r="O117">
        <v>228</v>
      </c>
      <c r="P117">
        <v>856</v>
      </c>
      <c r="Q117">
        <v>50693</v>
      </c>
      <c r="R117" t="s">
        <v>54</v>
      </c>
      <c r="S117">
        <v>55</v>
      </c>
      <c r="T117">
        <v>194</v>
      </c>
      <c r="U117">
        <v>59</v>
      </c>
      <c r="V117">
        <v>13</v>
      </c>
      <c r="W117">
        <v>3</v>
      </c>
      <c r="X117">
        <v>78</v>
      </c>
      <c r="Y117">
        <v>99</v>
      </c>
      <c r="Z117">
        <v>32</v>
      </c>
      <c r="AA117">
        <v>259</v>
      </c>
      <c r="AB117">
        <v>9</v>
      </c>
      <c r="AC117" t="s">
        <v>54</v>
      </c>
      <c r="AD117">
        <v>44</v>
      </c>
      <c r="AE117">
        <v>61</v>
      </c>
      <c r="AF117">
        <v>35</v>
      </c>
      <c r="AG117">
        <v>27</v>
      </c>
      <c r="AH117">
        <v>570</v>
      </c>
      <c r="AI117">
        <v>33</v>
      </c>
      <c r="AJ117" t="s">
        <v>54</v>
      </c>
      <c r="AK117">
        <v>4</v>
      </c>
      <c r="AL117">
        <v>12</v>
      </c>
      <c r="AM117" t="s">
        <v>54</v>
      </c>
      <c r="AN117" t="s">
        <v>54</v>
      </c>
      <c r="AO117" t="s">
        <v>54</v>
      </c>
      <c r="AP117">
        <v>708200</v>
      </c>
    </row>
    <row r="118" spans="1:42" x14ac:dyDescent="0.3">
      <c r="A118" t="s">
        <v>68</v>
      </c>
      <c r="B118" s="1">
        <v>45093</v>
      </c>
      <c r="C118" t="s">
        <v>67</v>
      </c>
      <c r="D118" t="s">
        <v>52</v>
      </c>
      <c r="E118" t="s">
        <v>55</v>
      </c>
      <c r="F118">
        <v>13066</v>
      </c>
      <c r="G118">
        <v>79366</v>
      </c>
      <c r="H118">
        <v>269789</v>
      </c>
      <c r="I118">
        <v>392</v>
      </c>
      <c r="J118" t="s">
        <v>54</v>
      </c>
      <c r="K118">
        <v>17653</v>
      </c>
      <c r="L118">
        <v>14746</v>
      </c>
      <c r="M118">
        <v>4724</v>
      </c>
      <c r="N118">
        <v>108</v>
      </c>
      <c r="O118">
        <v>184</v>
      </c>
      <c r="P118">
        <v>964</v>
      </c>
      <c r="Q118">
        <v>52161</v>
      </c>
      <c r="R118">
        <v>255</v>
      </c>
      <c r="S118">
        <v>61</v>
      </c>
      <c r="T118">
        <v>221</v>
      </c>
      <c r="U118">
        <v>73</v>
      </c>
      <c r="V118">
        <v>6</v>
      </c>
      <c r="W118">
        <v>7</v>
      </c>
      <c r="X118">
        <v>75</v>
      </c>
      <c r="Y118">
        <v>111</v>
      </c>
      <c r="Z118">
        <v>34</v>
      </c>
      <c r="AA118">
        <v>301</v>
      </c>
      <c r="AB118">
        <v>7</v>
      </c>
      <c r="AC118">
        <v>7</v>
      </c>
      <c r="AD118">
        <v>14</v>
      </c>
      <c r="AE118">
        <v>35</v>
      </c>
      <c r="AF118">
        <v>59</v>
      </c>
      <c r="AG118">
        <v>69</v>
      </c>
      <c r="AH118">
        <v>402</v>
      </c>
      <c r="AI118" t="s">
        <v>54</v>
      </c>
      <c r="AJ118" t="s">
        <v>54</v>
      </c>
      <c r="AK118" t="s">
        <v>54</v>
      </c>
      <c r="AL118">
        <v>21</v>
      </c>
      <c r="AM118" t="s">
        <v>54</v>
      </c>
      <c r="AN118">
        <v>22</v>
      </c>
      <c r="AO118">
        <v>4</v>
      </c>
      <c r="AP118">
        <v>702234</v>
      </c>
    </row>
    <row r="119" spans="1:42" x14ac:dyDescent="0.3">
      <c r="A119" t="s">
        <v>69</v>
      </c>
      <c r="B119" s="1">
        <v>45093</v>
      </c>
      <c r="C119" t="s">
        <v>67</v>
      </c>
      <c r="D119" t="s">
        <v>52</v>
      </c>
      <c r="E119" t="s">
        <v>56</v>
      </c>
      <c r="F119">
        <v>11538</v>
      </c>
      <c r="G119">
        <v>78915</v>
      </c>
      <c r="H119">
        <v>266501</v>
      </c>
      <c r="I119">
        <v>320</v>
      </c>
      <c r="J119" t="s">
        <v>54</v>
      </c>
      <c r="K119">
        <v>17407</v>
      </c>
      <c r="L119">
        <v>14066</v>
      </c>
      <c r="M119">
        <v>4503</v>
      </c>
      <c r="N119">
        <v>249</v>
      </c>
      <c r="O119">
        <v>293</v>
      </c>
      <c r="P119">
        <v>1000</v>
      </c>
      <c r="Q119">
        <v>51206</v>
      </c>
      <c r="R119">
        <v>71</v>
      </c>
      <c r="S119">
        <v>73</v>
      </c>
      <c r="T119">
        <v>216</v>
      </c>
      <c r="U119">
        <v>73</v>
      </c>
      <c r="V119">
        <v>5</v>
      </c>
      <c r="W119">
        <v>2</v>
      </c>
      <c r="X119">
        <v>79</v>
      </c>
      <c r="Y119">
        <v>109</v>
      </c>
      <c r="Z119">
        <v>35</v>
      </c>
      <c r="AA119">
        <v>299</v>
      </c>
      <c r="AB119">
        <v>15</v>
      </c>
      <c r="AC119">
        <v>11</v>
      </c>
      <c r="AD119">
        <v>12</v>
      </c>
      <c r="AE119">
        <v>25</v>
      </c>
      <c r="AF119">
        <v>36</v>
      </c>
      <c r="AG119">
        <v>90</v>
      </c>
      <c r="AH119">
        <v>1128</v>
      </c>
      <c r="AI119" t="s">
        <v>54</v>
      </c>
      <c r="AJ119">
        <v>8</v>
      </c>
      <c r="AK119">
        <v>8</v>
      </c>
      <c r="AL119">
        <v>17</v>
      </c>
      <c r="AM119">
        <v>42</v>
      </c>
      <c r="AN119" t="s">
        <v>54</v>
      </c>
      <c r="AO119" t="s">
        <v>54</v>
      </c>
      <c r="AP119">
        <v>708378</v>
      </c>
    </row>
    <row r="120" spans="1:42" x14ac:dyDescent="0.3">
      <c r="A120" t="s">
        <v>70</v>
      </c>
      <c r="B120" s="1">
        <v>45093</v>
      </c>
      <c r="C120" t="s">
        <v>67</v>
      </c>
      <c r="D120" t="s">
        <v>52</v>
      </c>
      <c r="E120" t="s">
        <v>57</v>
      </c>
      <c r="F120">
        <v>13429</v>
      </c>
      <c r="G120">
        <v>78984</v>
      </c>
      <c r="H120">
        <v>266633</v>
      </c>
      <c r="I120">
        <v>275</v>
      </c>
      <c r="J120" t="s">
        <v>54</v>
      </c>
      <c r="K120">
        <v>17858</v>
      </c>
      <c r="L120">
        <v>14356</v>
      </c>
      <c r="M120">
        <v>4909</v>
      </c>
      <c r="N120">
        <v>178</v>
      </c>
      <c r="O120">
        <v>198</v>
      </c>
      <c r="P120">
        <v>1018</v>
      </c>
      <c r="Q120">
        <v>51021</v>
      </c>
      <c r="R120">
        <v>273</v>
      </c>
      <c r="S120">
        <v>56</v>
      </c>
      <c r="T120">
        <v>235</v>
      </c>
      <c r="U120">
        <v>78</v>
      </c>
      <c r="V120">
        <v>5</v>
      </c>
      <c r="W120">
        <v>3</v>
      </c>
      <c r="X120">
        <v>76</v>
      </c>
      <c r="Y120">
        <v>104</v>
      </c>
      <c r="Z120">
        <v>29</v>
      </c>
      <c r="AA120">
        <v>332</v>
      </c>
      <c r="AB120">
        <v>8</v>
      </c>
      <c r="AC120">
        <v>14</v>
      </c>
      <c r="AD120" t="s">
        <v>54</v>
      </c>
      <c r="AE120" t="s">
        <v>54</v>
      </c>
      <c r="AF120">
        <v>64</v>
      </c>
      <c r="AG120">
        <v>67</v>
      </c>
      <c r="AH120" t="s">
        <v>54</v>
      </c>
      <c r="AI120">
        <v>25</v>
      </c>
      <c r="AJ120" t="s">
        <v>54</v>
      </c>
      <c r="AK120">
        <v>9</v>
      </c>
      <c r="AL120">
        <v>15</v>
      </c>
      <c r="AM120" t="s">
        <v>54</v>
      </c>
      <c r="AN120">
        <v>8</v>
      </c>
      <c r="AO120" t="s">
        <v>54</v>
      </c>
      <c r="AP120">
        <v>706452</v>
      </c>
    </row>
    <row r="121" spans="1:42" x14ac:dyDescent="0.3">
      <c r="A121" t="s">
        <v>71</v>
      </c>
      <c r="B121" s="1">
        <v>45093</v>
      </c>
      <c r="C121" t="s">
        <v>67</v>
      </c>
      <c r="D121" t="s">
        <v>52</v>
      </c>
      <c r="E121" t="s">
        <v>59</v>
      </c>
      <c r="F121">
        <v>12648</v>
      </c>
      <c r="G121">
        <v>78607</v>
      </c>
      <c r="H121">
        <v>269833</v>
      </c>
      <c r="I121">
        <v>296</v>
      </c>
      <c r="J121" t="s">
        <v>54</v>
      </c>
      <c r="K121">
        <v>17704</v>
      </c>
      <c r="L121">
        <v>14409</v>
      </c>
      <c r="M121">
        <v>4361</v>
      </c>
      <c r="N121">
        <v>155</v>
      </c>
      <c r="O121">
        <v>161</v>
      </c>
      <c r="P121">
        <v>992</v>
      </c>
      <c r="Q121">
        <v>50157</v>
      </c>
      <c r="R121">
        <v>186</v>
      </c>
      <c r="S121">
        <v>53</v>
      </c>
      <c r="T121">
        <v>231</v>
      </c>
      <c r="U121">
        <v>79</v>
      </c>
      <c r="V121">
        <v>4</v>
      </c>
      <c r="W121">
        <v>8</v>
      </c>
      <c r="X121">
        <v>77</v>
      </c>
      <c r="Y121">
        <v>107</v>
      </c>
      <c r="Z121">
        <v>27</v>
      </c>
      <c r="AA121">
        <v>309</v>
      </c>
      <c r="AB121">
        <v>8</v>
      </c>
      <c r="AC121" t="s">
        <v>54</v>
      </c>
      <c r="AD121">
        <v>17</v>
      </c>
      <c r="AE121">
        <v>27</v>
      </c>
      <c r="AF121">
        <v>57</v>
      </c>
      <c r="AG121">
        <v>79</v>
      </c>
      <c r="AH121">
        <v>881</v>
      </c>
      <c r="AI121" t="s">
        <v>54</v>
      </c>
      <c r="AJ121" t="s">
        <v>54</v>
      </c>
      <c r="AK121" t="s">
        <v>54</v>
      </c>
      <c r="AL121">
        <v>17</v>
      </c>
      <c r="AM121" t="s">
        <v>54</v>
      </c>
      <c r="AN121">
        <v>11</v>
      </c>
      <c r="AO121" t="s">
        <v>54</v>
      </c>
      <c r="AP121">
        <v>705505</v>
      </c>
    </row>
    <row r="122" spans="1:42" x14ac:dyDescent="0.3">
      <c r="A122" t="s">
        <v>73</v>
      </c>
      <c r="B122" s="1">
        <v>45125</v>
      </c>
      <c r="C122" t="s">
        <v>0</v>
      </c>
      <c r="D122" t="s">
        <v>52</v>
      </c>
      <c r="E122" t="s">
        <v>53</v>
      </c>
      <c r="F122" s="3">
        <v>12475.8</v>
      </c>
      <c r="G122" s="3">
        <v>65610.400000000009</v>
      </c>
      <c r="H122" s="3">
        <v>256441.69999999998</v>
      </c>
      <c r="I122" s="3" t="s">
        <v>54</v>
      </c>
      <c r="J122" s="3" t="s">
        <v>54</v>
      </c>
      <c r="K122" s="3">
        <v>23905.4</v>
      </c>
      <c r="L122" s="3">
        <v>21743.3</v>
      </c>
      <c r="M122" s="3">
        <v>2681</v>
      </c>
      <c r="N122" s="3">
        <v>113.9</v>
      </c>
      <c r="O122" s="3">
        <v>34.4</v>
      </c>
      <c r="P122" s="3">
        <v>614.20000000000005</v>
      </c>
      <c r="Q122" s="3">
        <v>27652</v>
      </c>
      <c r="R122" s="3">
        <v>161.9</v>
      </c>
      <c r="S122" s="3">
        <v>26.4</v>
      </c>
      <c r="T122" s="3">
        <v>172.2</v>
      </c>
      <c r="U122" s="3">
        <v>364.29999999999995</v>
      </c>
      <c r="V122" s="3">
        <v>118.39999999999999</v>
      </c>
      <c r="W122" s="3">
        <v>2</v>
      </c>
      <c r="X122" s="3">
        <v>114.2</v>
      </c>
      <c r="Y122" s="3">
        <v>257.10000000000002</v>
      </c>
      <c r="Z122" s="3">
        <v>36.9</v>
      </c>
      <c r="AA122" s="3">
        <v>267.90000000000003</v>
      </c>
      <c r="AB122" s="3">
        <v>20.6</v>
      </c>
      <c r="AC122" s="3">
        <v>10.8</v>
      </c>
      <c r="AD122" s="3">
        <v>22.5</v>
      </c>
      <c r="AE122" s="3">
        <v>93.7</v>
      </c>
      <c r="AF122" s="3">
        <v>77.3</v>
      </c>
      <c r="AG122" s="3">
        <v>117.19999999999999</v>
      </c>
      <c r="AH122" s="3">
        <v>1038.8999999999999</v>
      </c>
      <c r="AI122" s="3" t="s">
        <v>54</v>
      </c>
      <c r="AJ122" s="3" t="s">
        <v>54</v>
      </c>
      <c r="AK122" s="3">
        <v>7.2</v>
      </c>
      <c r="AL122" s="3">
        <v>1274.0999999999999</v>
      </c>
      <c r="AM122" s="3" t="s">
        <v>54</v>
      </c>
      <c r="AN122" s="3">
        <v>11.299999999999999</v>
      </c>
      <c r="AO122" s="3" t="s">
        <v>54</v>
      </c>
      <c r="AP122" s="3">
        <v>743061.10000000009</v>
      </c>
    </row>
    <row r="123" spans="1:42" x14ac:dyDescent="0.3">
      <c r="A123" t="s">
        <v>43</v>
      </c>
      <c r="B123" s="1">
        <v>45125</v>
      </c>
      <c r="C123" t="s">
        <v>0</v>
      </c>
      <c r="D123" t="s">
        <v>52</v>
      </c>
      <c r="E123" t="s">
        <v>55</v>
      </c>
      <c r="F123" s="3">
        <v>9769</v>
      </c>
      <c r="G123" s="3">
        <v>63834.299999999996</v>
      </c>
      <c r="H123" s="3">
        <v>247201</v>
      </c>
      <c r="I123" s="3" t="s">
        <v>54</v>
      </c>
      <c r="J123" s="3" t="s">
        <v>54</v>
      </c>
      <c r="K123" s="3">
        <v>24005.5</v>
      </c>
      <c r="L123" s="3">
        <v>21803.1</v>
      </c>
      <c r="M123" s="3">
        <v>2925.2</v>
      </c>
      <c r="N123" s="3" t="s">
        <v>54</v>
      </c>
      <c r="O123" s="3">
        <v>105.69999999999999</v>
      </c>
      <c r="P123" s="3">
        <v>630.4</v>
      </c>
      <c r="Q123" s="3">
        <v>27469.600000000002</v>
      </c>
      <c r="R123" s="3">
        <v>159.70000000000002</v>
      </c>
      <c r="S123" s="3">
        <v>21.099999999999998</v>
      </c>
      <c r="T123" s="3">
        <v>218.8</v>
      </c>
      <c r="U123" s="3">
        <v>391.09999999999997</v>
      </c>
      <c r="V123" s="3">
        <v>147.30000000000001</v>
      </c>
      <c r="W123" s="3" t="s">
        <v>54</v>
      </c>
      <c r="X123" s="3">
        <v>125.3</v>
      </c>
      <c r="Y123" s="3">
        <v>252.39999999999998</v>
      </c>
      <c r="Z123" s="3">
        <v>28.5</v>
      </c>
      <c r="AA123" s="3">
        <v>325.09999999999997</v>
      </c>
      <c r="AB123" s="3">
        <v>16.600000000000001</v>
      </c>
      <c r="AC123" s="3">
        <v>8.6</v>
      </c>
      <c r="AD123" s="3">
        <v>37.6</v>
      </c>
      <c r="AE123" s="3">
        <v>82.699999999999989</v>
      </c>
      <c r="AF123" s="3">
        <v>34.9</v>
      </c>
      <c r="AG123" s="3">
        <v>77.400000000000006</v>
      </c>
      <c r="AH123" s="3">
        <v>1228</v>
      </c>
      <c r="AI123" s="3" t="s">
        <v>54</v>
      </c>
      <c r="AJ123" s="3" t="s">
        <v>54</v>
      </c>
      <c r="AK123" s="3" t="s">
        <v>54</v>
      </c>
      <c r="AL123" s="3">
        <v>1316.6</v>
      </c>
      <c r="AM123" s="3">
        <v>32.6</v>
      </c>
      <c r="AN123" s="3" t="s">
        <v>54</v>
      </c>
      <c r="AO123" s="3" t="s">
        <v>54</v>
      </c>
      <c r="AP123" s="3">
        <v>755655.9</v>
      </c>
    </row>
    <row r="124" spans="1:42" x14ac:dyDescent="0.3">
      <c r="A124" t="s">
        <v>44</v>
      </c>
      <c r="B124" s="1">
        <v>45125</v>
      </c>
      <c r="C124" t="s">
        <v>0</v>
      </c>
      <c r="D124" t="s">
        <v>52</v>
      </c>
      <c r="E124" t="s">
        <v>56</v>
      </c>
      <c r="F124" s="3">
        <v>11619.1</v>
      </c>
      <c r="G124" s="3">
        <v>66900.5</v>
      </c>
      <c r="H124" s="3">
        <v>261294.4</v>
      </c>
      <c r="I124" s="3" t="s">
        <v>54</v>
      </c>
      <c r="J124" s="3" t="s">
        <v>54</v>
      </c>
      <c r="K124" s="3">
        <v>25475.500000000004</v>
      </c>
      <c r="L124" s="3">
        <v>22424.2</v>
      </c>
      <c r="M124" s="3">
        <v>3200.2999999999997</v>
      </c>
      <c r="N124" s="3">
        <v>73.099999999999994</v>
      </c>
      <c r="O124" s="3">
        <v>92.7</v>
      </c>
      <c r="P124" s="3">
        <v>555.70000000000005</v>
      </c>
      <c r="Q124" s="3">
        <v>28425.1</v>
      </c>
      <c r="R124" s="3" t="s">
        <v>54</v>
      </c>
      <c r="S124" s="3">
        <v>14.4</v>
      </c>
      <c r="T124" s="3">
        <v>202.6</v>
      </c>
      <c r="U124" s="3">
        <v>399.1</v>
      </c>
      <c r="V124" s="3">
        <v>107.7</v>
      </c>
      <c r="W124" s="3">
        <v>3.5</v>
      </c>
      <c r="X124" s="3">
        <v>113.2</v>
      </c>
      <c r="Y124" s="3">
        <v>253.29999999999998</v>
      </c>
      <c r="Z124" s="3">
        <v>30.599999999999998</v>
      </c>
      <c r="AA124" s="3">
        <v>277.5</v>
      </c>
      <c r="AB124" s="3">
        <v>25</v>
      </c>
      <c r="AC124" s="3">
        <v>9.1</v>
      </c>
      <c r="AD124" s="3">
        <v>13.7</v>
      </c>
      <c r="AE124" s="3">
        <v>61.3</v>
      </c>
      <c r="AF124" s="3">
        <v>31.8</v>
      </c>
      <c r="AG124" s="3">
        <v>93.2</v>
      </c>
      <c r="AH124" s="3">
        <v>847</v>
      </c>
      <c r="AI124" s="3" t="s">
        <v>54</v>
      </c>
      <c r="AJ124" s="3" t="s">
        <v>54</v>
      </c>
      <c r="AK124" s="3">
        <v>4.4000000000000004</v>
      </c>
      <c r="AL124" s="3">
        <v>1335.2</v>
      </c>
      <c r="AM124" s="3">
        <v>47.6</v>
      </c>
      <c r="AN124" s="3" t="s">
        <v>54</v>
      </c>
      <c r="AO124" s="3">
        <v>4.0999999999999996</v>
      </c>
      <c r="AP124" s="3">
        <v>736244.1</v>
      </c>
    </row>
    <row r="125" spans="1:42" x14ac:dyDescent="0.3">
      <c r="A125" t="s">
        <v>58</v>
      </c>
      <c r="B125" s="1">
        <v>45125</v>
      </c>
      <c r="C125" t="s">
        <v>0</v>
      </c>
      <c r="D125" t="s">
        <v>52</v>
      </c>
      <c r="E125" t="s">
        <v>57</v>
      </c>
      <c r="F125" s="3">
        <v>9769</v>
      </c>
      <c r="G125" s="3">
        <v>64800.2</v>
      </c>
      <c r="H125" s="3">
        <v>250249</v>
      </c>
      <c r="I125" s="3" t="s">
        <v>54</v>
      </c>
      <c r="J125" s="3" t="s">
        <v>54</v>
      </c>
      <c r="K125" s="3">
        <v>23505.5</v>
      </c>
      <c r="L125" s="3">
        <v>22132.9</v>
      </c>
      <c r="M125" s="3">
        <v>3275.4</v>
      </c>
      <c r="N125" s="3">
        <v>258.3</v>
      </c>
      <c r="O125" s="3" t="s">
        <v>54</v>
      </c>
      <c r="P125" s="3">
        <v>741.7</v>
      </c>
      <c r="Q125" s="3">
        <v>28430.5</v>
      </c>
      <c r="R125" s="3">
        <v>151.5</v>
      </c>
      <c r="S125" s="3">
        <v>24.599999999999998</v>
      </c>
      <c r="T125" s="3">
        <v>196.6</v>
      </c>
      <c r="U125" s="3">
        <v>356</v>
      </c>
      <c r="V125" s="3">
        <v>154.29999999999998</v>
      </c>
      <c r="W125" s="3">
        <v>2.9</v>
      </c>
      <c r="X125" s="3">
        <v>118.39999999999999</v>
      </c>
      <c r="Y125" s="3">
        <v>257.60000000000002</v>
      </c>
      <c r="Z125" s="3">
        <v>35.6</v>
      </c>
      <c r="AA125" s="3">
        <v>292.89999999999998</v>
      </c>
      <c r="AB125" s="3">
        <v>21.7</v>
      </c>
      <c r="AC125" s="3">
        <v>20.6</v>
      </c>
      <c r="AD125" s="3">
        <v>12.899999999999999</v>
      </c>
      <c r="AE125" s="3">
        <v>86</v>
      </c>
      <c r="AF125" s="3">
        <v>29.099999999999998</v>
      </c>
      <c r="AG125" s="3">
        <v>114.6</v>
      </c>
      <c r="AH125" s="3">
        <v>1539.7</v>
      </c>
      <c r="AI125" s="3">
        <v>16.399999999999999</v>
      </c>
      <c r="AJ125" s="3" t="s">
        <v>54</v>
      </c>
      <c r="AK125" s="3">
        <v>14.499999999999998</v>
      </c>
      <c r="AL125" s="3">
        <v>1302.8000000000002</v>
      </c>
      <c r="AM125" s="3" t="s">
        <v>54</v>
      </c>
      <c r="AN125" s="3" t="s">
        <v>54</v>
      </c>
      <c r="AO125" s="3" t="s">
        <v>54</v>
      </c>
      <c r="AP125" s="3">
        <v>750336.2</v>
      </c>
    </row>
    <row r="126" spans="1:42" x14ac:dyDescent="0.3">
      <c r="A126" t="s">
        <v>60</v>
      </c>
      <c r="B126" s="1">
        <v>45125</v>
      </c>
      <c r="C126" t="s">
        <v>0</v>
      </c>
      <c r="D126" t="s">
        <v>52</v>
      </c>
      <c r="E126" t="s">
        <v>59</v>
      </c>
      <c r="F126" s="3">
        <v>11692.3</v>
      </c>
      <c r="G126" s="3">
        <v>68982.8</v>
      </c>
      <c r="H126" s="3">
        <v>265943.09999999998</v>
      </c>
      <c r="I126" s="3" t="s">
        <v>54</v>
      </c>
      <c r="J126" s="3" t="s">
        <v>54</v>
      </c>
      <c r="K126" s="3">
        <v>25462.1</v>
      </c>
      <c r="L126" s="3">
        <v>22701.200000000001</v>
      </c>
      <c r="M126" s="3">
        <v>3740.3999999999996</v>
      </c>
      <c r="N126" s="3" t="s">
        <v>54</v>
      </c>
      <c r="O126" s="3" t="s">
        <v>54</v>
      </c>
      <c r="P126" s="3">
        <v>688</v>
      </c>
      <c r="Q126" s="3">
        <v>28966.6</v>
      </c>
      <c r="R126" s="3">
        <v>123.5</v>
      </c>
      <c r="S126" s="3">
        <v>23</v>
      </c>
      <c r="T126" s="3">
        <v>193.7</v>
      </c>
      <c r="U126" s="3">
        <v>385.7</v>
      </c>
      <c r="V126" s="3">
        <v>142.19999999999999</v>
      </c>
      <c r="W126" s="3">
        <v>3.3</v>
      </c>
      <c r="X126" s="3">
        <v>111.4</v>
      </c>
      <c r="Y126" s="3">
        <v>261.7</v>
      </c>
      <c r="Z126" s="3">
        <v>29.299999999999997</v>
      </c>
      <c r="AA126" s="3">
        <v>319.5</v>
      </c>
      <c r="AB126" s="3">
        <v>18.3</v>
      </c>
      <c r="AC126" s="3">
        <v>16.2</v>
      </c>
      <c r="AD126" s="3" t="s">
        <v>54</v>
      </c>
      <c r="AE126" s="3">
        <v>86.899999999999991</v>
      </c>
      <c r="AF126" s="3">
        <v>59.6</v>
      </c>
      <c r="AG126" s="3">
        <v>108.10000000000001</v>
      </c>
      <c r="AH126" s="3">
        <v>878.30000000000007</v>
      </c>
      <c r="AI126" s="3">
        <v>41.8</v>
      </c>
      <c r="AJ126" s="3" t="s">
        <v>54</v>
      </c>
      <c r="AK126" s="3">
        <v>7.1000000000000005</v>
      </c>
      <c r="AL126" s="3">
        <v>1285.1000000000001</v>
      </c>
      <c r="AM126" s="3" t="s">
        <v>54</v>
      </c>
      <c r="AN126" s="3">
        <v>6.8000000000000007</v>
      </c>
      <c r="AO126" s="3">
        <v>4.2</v>
      </c>
      <c r="AP126" s="3">
        <v>728763</v>
      </c>
    </row>
    <row r="127" spans="1:42" x14ac:dyDescent="0.3">
      <c r="A127" t="s">
        <v>62</v>
      </c>
      <c r="B127" s="1">
        <v>45125</v>
      </c>
      <c r="C127" t="s">
        <v>61</v>
      </c>
      <c r="D127" t="s">
        <v>52</v>
      </c>
      <c r="E127" t="s">
        <v>53</v>
      </c>
      <c r="F127" s="3">
        <v>9769</v>
      </c>
      <c r="G127" s="3">
        <v>85224.499999999985</v>
      </c>
      <c r="H127" s="3">
        <v>214541.3</v>
      </c>
      <c r="I127" s="3" t="s">
        <v>54</v>
      </c>
      <c r="J127" s="3" t="s">
        <v>54</v>
      </c>
      <c r="K127" s="3">
        <v>23038.6</v>
      </c>
      <c r="L127" s="3">
        <v>1523.1</v>
      </c>
      <c r="M127" s="3">
        <v>5225</v>
      </c>
      <c r="N127" s="3">
        <v>111.3</v>
      </c>
      <c r="O127" s="3">
        <v>91.9</v>
      </c>
      <c r="P127" s="3">
        <v>1529.5</v>
      </c>
      <c r="Q127" s="3">
        <v>88109.3</v>
      </c>
      <c r="R127" s="3">
        <v>215.20000000000002</v>
      </c>
      <c r="S127" s="3">
        <v>49.500000000000007</v>
      </c>
      <c r="T127" s="3">
        <v>106.19999999999999</v>
      </c>
      <c r="U127" s="3">
        <v>142.1</v>
      </c>
      <c r="V127" s="3">
        <v>17</v>
      </c>
      <c r="W127" s="3">
        <v>4.4000000000000004</v>
      </c>
      <c r="X127" s="3">
        <v>187.9</v>
      </c>
      <c r="Y127" s="3">
        <v>49.500000000000007</v>
      </c>
      <c r="Z127" s="3">
        <v>44.6</v>
      </c>
      <c r="AA127" s="3">
        <v>169.3</v>
      </c>
      <c r="AB127" s="3">
        <v>18.8</v>
      </c>
      <c r="AC127" s="3">
        <v>9.4</v>
      </c>
      <c r="AD127" s="3">
        <v>45.300000000000004</v>
      </c>
      <c r="AE127" s="3">
        <v>39.9</v>
      </c>
      <c r="AF127" s="3">
        <v>59.1</v>
      </c>
      <c r="AG127" s="3">
        <v>80.199999999999989</v>
      </c>
      <c r="AH127" s="3">
        <v>1139.4000000000001</v>
      </c>
      <c r="AI127" s="3">
        <v>17.7</v>
      </c>
      <c r="AJ127" s="3" t="s">
        <v>54</v>
      </c>
      <c r="AK127" s="3" t="s">
        <v>54</v>
      </c>
      <c r="AL127" s="3">
        <v>18.5</v>
      </c>
      <c r="AM127" s="3" t="s">
        <v>54</v>
      </c>
      <c r="AN127" s="3">
        <v>28.1</v>
      </c>
      <c r="AO127" s="3" t="s">
        <v>54</v>
      </c>
      <c r="AP127" s="3">
        <v>720117.7</v>
      </c>
    </row>
    <row r="128" spans="1:42" x14ac:dyDescent="0.3">
      <c r="A128" t="s">
        <v>63</v>
      </c>
      <c r="B128" s="1">
        <v>45125</v>
      </c>
      <c r="C128" t="s">
        <v>61</v>
      </c>
      <c r="D128" t="s">
        <v>52</v>
      </c>
      <c r="E128" t="s">
        <v>55</v>
      </c>
      <c r="F128" s="3">
        <v>9769</v>
      </c>
      <c r="G128" s="3">
        <v>84741.8</v>
      </c>
      <c r="H128" s="3">
        <v>211765.59999999998</v>
      </c>
      <c r="I128" s="3" t="s">
        <v>54</v>
      </c>
      <c r="J128" s="3" t="s">
        <v>54</v>
      </c>
      <c r="K128" s="3">
        <v>22495.5</v>
      </c>
      <c r="L128" s="3">
        <v>1526.7</v>
      </c>
      <c r="M128" s="3">
        <v>5254.2999999999993</v>
      </c>
      <c r="N128" s="3" t="s">
        <v>54</v>
      </c>
      <c r="O128" s="3">
        <v>52</v>
      </c>
      <c r="P128" s="3">
        <v>1522</v>
      </c>
      <c r="Q128" s="3">
        <v>89422.599999999991</v>
      </c>
      <c r="R128" s="3">
        <v>248.89999999999998</v>
      </c>
      <c r="S128" s="3">
        <v>50.3</v>
      </c>
      <c r="T128" s="3">
        <v>118.89999999999999</v>
      </c>
      <c r="U128" s="3">
        <v>112.2</v>
      </c>
      <c r="V128" s="3">
        <v>13.600000000000001</v>
      </c>
      <c r="W128" s="3">
        <v>4.7</v>
      </c>
      <c r="X128" s="3">
        <v>188.9</v>
      </c>
      <c r="Y128" s="3">
        <v>40.6</v>
      </c>
      <c r="Z128" s="3">
        <v>30.7</v>
      </c>
      <c r="AA128" s="3">
        <v>161.1</v>
      </c>
      <c r="AB128" s="3">
        <v>22.7</v>
      </c>
      <c r="AC128" s="3">
        <v>7.6999999999999993</v>
      </c>
      <c r="AD128" s="3">
        <v>15.100000000000001</v>
      </c>
      <c r="AE128" s="3">
        <v>65.2</v>
      </c>
      <c r="AF128" s="3">
        <v>63.9</v>
      </c>
      <c r="AG128" s="3">
        <v>84</v>
      </c>
      <c r="AH128" s="3">
        <v>618.5</v>
      </c>
      <c r="AI128" s="3">
        <v>15.8</v>
      </c>
      <c r="AJ128" s="3" t="s">
        <v>54</v>
      </c>
      <c r="AK128" s="3" t="s">
        <v>54</v>
      </c>
      <c r="AL128" s="3">
        <v>20.400000000000002</v>
      </c>
      <c r="AM128" s="3" t="s">
        <v>54</v>
      </c>
      <c r="AN128" s="3">
        <v>27.299999999999997</v>
      </c>
      <c r="AO128" s="3" t="s">
        <v>54</v>
      </c>
      <c r="AP128" s="3">
        <v>722720.49999999988</v>
      </c>
    </row>
    <row r="129" spans="1:42" x14ac:dyDescent="0.3">
      <c r="A129" t="s">
        <v>64</v>
      </c>
      <c r="B129" s="1">
        <v>45125</v>
      </c>
      <c r="C129" t="s">
        <v>61</v>
      </c>
      <c r="D129" t="s">
        <v>52</v>
      </c>
      <c r="E129" t="s">
        <v>56</v>
      </c>
      <c r="F129" s="3">
        <v>9769</v>
      </c>
      <c r="G129" s="3">
        <v>89634.3</v>
      </c>
      <c r="H129" s="3">
        <v>219125.90000000002</v>
      </c>
      <c r="I129" s="3" t="s">
        <v>54</v>
      </c>
      <c r="J129" s="3" t="s">
        <v>54</v>
      </c>
      <c r="K129" s="3">
        <v>23663.699999999997</v>
      </c>
      <c r="L129" s="3">
        <v>1498.8999999999999</v>
      </c>
      <c r="M129" s="3">
        <v>4804.2</v>
      </c>
      <c r="N129" s="3" t="s">
        <v>54</v>
      </c>
      <c r="O129" s="3">
        <v>50.800000000000004</v>
      </c>
      <c r="P129" s="3">
        <v>1587.5</v>
      </c>
      <c r="Q129" s="3">
        <v>91516.900000000009</v>
      </c>
      <c r="R129" s="3">
        <v>253.6</v>
      </c>
      <c r="S129" s="3">
        <v>24.7</v>
      </c>
      <c r="T129" s="3">
        <v>99.5</v>
      </c>
      <c r="U129" s="3">
        <v>121.39999999999999</v>
      </c>
      <c r="V129" s="3">
        <v>25.7</v>
      </c>
      <c r="W129" s="3" t="s">
        <v>54</v>
      </c>
      <c r="X129" s="3">
        <v>194.8</v>
      </c>
      <c r="Y129" s="3">
        <v>49.6</v>
      </c>
      <c r="Z129" s="3">
        <v>43.699999999999996</v>
      </c>
      <c r="AA129" s="3">
        <v>168.89999999999998</v>
      </c>
      <c r="AB129" s="3">
        <v>35</v>
      </c>
      <c r="AC129" s="3">
        <v>13.799999999999999</v>
      </c>
      <c r="AD129" s="3">
        <v>29.4</v>
      </c>
      <c r="AE129" s="3">
        <v>69.7</v>
      </c>
      <c r="AF129" s="3">
        <v>27.7</v>
      </c>
      <c r="AG129" s="3">
        <v>45.7</v>
      </c>
      <c r="AH129" s="3">
        <v>1315.5</v>
      </c>
      <c r="AI129" s="3">
        <v>39.699999999999996</v>
      </c>
      <c r="AJ129" s="3" t="s">
        <v>54</v>
      </c>
      <c r="AK129" s="3" t="s">
        <v>54</v>
      </c>
      <c r="AL129" s="3">
        <v>9.3000000000000007</v>
      </c>
      <c r="AM129" s="3" t="s">
        <v>54</v>
      </c>
      <c r="AN129" s="3">
        <v>43.699999999999996</v>
      </c>
      <c r="AO129" s="3" t="s">
        <v>54</v>
      </c>
      <c r="AP129" s="3">
        <v>709055.9</v>
      </c>
    </row>
    <row r="130" spans="1:42" x14ac:dyDescent="0.3">
      <c r="A130" t="s">
        <v>65</v>
      </c>
      <c r="B130" s="1">
        <v>45125</v>
      </c>
      <c r="C130" t="s">
        <v>61</v>
      </c>
      <c r="D130" t="s">
        <v>52</v>
      </c>
      <c r="E130" t="s">
        <v>57</v>
      </c>
      <c r="F130" s="3">
        <v>9769</v>
      </c>
      <c r="G130" s="3">
        <v>92373.8</v>
      </c>
      <c r="H130" s="3">
        <v>219717.30000000002</v>
      </c>
      <c r="I130" s="3" t="s">
        <v>54</v>
      </c>
      <c r="J130" s="3" t="s">
        <v>54</v>
      </c>
      <c r="K130" s="3">
        <v>23560.6</v>
      </c>
      <c r="L130" s="3">
        <v>1447.4</v>
      </c>
      <c r="M130" s="3">
        <v>5343.2999999999993</v>
      </c>
      <c r="N130" s="3">
        <v>73</v>
      </c>
      <c r="O130" s="3">
        <v>95.7</v>
      </c>
      <c r="P130" s="3">
        <v>1740.5</v>
      </c>
      <c r="Q130" s="3">
        <v>88720.2</v>
      </c>
      <c r="R130" s="3">
        <v>261.3</v>
      </c>
      <c r="S130" s="3">
        <v>27.7</v>
      </c>
      <c r="T130" s="3">
        <v>104.2</v>
      </c>
      <c r="U130" s="3">
        <v>115.2</v>
      </c>
      <c r="V130" s="3">
        <v>28.400000000000002</v>
      </c>
      <c r="W130" s="3">
        <v>6.1</v>
      </c>
      <c r="X130" s="3">
        <v>192.7</v>
      </c>
      <c r="Y130" s="3">
        <v>44.6</v>
      </c>
      <c r="Z130" s="3">
        <v>39</v>
      </c>
      <c r="AA130" s="3">
        <v>150.5</v>
      </c>
      <c r="AB130" s="3">
        <v>25.799999999999997</v>
      </c>
      <c r="AC130" s="3">
        <v>21.3</v>
      </c>
      <c r="AD130" s="3">
        <v>21.8</v>
      </c>
      <c r="AE130" s="3">
        <v>24.8</v>
      </c>
      <c r="AF130" s="3">
        <v>74.2</v>
      </c>
      <c r="AG130" s="3">
        <v>45.199999999999996</v>
      </c>
      <c r="AH130" s="3">
        <v>973.90000000000009</v>
      </c>
      <c r="AI130" s="3">
        <v>42.7</v>
      </c>
      <c r="AJ130" s="3" t="s">
        <v>54</v>
      </c>
      <c r="AK130" s="3" t="s">
        <v>54</v>
      </c>
      <c r="AL130" s="3">
        <v>4</v>
      </c>
      <c r="AM130" s="3">
        <v>21.2</v>
      </c>
      <c r="AN130" s="3">
        <v>8.8000000000000007</v>
      </c>
      <c r="AO130" s="3" t="s">
        <v>54</v>
      </c>
      <c r="AP130" s="3">
        <v>708796</v>
      </c>
    </row>
    <row r="131" spans="1:42" x14ac:dyDescent="0.3">
      <c r="A131" t="s">
        <v>66</v>
      </c>
      <c r="B131" s="1">
        <v>45125</v>
      </c>
      <c r="C131" t="s">
        <v>61</v>
      </c>
      <c r="D131" t="s">
        <v>52</v>
      </c>
      <c r="E131" t="s">
        <v>59</v>
      </c>
      <c r="F131" s="3">
        <v>9769</v>
      </c>
      <c r="G131" s="3">
        <v>73652.7</v>
      </c>
      <c r="H131" s="3">
        <v>183996</v>
      </c>
      <c r="I131" s="3" t="s">
        <v>54</v>
      </c>
      <c r="J131" s="3" t="s">
        <v>54</v>
      </c>
      <c r="K131" s="3">
        <v>16881.099999999999</v>
      </c>
      <c r="L131" s="3">
        <v>1122.8</v>
      </c>
      <c r="M131" s="3">
        <v>3561.2</v>
      </c>
      <c r="N131" s="3">
        <v>106.19999999999999</v>
      </c>
      <c r="O131" s="3">
        <v>56.4</v>
      </c>
      <c r="P131" s="3">
        <v>995</v>
      </c>
      <c r="Q131" s="3">
        <v>56927.3</v>
      </c>
      <c r="R131" s="3">
        <v>159.4</v>
      </c>
      <c r="S131" s="3">
        <v>16.900000000000002</v>
      </c>
      <c r="T131" s="3">
        <v>72.599999999999994</v>
      </c>
      <c r="U131" s="3">
        <v>76</v>
      </c>
      <c r="V131" s="3">
        <v>16.900000000000002</v>
      </c>
      <c r="W131" s="3">
        <v>2.9</v>
      </c>
      <c r="X131" s="3">
        <v>108.10000000000001</v>
      </c>
      <c r="Y131" s="3">
        <v>6.3</v>
      </c>
      <c r="Z131" s="3">
        <v>27.200000000000003</v>
      </c>
      <c r="AA131" s="3">
        <v>87.3</v>
      </c>
      <c r="AB131" s="3">
        <v>11.6</v>
      </c>
      <c r="AC131" s="3">
        <v>13.9</v>
      </c>
      <c r="AD131" s="3" t="s">
        <v>54</v>
      </c>
      <c r="AE131" s="3">
        <v>13</v>
      </c>
      <c r="AF131" s="3">
        <v>21.3</v>
      </c>
      <c r="AG131" s="3">
        <v>65.2</v>
      </c>
      <c r="AH131" s="3">
        <v>506</v>
      </c>
      <c r="AI131" s="3">
        <v>17.3</v>
      </c>
      <c r="AJ131" s="3" t="s">
        <v>54</v>
      </c>
      <c r="AK131" s="3" t="s">
        <v>54</v>
      </c>
      <c r="AL131" s="3">
        <v>4</v>
      </c>
      <c r="AM131" s="3">
        <v>22.3</v>
      </c>
      <c r="AN131" s="3" t="s">
        <v>54</v>
      </c>
      <c r="AO131" s="3" t="s">
        <v>54</v>
      </c>
      <c r="AP131" s="3">
        <v>796110.99999999988</v>
      </c>
    </row>
    <row r="132" spans="1:42" x14ac:dyDescent="0.3">
      <c r="A132" t="s">
        <v>68</v>
      </c>
      <c r="B132" s="1">
        <v>45125</v>
      </c>
      <c r="C132" t="s">
        <v>67</v>
      </c>
      <c r="D132" t="s">
        <v>52</v>
      </c>
      <c r="E132" t="s">
        <v>53</v>
      </c>
      <c r="F132" s="3">
        <v>11453.4</v>
      </c>
      <c r="G132" s="3">
        <v>76044</v>
      </c>
      <c r="H132" s="3">
        <v>263795.39999999997</v>
      </c>
      <c r="I132" s="3">
        <v>152.80000000000001</v>
      </c>
      <c r="J132" s="3" t="s">
        <v>54</v>
      </c>
      <c r="K132" s="3">
        <v>17074.8</v>
      </c>
      <c r="L132" s="3">
        <v>13967.099999999999</v>
      </c>
      <c r="M132" s="3">
        <v>4780.2</v>
      </c>
      <c r="N132" s="3">
        <v>151.80000000000001</v>
      </c>
      <c r="O132" s="3">
        <v>200.39999999999998</v>
      </c>
      <c r="P132" s="3">
        <v>954.4</v>
      </c>
      <c r="Q132" s="3">
        <v>51304.9</v>
      </c>
      <c r="R132" s="3">
        <v>135.30000000000001</v>
      </c>
      <c r="S132" s="3">
        <v>45.8</v>
      </c>
      <c r="T132" s="3">
        <v>130.69999999999999</v>
      </c>
      <c r="U132" s="3">
        <v>63.3</v>
      </c>
      <c r="V132" s="3">
        <v>9.4</v>
      </c>
      <c r="W132" s="3">
        <v>4.8</v>
      </c>
      <c r="X132" s="3">
        <v>68.3</v>
      </c>
      <c r="Y132" s="3">
        <v>95.2</v>
      </c>
      <c r="Z132" s="3">
        <v>35.300000000000004</v>
      </c>
      <c r="AA132" s="3">
        <v>288.09999999999997</v>
      </c>
      <c r="AB132" s="3">
        <v>13.3</v>
      </c>
      <c r="AC132" s="3">
        <v>4.5</v>
      </c>
      <c r="AD132" s="3">
        <v>18.5</v>
      </c>
      <c r="AE132" s="3">
        <v>31.900000000000002</v>
      </c>
      <c r="AF132" s="3">
        <v>70.900000000000006</v>
      </c>
      <c r="AG132" s="3">
        <v>49</v>
      </c>
      <c r="AH132" s="3" t="s">
        <v>54</v>
      </c>
      <c r="AI132" s="3">
        <v>13.5</v>
      </c>
      <c r="AJ132" s="3" t="s">
        <v>54</v>
      </c>
      <c r="AK132" s="3">
        <v>8.1</v>
      </c>
      <c r="AL132" s="3">
        <v>12.700000000000001</v>
      </c>
      <c r="AM132" s="3" t="s">
        <v>54</v>
      </c>
      <c r="AN132" s="3" t="s">
        <v>54</v>
      </c>
      <c r="AO132" s="3">
        <v>4.6000000000000005</v>
      </c>
      <c r="AP132" s="3">
        <v>714734.4</v>
      </c>
    </row>
    <row r="133" spans="1:42" x14ac:dyDescent="0.3">
      <c r="A133" t="s">
        <v>69</v>
      </c>
      <c r="B133" s="1">
        <v>45125</v>
      </c>
      <c r="C133" t="s">
        <v>67</v>
      </c>
      <c r="D133" t="s">
        <v>52</v>
      </c>
      <c r="E133" t="s">
        <v>55</v>
      </c>
      <c r="F133" s="3">
        <v>11444.4</v>
      </c>
      <c r="G133" s="3">
        <v>77798.8</v>
      </c>
      <c r="H133" s="3">
        <v>265877.3</v>
      </c>
      <c r="I133" s="3">
        <v>155.6</v>
      </c>
      <c r="J133" s="3" t="s">
        <v>54</v>
      </c>
      <c r="K133" s="3">
        <v>17301.899999999998</v>
      </c>
      <c r="L133" s="3">
        <v>14126.7</v>
      </c>
      <c r="M133" s="3">
        <v>4518.7</v>
      </c>
      <c r="N133" s="3">
        <v>144.5</v>
      </c>
      <c r="O133" s="3">
        <v>173.79999999999998</v>
      </c>
      <c r="P133" s="3">
        <v>958.80000000000007</v>
      </c>
      <c r="Q133" s="3">
        <v>51045.999999999993</v>
      </c>
      <c r="R133" s="3">
        <v>344.9</v>
      </c>
      <c r="S133" s="3">
        <v>39.500000000000007</v>
      </c>
      <c r="T133" s="3">
        <v>123.7</v>
      </c>
      <c r="U133" s="3">
        <v>65.900000000000006</v>
      </c>
      <c r="V133" s="3">
        <v>14.4</v>
      </c>
      <c r="W133" s="3">
        <v>3.9</v>
      </c>
      <c r="X133" s="3">
        <v>71.5</v>
      </c>
      <c r="Y133" s="3">
        <v>95.1</v>
      </c>
      <c r="Z133" s="3">
        <v>30</v>
      </c>
      <c r="AA133" s="3">
        <v>263.7</v>
      </c>
      <c r="AB133" s="3">
        <v>8.6</v>
      </c>
      <c r="AC133" s="3">
        <v>7.3999999999999995</v>
      </c>
      <c r="AD133" s="3">
        <v>34.4</v>
      </c>
      <c r="AE133" s="3">
        <v>44.3</v>
      </c>
      <c r="AF133" s="3">
        <v>42</v>
      </c>
      <c r="AG133" s="3">
        <v>33.700000000000003</v>
      </c>
      <c r="AH133" s="3">
        <v>1241.5</v>
      </c>
      <c r="AI133" s="3">
        <v>31.2</v>
      </c>
      <c r="AJ133" s="3" t="s">
        <v>54</v>
      </c>
      <c r="AK133" s="3" t="s">
        <v>54</v>
      </c>
      <c r="AL133" s="3">
        <v>10.6</v>
      </c>
      <c r="AM133" s="3" t="s">
        <v>54</v>
      </c>
      <c r="AN133" s="3" t="s">
        <v>54</v>
      </c>
      <c r="AO133" s="3">
        <v>8.9</v>
      </c>
      <c r="AP133" s="3">
        <v>710375.1</v>
      </c>
    </row>
    <row r="134" spans="1:42" x14ac:dyDescent="0.3">
      <c r="A134" t="s">
        <v>70</v>
      </c>
      <c r="B134" s="1">
        <v>45125</v>
      </c>
      <c r="C134" t="s">
        <v>67</v>
      </c>
      <c r="D134" t="s">
        <v>52</v>
      </c>
      <c r="E134" t="s">
        <v>56</v>
      </c>
      <c r="F134" s="3">
        <v>11980.900000000001</v>
      </c>
      <c r="G134" s="3">
        <v>74935.099999999991</v>
      </c>
      <c r="H134" s="3">
        <v>264070.2</v>
      </c>
      <c r="I134" s="3">
        <v>90.3</v>
      </c>
      <c r="J134" s="3" t="s">
        <v>54</v>
      </c>
      <c r="K134" s="3">
        <v>16609.100000000002</v>
      </c>
      <c r="L134" s="3">
        <v>13955.4</v>
      </c>
      <c r="M134" s="3">
        <v>4525.7</v>
      </c>
      <c r="N134" s="3">
        <v>104.10000000000001</v>
      </c>
      <c r="O134" s="3">
        <v>189.2</v>
      </c>
      <c r="P134" s="3">
        <v>923.5</v>
      </c>
      <c r="Q134" s="3">
        <v>50425.8</v>
      </c>
      <c r="R134" s="3">
        <v>70.600000000000009</v>
      </c>
      <c r="S134" s="3">
        <v>55.6</v>
      </c>
      <c r="T134" s="3">
        <v>127</v>
      </c>
      <c r="U134" s="3">
        <v>56.800000000000004</v>
      </c>
      <c r="V134" s="3">
        <v>9.5</v>
      </c>
      <c r="W134" s="3">
        <v>4.0999999999999996</v>
      </c>
      <c r="X134" s="3">
        <v>71.5</v>
      </c>
      <c r="Y134" s="3">
        <v>98.5</v>
      </c>
      <c r="Z134" s="3">
        <v>31.7</v>
      </c>
      <c r="AA134" s="3">
        <v>290.5</v>
      </c>
      <c r="AB134" s="3">
        <v>3.5</v>
      </c>
      <c r="AC134" s="3">
        <v>23.6</v>
      </c>
      <c r="AD134" s="3">
        <v>28</v>
      </c>
      <c r="AE134" s="3">
        <v>37.9</v>
      </c>
      <c r="AF134" s="3">
        <v>47.099999999999994</v>
      </c>
      <c r="AG134" s="3">
        <v>43.800000000000004</v>
      </c>
      <c r="AH134" s="3">
        <v>1894.8999999999999</v>
      </c>
      <c r="AI134" s="3" t="s">
        <v>54</v>
      </c>
      <c r="AJ134" s="3" t="s">
        <v>54</v>
      </c>
      <c r="AK134" s="3" t="s">
        <v>54</v>
      </c>
      <c r="AL134" s="3">
        <v>13.5</v>
      </c>
      <c r="AM134" s="3" t="s">
        <v>54</v>
      </c>
      <c r="AN134" s="3">
        <v>9.2000000000000011</v>
      </c>
      <c r="AO134" s="3" t="s">
        <v>54</v>
      </c>
      <c r="AP134" s="3">
        <v>714508.10000000009</v>
      </c>
    </row>
    <row r="135" spans="1:42" x14ac:dyDescent="0.3">
      <c r="A135" t="s">
        <v>71</v>
      </c>
      <c r="B135" s="1">
        <v>45125</v>
      </c>
      <c r="C135" t="s">
        <v>67</v>
      </c>
      <c r="D135" t="s">
        <v>52</v>
      </c>
      <c r="E135" t="s">
        <v>57</v>
      </c>
      <c r="F135" s="3">
        <v>11664.2</v>
      </c>
      <c r="G135" s="3">
        <v>77358.8</v>
      </c>
      <c r="H135" s="3">
        <v>268069</v>
      </c>
      <c r="I135" s="3">
        <v>157.30000000000001</v>
      </c>
      <c r="J135" s="3" t="s">
        <v>54</v>
      </c>
      <c r="K135" s="3">
        <v>17333.2</v>
      </c>
      <c r="L135" s="3">
        <v>14237.9</v>
      </c>
      <c r="M135" s="3">
        <v>4495.1000000000004</v>
      </c>
      <c r="N135" s="3">
        <v>171.70000000000002</v>
      </c>
      <c r="O135" s="3">
        <v>115.60000000000001</v>
      </c>
      <c r="P135" s="3">
        <v>962.5</v>
      </c>
      <c r="Q135" s="3">
        <v>50622.999999999993</v>
      </c>
      <c r="R135" s="3">
        <v>158.30000000000001</v>
      </c>
      <c r="S135" s="3">
        <v>57.999999999999993</v>
      </c>
      <c r="T135" s="3">
        <v>98.399999999999991</v>
      </c>
      <c r="U135" s="3">
        <v>58.300000000000004</v>
      </c>
      <c r="V135" s="3">
        <v>4.3</v>
      </c>
      <c r="W135" s="3">
        <v>4.4000000000000004</v>
      </c>
      <c r="X135" s="3">
        <v>77.2</v>
      </c>
      <c r="Y135" s="3">
        <v>107.49999999999999</v>
      </c>
      <c r="Z135" s="3">
        <v>29.5</v>
      </c>
      <c r="AA135" s="3">
        <v>264</v>
      </c>
      <c r="AB135" s="3">
        <v>10</v>
      </c>
      <c r="AC135" s="3">
        <v>9.7000000000000011</v>
      </c>
      <c r="AD135" s="3" t="s">
        <v>54</v>
      </c>
      <c r="AE135" s="3">
        <v>36.9</v>
      </c>
      <c r="AF135" s="3">
        <v>51.1</v>
      </c>
      <c r="AG135" s="3">
        <v>47.099999999999994</v>
      </c>
      <c r="AH135" s="3">
        <v>456.29999999999995</v>
      </c>
      <c r="AI135" s="3">
        <v>57.9</v>
      </c>
      <c r="AJ135" s="3" t="s">
        <v>54</v>
      </c>
      <c r="AK135" s="3" t="s">
        <v>54</v>
      </c>
      <c r="AL135" s="3">
        <v>12.8</v>
      </c>
      <c r="AM135" s="3" t="s">
        <v>54</v>
      </c>
      <c r="AN135" s="3">
        <v>15.6</v>
      </c>
      <c r="AO135" s="3" t="s">
        <v>54</v>
      </c>
      <c r="AP135" s="3">
        <v>709786.79999999993</v>
      </c>
    </row>
    <row r="136" spans="1:42" x14ac:dyDescent="0.3">
      <c r="A136" t="s">
        <v>72</v>
      </c>
      <c r="B136" s="1">
        <v>45125</v>
      </c>
      <c r="C136" t="s">
        <v>67</v>
      </c>
      <c r="D136" t="s">
        <v>52</v>
      </c>
      <c r="E136" t="s">
        <v>59</v>
      </c>
      <c r="F136" s="3">
        <v>12951</v>
      </c>
      <c r="G136" s="3">
        <v>78952.099999999991</v>
      </c>
      <c r="H136" s="3">
        <v>265823</v>
      </c>
      <c r="I136" s="3">
        <v>142.6</v>
      </c>
      <c r="J136" s="3" t="s">
        <v>54</v>
      </c>
      <c r="K136" s="3">
        <v>17384.400000000001</v>
      </c>
      <c r="L136" s="3">
        <v>13846.8</v>
      </c>
      <c r="M136" s="3">
        <v>4592.8</v>
      </c>
      <c r="N136" s="3">
        <v>124.3</v>
      </c>
      <c r="O136" s="3">
        <v>197.5</v>
      </c>
      <c r="P136" s="3">
        <v>845.19999999999993</v>
      </c>
      <c r="Q136" s="3">
        <v>51522.2</v>
      </c>
      <c r="R136" s="3">
        <v>121.5</v>
      </c>
      <c r="S136" s="3">
        <v>59</v>
      </c>
      <c r="T136" s="3">
        <v>89.899999999999991</v>
      </c>
      <c r="U136" s="3">
        <v>65.3</v>
      </c>
      <c r="V136" s="3">
        <v>8.5</v>
      </c>
      <c r="W136" s="3" t="s">
        <v>54</v>
      </c>
      <c r="X136" s="3">
        <v>76.8</v>
      </c>
      <c r="Y136" s="3">
        <v>101.7</v>
      </c>
      <c r="Z136" s="3">
        <v>30.500000000000004</v>
      </c>
      <c r="AA136" s="3">
        <v>419</v>
      </c>
      <c r="AB136" s="3">
        <v>9.4</v>
      </c>
      <c r="AC136" s="3">
        <v>11</v>
      </c>
      <c r="AD136" s="3" t="s">
        <v>54</v>
      </c>
      <c r="AE136" s="3">
        <v>17.7</v>
      </c>
      <c r="AF136" s="3">
        <v>80.400000000000006</v>
      </c>
      <c r="AG136" s="3">
        <v>118</v>
      </c>
      <c r="AH136" s="3">
        <v>1149.7</v>
      </c>
      <c r="AI136" s="3">
        <v>37.1</v>
      </c>
      <c r="AJ136" s="3" t="s">
        <v>54</v>
      </c>
      <c r="AK136" s="3" t="s">
        <v>54</v>
      </c>
      <c r="AL136" s="3">
        <v>16.8</v>
      </c>
      <c r="AM136" s="3">
        <v>18.600000000000001</v>
      </c>
      <c r="AN136" s="3" t="s">
        <v>54</v>
      </c>
      <c r="AO136" s="3" t="s">
        <v>54</v>
      </c>
      <c r="AP136" s="3">
        <v>707548.8</v>
      </c>
    </row>
    <row r="137" spans="1:42" x14ac:dyDescent="0.3">
      <c r="A137" t="s">
        <v>42</v>
      </c>
      <c r="B137" s="1">
        <v>45135</v>
      </c>
      <c r="C137" t="s">
        <v>0</v>
      </c>
      <c r="D137" t="s">
        <v>52</v>
      </c>
      <c r="E137" t="s">
        <v>53</v>
      </c>
      <c r="F137" s="3">
        <v>14363.5</v>
      </c>
      <c r="G137" s="3">
        <v>69069.900000000009</v>
      </c>
      <c r="H137" s="3">
        <v>265403.5</v>
      </c>
      <c r="I137" s="3" t="s">
        <v>54</v>
      </c>
      <c r="J137" s="3" t="s">
        <v>54</v>
      </c>
      <c r="K137" s="3">
        <v>26057</v>
      </c>
      <c r="L137" s="3">
        <v>23132.899999999998</v>
      </c>
      <c r="M137" s="3">
        <v>3397.4</v>
      </c>
      <c r="N137" s="3">
        <v>85.4</v>
      </c>
      <c r="O137" s="3">
        <v>80</v>
      </c>
      <c r="P137" s="3">
        <v>699.19999999999993</v>
      </c>
      <c r="Q137" s="3">
        <v>28811.399999999998</v>
      </c>
      <c r="R137" s="3">
        <v>66.2</v>
      </c>
      <c r="S137" s="3">
        <v>26.4</v>
      </c>
      <c r="T137" s="3">
        <v>172</v>
      </c>
      <c r="U137" s="3">
        <v>370.6</v>
      </c>
      <c r="V137" s="3">
        <v>148.80000000000001</v>
      </c>
      <c r="W137" s="3">
        <v>2.9</v>
      </c>
      <c r="X137" s="3">
        <v>119.2</v>
      </c>
      <c r="Y137" s="3">
        <v>263.8</v>
      </c>
      <c r="Z137" s="3">
        <v>30.799999999999997</v>
      </c>
      <c r="AA137" s="3">
        <v>266.39999999999998</v>
      </c>
      <c r="AB137" s="3">
        <v>21.5</v>
      </c>
      <c r="AC137" s="3">
        <v>13.1</v>
      </c>
      <c r="AD137" s="3">
        <v>14.3</v>
      </c>
      <c r="AE137" s="3">
        <v>93.100000000000009</v>
      </c>
      <c r="AF137" s="3">
        <v>21.6</v>
      </c>
      <c r="AG137" s="3">
        <v>67.3</v>
      </c>
      <c r="AH137" s="3">
        <v>1066.0999999999999</v>
      </c>
      <c r="AI137" s="3" t="s">
        <v>54</v>
      </c>
      <c r="AJ137" s="3" t="s">
        <v>54</v>
      </c>
      <c r="AK137" s="3">
        <v>19</v>
      </c>
      <c r="AL137" s="3">
        <v>1298.7</v>
      </c>
      <c r="AM137" s="3" t="s">
        <v>54</v>
      </c>
      <c r="AN137" s="3">
        <v>19</v>
      </c>
      <c r="AO137" s="3" t="s">
        <v>54</v>
      </c>
      <c r="AP137" s="3">
        <v>725815</v>
      </c>
    </row>
    <row r="138" spans="1:42" x14ac:dyDescent="0.3">
      <c r="A138" t="s">
        <v>43</v>
      </c>
      <c r="B138" s="1">
        <v>45135</v>
      </c>
      <c r="C138" t="s">
        <v>0</v>
      </c>
      <c r="D138" t="s">
        <v>52</v>
      </c>
      <c r="E138" t="s">
        <v>55</v>
      </c>
      <c r="F138" s="3">
        <v>11917.4</v>
      </c>
      <c r="G138" s="3">
        <v>67136.100000000006</v>
      </c>
      <c r="H138" s="3">
        <v>259771.4</v>
      </c>
      <c r="I138" s="3" t="s">
        <v>54</v>
      </c>
      <c r="J138" s="3" t="s">
        <v>54</v>
      </c>
      <c r="K138" s="3">
        <v>25097.9</v>
      </c>
      <c r="L138" s="3">
        <v>23342.100000000002</v>
      </c>
      <c r="M138" s="3">
        <v>3270.2999999999997</v>
      </c>
      <c r="N138" s="3">
        <v>84.2</v>
      </c>
      <c r="O138" s="3" t="s">
        <v>54</v>
      </c>
      <c r="P138" s="3">
        <v>723.1</v>
      </c>
      <c r="Q138" s="3">
        <v>28588.100000000002</v>
      </c>
      <c r="R138" s="3">
        <v>120.4</v>
      </c>
      <c r="S138" s="3">
        <v>18.8</v>
      </c>
      <c r="T138" s="3">
        <v>208</v>
      </c>
      <c r="U138" s="3">
        <v>397</v>
      </c>
      <c r="V138" s="3">
        <v>89</v>
      </c>
      <c r="W138" s="3">
        <v>7.6000000000000005</v>
      </c>
      <c r="X138" s="3">
        <v>125.10000000000001</v>
      </c>
      <c r="Y138" s="3">
        <v>262.39999999999998</v>
      </c>
      <c r="Z138" s="3">
        <v>25.799999999999997</v>
      </c>
      <c r="AA138" s="3">
        <v>329.9</v>
      </c>
      <c r="AB138" s="3">
        <v>25.799999999999997</v>
      </c>
      <c r="AC138" s="3">
        <v>5.4</v>
      </c>
      <c r="AD138" s="3">
        <v>29.099999999999998</v>
      </c>
      <c r="AE138" s="3">
        <v>106.89999999999999</v>
      </c>
      <c r="AF138" s="3">
        <v>44.7</v>
      </c>
      <c r="AG138" s="3">
        <v>104.2</v>
      </c>
      <c r="AH138" s="3">
        <v>1057.6000000000001</v>
      </c>
      <c r="AI138" s="3">
        <v>34</v>
      </c>
      <c r="AJ138" s="3" t="s">
        <v>54</v>
      </c>
      <c r="AK138" s="3">
        <v>8.5</v>
      </c>
      <c r="AL138" s="3">
        <v>1412.9</v>
      </c>
      <c r="AM138" s="3" t="s">
        <v>54</v>
      </c>
      <c r="AN138" s="3">
        <v>11.6</v>
      </c>
      <c r="AO138" s="3" t="s">
        <v>54</v>
      </c>
      <c r="AP138" s="3">
        <v>735882.29999999993</v>
      </c>
    </row>
    <row r="139" spans="1:42" x14ac:dyDescent="0.3">
      <c r="A139" t="s">
        <v>44</v>
      </c>
      <c r="B139" s="1">
        <v>45135</v>
      </c>
      <c r="C139" t="s">
        <v>0</v>
      </c>
      <c r="D139" t="s">
        <v>52</v>
      </c>
      <c r="E139" t="s">
        <v>56</v>
      </c>
      <c r="F139" s="3">
        <v>12926.4</v>
      </c>
      <c r="G139" s="3">
        <v>69693.2</v>
      </c>
      <c r="H139" s="3">
        <v>269941.90000000002</v>
      </c>
      <c r="I139" s="3" t="s">
        <v>54</v>
      </c>
      <c r="J139" s="3" t="s">
        <v>54</v>
      </c>
      <c r="K139" s="3">
        <v>26351.300000000003</v>
      </c>
      <c r="L139" s="3">
        <v>23012.399999999998</v>
      </c>
      <c r="M139" s="3">
        <v>3636.4</v>
      </c>
      <c r="N139" s="3">
        <v>132.1</v>
      </c>
      <c r="O139" s="3">
        <v>47.400000000000006</v>
      </c>
      <c r="P139" s="3">
        <v>690.1</v>
      </c>
      <c r="Q139" s="3">
        <v>29321.3</v>
      </c>
      <c r="R139" s="3">
        <v>138.5</v>
      </c>
      <c r="S139" s="3">
        <v>19.8</v>
      </c>
      <c r="T139" s="3">
        <v>205</v>
      </c>
      <c r="U139" s="3">
        <v>398.90000000000003</v>
      </c>
      <c r="V139" s="3">
        <v>130.20000000000002</v>
      </c>
      <c r="W139" s="3">
        <v>2.4</v>
      </c>
      <c r="X139" s="3">
        <v>121.7</v>
      </c>
      <c r="Y139" s="3">
        <v>268.10000000000002</v>
      </c>
      <c r="Z139" s="3">
        <v>38.200000000000003</v>
      </c>
      <c r="AA139" s="3">
        <v>252.8</v>
      </c>
      <c r="AB139" s="3">
        <v>24.2</v>
      </c>
      <c r="AC139" s="3">
        <v>15.6</v>
      </c>
      <c r="AD139" s="3">
        <v>17.899999999999999</v>
      </c>
      <c r="AE139" s="3">
        <v>80</v>
      </c>
      <c r="AF139" s="3">
        <v>66.8</v>
      </c>
      <c r="AG139" s="3">
        <v>106.19999999999999</v>
      </c>
      <c r="AH139" s="3">
        <v>916.8</v>
      </c>
      <c r="AI139" s="3" t="s">
        <v>54</v>
      </c>
      <c r="AJ139" s="3" t="s">
        <v>54</v>
      </c>
      <c r="AK139" s="3">
        <v>10.1</v>
      </c>
      <c r="AL139" s="3">
        <v>1395.7</v>
      </c>
      <c r="AM139" s="3" t="s">
        <v>54</v>
      </c>
      <c r="AN139" s="3">
        <v>10</v>
      </c>
      <c r="AO139" s="3">
        <v>7.3999999999999995</v>
      </c>
      <c r="AP139" s="3">
        <v>721803</v>
      </c>
    </row>
    <row r="140" spans="1:42" x14ac:dyDescent="0.3">
      <c r="A140" t="s">
        <v>58</v>
      </c>
      <c r="B140" s="1">
        <v>45135</v>
      </c>
      <c r="C140" t="s">
        <v>0</v>
      </c>
      <c r="D140" t="s">
        <v>52</v>
      </c>
      <c r="E140" t="s">
        <v>57</v>
      </c>
      <c r="F140" s="3">
        <v>13501.8</v>
      </c>
      <c r="G140" s="3">
        <v>67772.7</v>
      </c>
      <c r="H140" s="3">
        <v>260656.6</v>
      </c>
      <c r="I140" s="3" t="s">
        <v>54</v>
      </c>
      <c r="J140" s="3" t="s">
        <v>54</v>
      </c>
      <c r="K140" s="3">
        <v>25619</v>
      </c>
      <c r="L140" s="3">
        <v>23480.3</v>
      </c>
      <c r="M140" s="3">
        <v>3790.2000000000003</v>
      </c>
      <c r="N140" s="3">
        <v>210.3</v>
      </c>
      <c r="O140" s="3">
        <v>41.9</v>
      </c>
      <c r="P140" s="3">
        <v>655.59999999999991</v>
      </c>
      <c r="Q140" s="3">
        <v>28837.4</v>
      </c>
      <c r="R140" s="3">
        <v>99.100000000000009</v>
      </c>
      <c r="S140" s="3">
        <v>27.7</v>
      </c>
      <c r="T140" s="3">
        <v>219.2</v>
      </c>
      <c r="U140" s="3">
        <v>402.4</v>
      </c>
      <c r="V140" s="3">
        <v>133.6</v>
      </c>
      <c r="W140" s="3" t="s">
        <v>54</v>
      </c>
      <c r="X140" s="3">
        <v>125.4</v>
      </c>
      <c r="Y140" s="3">
        <v>258.10000000000002</v>
      </c>
      <c r="Z140" s="3">
        <v>28.8</v>
      </c>
      <c r="AA140" s="3">
        <v>307.10000000000002</v>
      </c>
      <c r="AB140" s="3">
        <v>21.8</v>
      </c>
      <c r="AC140" s="3">
        <v>7</v>
      </c>
      <c r="AD140" s="3">
        <v>22.200000000000003</v>
      </c>
      <c r="AE140" s="3">
        <v>82.6</v>
      </c>
      <c r="AF140" s="3">
        <v>40</v>
      </c>
      <c r="AG140" s="3">
        <v>98.600000000000009</v>
      </c>
      <c r="AH140" s="3">
        <v>792.80000000000007</v>
      </c>
      <c r="AI140" s="3">
        <v>27.1</v>
      </c>
      <c r="AJ140" s="3" t="s">
        <v>54</v>
      </c>
      <c r="AK140" s="3">
        <v>9</v>
      </c>
      <c r="AL140" s="3">
        <v>1343.6000000000001</v>
      </c>
      <c r="AM140" s="3" t="s">
        <v>54</v>
      </c>
      <c r="AN140" s="3">
        <v>12.4</v>
      </c>
      <c r="AO140" s="3" t="s">
        <v>54</v>
      </c>
      <c r="AP140" s="3">
        <v>731790.60000000009</v>
      </c>
    </row>
    <row r="141" spans="1:42" x14ac:dyDescent="0.3">
      <c r="A141" t="s">
        <v>60</v>
      </c>
      <c r="B141" s="1">
        <v>45135</v>
      </c>
      <c r="C141" t="s">
        <v>0</v>
      </c>
      <c r="D141" t="s">
        <v>52</v>
      </c>
      <c r="E141" t="s">
        <v>59</v>
      </c>
      <c r="F141" s="3">
        <v>14297.800000000001</v>
      </c>
      <c r="G141" s="3">
        <v>70706.600000000006</v>
      </c>
      <c r="H141" s="3">
        <v>269225.09999999998</v>
      </c>
      <c r="I141" s="3" t="s">
        <v>54</v>
      </c>
      <c r="J141" s="3" t="s">
        <v>54</v>
      </c>
      <c r="K141" s="3">
        <v>25800.2</v>
      </c>
      <c r="L141" s="3">
        <v>23144.399999999998</v>
      </c>
      <c r="M141" s="3">
        <v>3501.6000000000004</v>
      </c>
      <c r="N141" s="3" t="s">
        <v>54</v>
      </c>
      <c r="O141" s="3" t="s">
        <v>54</v>
      </c>
      <c r="P141" s="3">
        <v>629.29999999999995</v>
      </c>
      <c r="Q141" s="3">
        <v>29407.899999999998</v>
      </c>
      <c r="R141" s="3">
        <v>106.19999999999999</v>
      </c>
      <c r="S141" s="3">
        <v>9.1</v>
      </c>
      <c r="T141" s="3">
        <v>176.70000000000002</v>
      </c>
      <c r="U141" s="3">
        <v>386.90000000000003</v>
      </c>
      <c r="V141" s="3">
        <v>120.4</v>
      </c>
      <c r="W141" s="3">
        <v>4.0999999999999996</v>
      </c>
      <c r="X141" s="3">
        <v>126.1</v>
      </c>
      <c r="Y141" s="3">
        <v>267</v>
      </c>
      <c r="Z141" s="3">
        <v>32.1</v>
      </c>
      <c r="AA141" s="3">
        <v>285.10000000000002</v>
      </c>
      <c r="AB141" s="3">
        <v>15</v>
      </c>
      <c r="AC141" s="3">
        <v>6.1</v>
      </c>
      <c r="AD141" s="3">
        <v>27.9</v>
      </c>
      <c r="AE141" s="3">
        <v>76.7</v>
      </c>
      <c r="AF141" s="3">
        <v>69.2</v>
      </c>
      <c r="AG141" s="3">
        <v>80</v>
      </c>
      <c r="AH141" s="3">
        <v>1307.3000000000002</v>
      </c>
      <c r="AI141" s="3">
        <v>44.7</v>
      </c>
      <c r="AJ141" s="3" t="s">
        <v>54</v>
      </c>
      <c r="AK141" s="3" t="s">
        <v>54</v>
      </c>
      <c r="AL141" s="3">
        <v>1331.1999999999998</v>
      </c>
      <c r="AM141" s="3" t="s">
        <v>54</v>
      </c>
      <c r="AN141" s="3">
        <v>11.999999999999998</v>
      </c>
      <c r="AO141" s="3" t="s">
        <v>54</v>
      </c>
      <c r="AP141" s="3">
        <v>720369.8</v>
      </c>
    </row>
    <row r="142" spans="1:42" x14ac:dyDescent="0.3">
      <c r="A142" t="s">
        <v>62</v>
      </c>
      <c r="B142" s="1">
        <v>45135</v>
      </c>
      <c r="C142" t="s">
        <v>61</v>
      </c>
      <c r="D142" t="s">
        <v>52</v>
      </c>
      <c r="E142" t="s">
        <v>53</v>
      </c>
      <c r="F142" s="3">
        <v>9769</v>
      </c>
      <c r="G142" s="3">
        <v>91404.599999999991</v>
      </c>
      <c r="H142" s="3">
        <v>221429</v>
      </c>
      <c r="I142" s="3" t="s">
        <v>54</v>
      </c>
      <c r="J142" s="3" t="s">
        <v>54</v>
      </c>
      <c r="K142" s="3">
        <v>24129.999999999996</v>
      </c>
      <c r="L142" s="3">
        <v>1562.5</v>
      </c>
      <c r="M142" s="3">
        <v>5685.5</v>
      </c>
      <c r="N142" s="3">
        <v>105.69999999999999</v>
      </c>
      <c r="O142" s="3">
        <v>80.8</v>
      </c>
      <c r="P142" s="3">
        <v>1585.6999999999998</v>
      </c>
      <c r="Q142" s="3">
        <v>93651.3</v>
      </c>
      <c r="R142" s="3">
        <v>180.5</v>
      </c>
      <c r="S142" s="3">
        <v>49.4</v>
      </c>
      <c r="T142" s="3">
        <v>80.099999999999994</v>
      </c>
      <c r="U142" s="3">
        <v>145</v>
      </c>
      <c r="V142" s="3">
        <v>26.5</v>
      </c>
      <c r="W142" s="3">
        <v>7.6000000000000005</v>
      </c>
      <c r="X142" s="3">
        <v>191.7</v>
      </c>
      <c r="Y142" s="3">
        <v>55.5</v>
      </c>
      <c r="Z142" s="3">
        <v>39.799999999999997</v>
      </c>
      <c r="AA142" s="3">
        <v>168.5</v>
      </c>
      <c r="AB142" s="3">
        <v>16.100000000000001</v>
      </c>
      <c r="AC142" s="3">
        <v>10.7</v>
      </c>
      <c r="AD142" s="3">
        <v>19.100000000000001</v>
      </c>
      <c r="AE142" s="3">
        <v>27.299999999999997</v>
      </c>
      <c r="AF142" s="3">
        <v>65.2</v>
      </c>
      <c r="AG142" s="3">
        <v>31.7</v>
      </c>
      <c r="AH142" s="3">
        <v>716</v>
      </c>
      <c r="AI142" s="3" t="s">
        <v>54</v>
      </c>
      <c r="AJ142" s="3">
        <v>4.8999999999999995</v>
      </c>
      <c r="AK142" s="3" t="s">
        <v>54</v>
      </c>
      <c r="AL142" s="3">
        <v>11.8</v>
      </c>
      <c r="AM142" s="3" t="s">
        <v>54</v>
      </c>
      <c r="AN142" s="3">
        <v>22.200000000000003</v>
      </c>
      <c r="AO142" s="3">
        <v>4.3</v>
      </c>
      <c r="AP142" s="3">
        <v>702739.1</v>
      </c>
    </row>
    <row r="143" spans="1:42" x14ac:dyDescent="0.3">
      <c r="A143" t="s">
        <v>63</v>
      </c>
      <c r="B143" s="1">
        <v>45135</v>
      </c>
      <c r="C143" t="s">
        <v>61</v>
      </c>
      <c r="D143" t="s">
        <v>52</v>
      </c>
      <c r="E143" t="s">
        <v>55</v>
      </c>
      <c r="F143" s="3">
        <v>9769</v>
      </c>
      <c r="G143" s="3">
        <v>86250.2</v>
      </c>
      <c r="H143" s="3">
        <v>213640.4</v>
      </c>
      <c r="I143" s="3" t="s">
        <v>54</v>
      </c>
      <c r="J143" s="3" t="s">
        <v>54</v>
      </c>
      <c r="K143" s="3">
        <v>23174.899999999998</v>
      </c>
      <c r="L143" s="3">
        <v>1396.9</v>
      </c>
      <c r="M143" s="3">
        <v>5418.8</v>
      </c>
      <c r="N143" s="3">
        <v>79.3</v>
      </c>
      <c r="O143" s="3">
        <v>43.3</v>
      </c>
      <c r="P143" s="3">
        <v>1684.3</v>
      </c>
      <c r="Q143" s="3">
        <v>89590.200000000012</v>
      </c>
      <c r="R143" s="3">
        <v>280.3</v>
      </c>
      <c r="S143" s="3">
        <v>49.300000000000004</v>
      </c>
      <c r="T143" s="3">
        <v>55</v>
      </c>
      <c r="U143" s="3">
        <v>125.10000000000001</v>
      </c>
      <c r="V143" s="3">
        <v>28.900000000000002</v>
      </c>
      <c r="W143" s="3">
        <v>2.9</v>
      </c>
      <c r="X143" s="3">
        <v>187.7</v>
      </c>
      <c r="Y143" s="3">
        <v>51.9</v>
      </c>
      <c r="Z143" s="3">
        <v>39.199999999999996</v>
      </c>
      <c r="AA143" s="3">
        <v>154</v>
      </c>
      <c r="AB143" s="3">
        <v>25.9</v>
      </c>
      <c r="AC143" s="3" t="s">
        <v>54</v>
      </c>
      <c r="AD143" s="3" t="s">
        <v>54</v>
      </c>
      <c r="AE143" s="3">
        <v>20.400000000000002</v>
      </c>
      <c r="AF143" s="3">
        <v>46.800000000000004</v>
      </c>
      <c r="AG143" s="3">
        <v>91.6</v>
      </c>
      <c r="AH143" s="3">
        <v>1052</v>
      </c>
      <c r="AI143" s="3" t="s">
        <v>54</v>
      </c>
      <c r="AJ143" s="3">
        <v>6.3</v>
      </c>
      <c r="AK143" s="3" t="s">
        <v>54</v>
      </c>
      <c r="AL143" s="3">
        <v>4</v>
      </c>
      <c r="AM143" s="3" t="s">
        <v>54</v>
      </c>
      <c r="AN143" s="3">
        <v>20</v>
      </c>
      <c r="AO143" s="3" t="s">
        <v>54</v>
      </c>
      <c r="AP143" s="3">
        <v>718582</v>
      </c>
    </row>
    <row r="144" spans="1:42" x14ac:dyDescent="0.3">
      <c r="A144" t="s">
        <v>64</v>
      </c>
      <c r="B144" s="1">
        <v>45135</v>
      </c>
      <c r="C144" t="s">
        <v>61</v>
      </c>
      <c r="D144" t="s">
        <v>52</v>
      </c>
      <c r="E144" t="s">
        <v>56</v>
      </c>
      <c r="F144" s="3">
        <v>9769</v>
      </c>
      <c r="G144" s="3">
        <v>80961.099999999991</v>
      </c>
      <c r="H144" s="3">
        <v>202047.30000000002</v>
      </c>
      <c r="I144" s="3" t="s">
        <v>54</v>
      </c>
      <c r="J144" s="3" t="s">
        <v>54</v>
      </c>
      <c r="K144" s="3">
        <v>21293.000000000004</v>
      </c>
      <c r="L144" s="3">
        <v>1325.3000000000002</v>
      </c>
      <c r="M144" s="3">
        <v>5115.4999999999991</v>
      </c>
      <c r="N144" s="3">
        <v>236.2</v>
      </c>
      <c r="O144" s="3">
        <v>129.30000000000001</v>
      </c>
      <c r="P144" s="3">
        <v>1350</v>
      </c>
      <c r="Q144" s="3">
        <v>79404.3</v>
      </c>
      <c r="R144" s="3" t="s">
        <v>54</v>
      </c>
      <c r="S144" s="3">
        <v>47.2</v>
      </c>
      <c r="T144" s="3">
        <v>72.100000000000009</v>
      </c>
      <c r="U144" s="3">
        <v>119.5</v>
      </c>
      <c r="V144" s="3">
        <v>27</v>
      </c>
      <c r="W144" s="3">
        <v>2.5</v>
      </c>
      <c r="X144" s="3">
        <v>160.39999999999998</v>
      </c>
      <c r="Y144" s="3">
        <v>32.5</v>
      </c>
      <c r="Z144" s="3">
        <v>31.4</v>
      </c>
      <c r="AA144" s="3">
        <v>123.9</v>
      </c>
      <c r="AB144" s="3">
        <v>11.5</v>
      </c>
      <c r="AC144" s="3">
        <v>4.3</v>
      </c>
      <c r="AD144" s="3" t="s">
        <v>54</v>
      </c>
      <c r="AE144" s="3">
        <v>60.400000000000006</v>
      </c>
      <c r="AF144" s="3">
        <v>52.199999999999996</v>
      </c>
      <c r="AG144" s="3">
        <v>59.500000000000007</v>
      </c>
      <c r="AH144" s="3">
        <v>339.5</v>
      </c>
      <c r="AI144" s="3" t="s">
        <v>54</v>
      </c>
      <c r="AJ144" s="3" t="s">
        <v>54</v>
      </c>
      <c r="AK144" s="3" t="s">
        <v>54</v>
      </c>
      <c r="AL144" s="3">
        <v>4</v>
      </c>
      <c r="AM144" s="3" t="s">
        <v>54</v>
      </c>
      <c r="AN144" s="3">
        <v>18.400000000000002</v>
      </c>
      <c r="AO144" s="3" t="s">
        <v>54</v>
      </c>
      <c r="AP144" s="3">
        <v>746288</v>
      </c>
    </row>
    <row r="145" spans="1:42" x14ac:dyDescent="0.3">
      <c r="A145" t="s">
        <v>65</v>
      </c>
      <c r="B145" s="1">
        <v>45135</v>
      </c>
      <c r="C145" t="s">
        <v>61</v>
      </c>
      <c r="D145" t="s">
        <v>52</v>
      </c>
      <c r="E145" t="s">
        <v>57</v>
      </c>
      <c r="F145" s="3">
        <v>9769</v>
      </c>
      <c r="G145" s="3">
        <v>82882.200000000012</v>
      </c>
      <c r="H145" s="3">
        <v>207972.3</v>
      </c>
      <c r="I145" s="3" t="s">
        <v>54</v>
      </c>
      <c r="J145" s="3" t="s">
        <v>54</v>
      </c>
      <c r="K145" s="3">
        <v>22277.300000000003</v>
      </c>
      <c r="L145" s="3">
        <v>1384.9</v>
      </c>
      <c r="M145" s="3">
        <v>5431.9</v>
      </c>
      <c r="N145" s="3">
        <v>174.3</v>
      </c>
      <c r="O145" s="3">
        <v>39.1</v>
      </c>
      <c r="P145" s="3">
        <v>1608.3</v>
      </c>
      <c r="Q145" s="3">
        <v>86798.3</v>
      </c>
      <c r="R145" s="3" t="s">
        <v>54</v>
      </c>
      <c r="S145" s="3">
        <v>69.599999999999994</v>
      </c>
      <c r="T145" s="3">
        <v>44</v>
      </c>
      <c r="U145" s="3">
        <v>107.10000000000001</v>
      </c>
      <c r="V145" s="3">
        <v>18.899999999999999</v>
      </c>
      <c r="W145" s="3">
        <v>4.7</v>
      </c>
      <c r="X145" s="3">
        <v>166.9</v>
      </c>
      <c r="Y145" s="3">
        <v>35</v>
      </c>
      <c r="Z145" s="3">
        <v>36.800000000000004</v>
      </c>
      <c r="AA145" s="3">
        <v>145</v>
      </c>
      <c r="AB145" s="3">
        <v>21.5</v>
      </c>
      <c r="AC145" s="3">
        <v>9.4</v>
      </c>
      <c r="AD145" s="3" t="s">
        <v>54</v>
      </c>
      <c r="AE145" s="3">
        <v>22.5</v>
      </c>
      <c r="AF145" s="3">
        <v>82.5</v>
      </c>
      <c r="AG145" s="3">
        <v>105</v>
      </c>
      <c r="AH145" s="3">
        <v>897</v>
      </c>
      <c r="AI145" s="3">
        <v>32.9</v>
      </c>
      <c r="AJ145" s="3" t="s">
        <v>54</v>
      </c>
      <c r="AK145" s="3" t="s">
        <v>54</v>
      </c>
      <c r="AL145" s="3">
        <v>8.6999999999999993</v>
      </c>
      <c r="AM145" s="3" t="s">
        <v>54</v>
      </c>
      <c r="AN145" s="3">
        <v>14.6</v>
      </c>
      <c r="AO145" s="3" t="s">
        <v>54</v>
      </c>
      <c r="AP145" s="3">
        <v>730172</v>
      </c>
    </row>
    <row r="146" spans="1:42" x14ac:dyDescent="0.3">
      <c r="A146" t="s">
        <v>66</v>
      </c>
      <c r="B146" s="1">
        <v>45135</v>
      </c>
      <c r="C146" t="s">
        <v>61</v>
      </c>
      <c r="D146" t="s">
        <v>52</v>
      </c>
      <c r="E146" t="s">
        <v>59</v>
      </c>
      <c r="F146" s="3">
        <v>9769</v>
      </c>
      <c r="G146" s="3">
        <v>92709.2</v>
      </c>
      <c r="H146" s="3">
        <v>220575.4</v>
      </c>
      <c r="I146" s="3" t="s">
        <v>54</v>
      </c>
      <c r="J146" s="3" t="s">
        <v>54</v>
      </c>
      <c r="K146" s="3">
        <v>23891.599999999999</v>
      </c>
      <c r="L146" s="3">
        <v>1461.3999999999999</v>
      </c>
      <c r="M146" s="3">
        <v>5831.4</v>
      </c>
      <c r="N146" s="3">
        <v>210.6</v>
      </c>
      <c r="O146" s="3">
        <v>99.2</v>
      </c>
      <c r="P146" s="3">
        <v>1676.1999999999998</v>
      </c>
      <c r="Q146" s="3">
        <v>91518.3</v>
      </c>
      <c r="R146" s="3">
        <v>167.1</v>
      </c>
      <c r="S146" s="3">
        <v>53.9</v>
      </c>
      <c r="T146" s="3">
        <v>68.399999999999991</v>
      </c>
      <c r="U146" s="3">
        <v>114.1</v>
      </c>
      <c r="V146" s="3">
        <v>31.6</v>
      </c>
      <c r="W146" s="3">
        <v>7.3</v>
      </c>
      <c r="X146" s="3">
        <v>191.5</v>
      </c>
      <c r="Y146" s="3">
        <v>46.4</v>
      </c>
      <c r="Z146" s="3">
        <v>48.4</v>
      </c>
      <c r="AA146" s="3">
        <v>172.8</v>
      </c>
      <c r="AB146" s="3">
        <v>16.900000000000002</v>
      </c>
      <c r="AC146" s="3">
        <v>5.9</v>
      </c>
      <c r="AD146" s="3">
        <v>20.400000000000002</v>
      </c>
      <c r="AE146" s="3">
        <v>18.8</v>
      </c>
      <c r="AF146" s="3">
        <v>82.2</v>
      </c>
      <c r="AG146" s="3">
        <v>145.29999999999998</v>
      </c>
      <c r="AH146" s="3" t="s">
        <v>54</v>
      </c>
      <c r="AI146" s="3">
        <v>37.6</v>
      </c>
      <c r="AJ146" s="3" t="s">
        <v>54</v>
      </c>
      <c r="AK146" s="3" t="s">
        <v>54</v>
      </c>
      <c r="AL146" s="3">
        <v>9.2000000000000011</v>
      </c>
      <c r="AM146" s="3" t="s">
        <v>54</v>
      </c>
      <c r="AN146" s="3">
        <v>14.3</v>
      </c>
      <c r="AO146" s="3" t="s">
        <v>54</v>
      </c>
      <c r="AP146" s="3">
        <v>705104.9</v>
      </c>
    </row>
    <row r="147" spans="1:42" x14ac:dyDescent="0.3">
      <c r="A147" t="s">
        <v>68</v>
      </c>
      <c r="B147" s="1">
        <v>45135</v>
      </c>
      <c r="C147" t="s">
        <v>67</v>
      </c>
      <c r="D147" t="s">
        <v>52</v>
      </c>
      <c r="E147" t="s">
        <v>53</v>
      </c>
      <c r="F147" s="3">
        <v>13925.199999999999</v>
      </c>
      <c r="G147" s="3">
        <v>78545.8</v>
      </c>
      <c r="H147" s="3">
        <v>271282.90000000002</v>
      </c>
      <c r="I147" s="3">
        <v>129.30000000000001</v>
      </c>
      <c r="J147" s="3" t="s">
        <v>54</v>
      </c>
      <c r="K147" s="3">
        <v>17273.400000000001</v>
      </c>
      <c r="L147" s="3">
        <v>14552.099999999999</v>
      </c>
      <c r="M147" s="3">
        <v>4879.2</v>
      </c>
      <c r="N147" s="3">
        <v>88</v>
      </c>
      <c r="O147" s="3">
        <v>217.2</v>
      </c>
      <c r="P147" s="3">
        <v>951.59999999999991</v>
      </c>
      <c r="Q147" s="3">
        <v>50217.9</v>
      </c>
      <c r="R147" s="3">
        <v>112.7</v>
      </c>
      <c r="S147" s="3">
        <v>62</v>
      </c>
      <c r="T147" s="3">
        <v>52.900000000000006</v>
      </c>
      <c r="U147" s="3">
        <v>63.9</v>
      </c>
      <c r="V147" s="3">
        <v>6.5</v>
      </c>
      <c r="W147" s="3">
        <v>3.6</v>
      </c>
      <c r="X147" s="3">
        <v>72</v>
      </c>
      <c r="Y147" s="3">
        <v>93.399999999999991</v>
      </c>
      <c r="Z147" s="3">
        <v>29.900000000000002</v>
      </c>
      <c r="AA147" s="3">
        <v>268.8</v>
      </c>
      <c r="AB147" s="3">
        <v>6.5</v>
      </c>
      <c r="AC147" s="3">
        <v>9</v>
      </c>
      <c r="AD147" s="3" t="s">
        <v>54</v>
      </c>
      <c r="AE147" s="3">
        <v>42.4</v>
      </c>
      <c r="AF147" s="3">
        <v>40.699999999999996</v>
      </c>
      <c r="AG147" s="3">
        <v>81.7</v>
      </c>
      <c r="AH147" s="3">
        <v>853.5</v>
      </c>
      <c r="AI147" s="3">
        <v>27.299999999999997</v>
      </c>
      <c r="AJ147" s="3" t="s">
        <v>54</v>
      </c>
      <c r="AK147" s="3" t="s">
        <v>54</v>
      </c>
      <c r="AL147" s="3">
        <v>18.2</v>
      </c>
      <c r="AM147" s="3" t="s">
        <v>54</v>
      </c>
      <c r="AN147" s="3" t="s">
        <v>54</v>
      </c>
      <c r="AO147" s="3" t="s">
        <v>54</v>
      </c>
      <c r="AP147" s="3">
        <v>702823.9</v>
      </c>
    </row>
    <row r="148" spans="1:42" x14ac:dyDescent="0.3">
      <c r="A148" t="s">
        <v>69</v>
      </c>
      <c r="B148" s="1">
        <v>45135</v>
      </c>
      <c r="C148" t="s">
        <v>67</v>
      </c>
      <c r="D148" t="s">
        <v>52</v>
      </c>
      <c r="E148" t="s">
        <v>55</v>
      </c>
      <c r="F148" s="3">
        <v>13011.4</v>
      </c>
      <c r="G148" s="3">
        <v>77452.3</v>
      </c>
      <c r="H148" s="3">
        <v>273544.7</v>
      </c>
      <c r="I148" s="3">
        <v>141.80000000000001</v>
      </c>
      <c r="J148" s="3" t="s">
        <v>54</v>
      </c>
      <c r="K148" s="3">
        <v>17661.7</v>
      </c>
      <c r="L148" s="3">
        <v>14765</v>
      </c>
      <c r="M148" s="3">
        <v>4989.5</v>
      </c>
      <c r="N148" s="3">
        <v>189.29999999999998</v>
      </c>
      <c r="O148" s="3">
        <v>189.29999999999998</v>
      </c>
      <c r="P148" s="3">
        <v>833.8</v>
      </c>
      <c r="Q148" s="3">
        <v>51730.5</v>
      </c>
      <c r="R148" s="3" t="s">
        <v>54</v>
      </c>
      <c r="S148" s="3">
        <v>45.1</v>
      </c>
      <c r="T148" s="3">
        <v>70.7</v>
      </c>
      <c r="U148" s="3">
        <v>59.800000000000004</v>
      </c>
      <c r="V148" s="3">
        <v>9.5</v>
      </c>
      <c r="W148" s="3">
        <v>4.0999999999999996</v>
      </c>
      <c r="X148" s="3">
        <v>75.7</v>
      </c>
      <c r="Y148" s="3">
        <v>99.2</v>
      </c>
      <c r="Z148" s="3">
        <v>33.5</v>
      </c>
      <c r="AA148" s="3">
        <v>292.39999999999998</v>
      </c>
      <c r="AB148" s="3">
        <v>9.1</v>
      </c>
      <c r="AC148" s="3">
        <v>6.7</v>
      </c>
      <c r="AD148" s="3">
        <v>22.9</v>
      </c>
      <c r="AE148" s="3">
        <v>26.2</v>
      </c>
      <c r="AF148" s="3">
        <v>46.6</v>
      </c>
      <c r="AG148" s="3">
        <v>151.1</v>
      </c>
      <c r="AH148" s="3">
        <v>716.8</v>
      </c>
      <c r="AI148" s="3">
        <v>12.899999999999999</v>
      </c>
      <c r="AJ148" s="3" t="s">
        <v>54</v>
      </c>
      <c r="AK148" s="3" t="s">
        <v>54</v>
      </c>
      <c r="AL148" s="3">
        <v>9.2000000000000011</v>
      </c>
      <c r="AM148" s="3">
        <v>21.8</v>
      </c>
      <c r="AN148" s="3" t="s">
        <v>54</v>
      </c>
      <c r="AO148" s="3" t="s">
        <v>54</v>
      </c>
      <c r="AP148" s="3">
        <v>700829.5</v>
      </c>
    </row>
    <row r="149" spans="1:42" x14ac:dyDescent="0.3">
      <c r="A149" t="s">
        <v>70</v>
      </c>
      <c r="B149" s="1">
        <v>45135</v>
      </c>
      <c r="C149" t="s">
        <v>67</v>
      </c>
      <c r="D149" t="s">
        <v>52</v>
      </c>
      <c r="E149" t="s">
        <v>56</v>
      </c>
      <c r="F149" s="3">
        <v>12523.9</v>
      </c>
      <c r="G149" s="3">
        <v>78836.5</v>
      </c>
      <c r="H149" s="3">
        <v>268195.7</v>
      </c>
      <c r="I149" s="3">
        <v>152.19999999999999</v>
      </c>
      <c r="J149" s="3" t="s">
        <v>54</v>
      </c>
      <c r="K149" s="3">
        <v>17804.8</v>
      </c>
      <c r="L149" s="3">
        <v>14523.1</v>
      </c>
      <c r="M149" s="3">
        <v>4495</v>
      </c>
      <c r="N149" s="3">
        <v>162.5</v>
      </c>
      <c r="O149" s="3">
        <v>197.89999999999998</v>
      </c>
      <c r="P149" s="3">
        <v>900.2</v>
      </c>
      <c r="Q149" s="3">
        <v>51004.899999999994</v>
      </c>
      <c r="R149" s="3">
        <v>164.20000000000002</v>
      </c>
      <c r="S149" s="3">
        <v>42.900000000000006</v>
      </c>
      <c r="T149" s="3">
        <v>95.600000000000009</v>
      </c>
      <c r="U149" s="3">
        <v>81.8</v>
      </c>
      <c r="V149" s="3">
        <v>5.7</v>
      </c>
      <c r="W149" s="3">
        <v>3.9</v>
      </c>
      <c r="X149" s="3">
        <v>81</v>
      </c>
      <c r="Y149" s="3">
        <v>108.4</v>
      </c>
      <c r="Z149" s="3">
        <v>30.400000000000002</v>
      </c>
      <c r="AA149" s="3">
        <v>250</v>
      </c>
      <c r="AB149" s="3">
        <v>5.5</v>
      </c>
      <c r="AC149" s="3">
        <v>14.799999999999999</v>
      </c>
      <c r="AD149" s="3">
        <v>32.5</v>
      </c>
      <c r="AE149" s="3">
        <v>35.799999999999997</v>
      </c>
      <c r="AF149" s="3">
        <v>48.4</v>
      </c>
      <c r="AG149" s="3">
        <v>76.899999999999991</v>
      </c>
      <c r="AH149" s="3">
        <v>925</v>
      </c>
      <c r="AI149" s="3" t="s">
        <v>54</v>
      </c>
      <c r="AJ149" s="3" t="s">
        <v>54</v>
      </c>
      <c r="AK149" s="3" t="s">
        <v>54</v>
      </c>
      <c r="AL149" s="3">
        <v>18.5</v>
      </c>
      <c r="AM149" s="3" t="s">
        <v>54</v>
      </c>
      <c r="AN149" s="3">
        <v>9.5</v>
      </c>
      <c r="AO149" s="3" t="s">
        <v>54</v>
      </c>
      <c r="AP149" s="3">
        <v>706193.1</v>
      </c>
    </row>
    <row r="150" spans="1:42" x14ac:dyDescent="0.3">
      <c r="A150" t="s">
        <v>71</v>
      </c>
      <c r="B150" s="1">
        <v>45135</v>
      </c>
      <c r="C150" t="s">
        <v>67</v>
      </c>
      <c r="D150" t="s">
        <v>52</v>
      </c>
      <c r="E150" t="s">
        <v>57</v>
      </c>
      <c r="F150" s="3">
        <v>13389.7</v>
      </c>
      <c r="G150" s="3">
        <v>79767.8</v>
      </c>
      <c r="H150" s="3">
        <v>272812.3</v>
      </c>
      <c r="I150" s="3">
        <v>178.1</v>
      </c>
      <c r="J150" s="3" t="s">
        <v>54</v>
      </c>
      <c r="K150" s="3">
        <v>17688.900000000001</v>
      </c>
      <c r="L150" s="3">
        <v>14853.099999999999</v>
      </c>
      <c r="M150" s="3">
        <v>4889.1000000000004</v>
      </c>
      <c r="N150" s="3">
        <v>176.2</v>
      </c>
      <c r="O150" s="3">
        <v>199.8</v>
      </c>
      <c r="P150" s="3">
        <v>1035.5</v>
      </c>
      <c r="Q150" s="3">
        <v>51802.299999999996</v>
      </c>
      <c r="R150" s="3" t="s">
        <v>54</v>
      </c>
      <c r="S150" s="3">
        <v>44.1</v>
      </c>
      <c r="T150" s="3">
        <v>91.4</v>
      </c>
      <c r="U150" s="3">
        <v>69.400000000000006</v>
      </c>
      <c r="V150" s="3">
        <v>5.6</v>
      </c>
      <c r="W150" s="3">
        <v>6.2</v>
      </c>
      <c r="X150" s="3">
        <v>77.7</v>
      </c>
      <c r="Y150" s="3">
        <v>106.6</v>
      </c>
      <c r="Z150" s="3">
        <v>29.4</v>
      </c>
      <c r="AA150" s="3">
        <v>282.40000000000003</v>
      </c>
      <c r="AB150" s="3">
        <v>7.5</v>
      </c>
      <c r="AC150" s="3">
        <v>4.8</v>
      </c>
      <c r="AD150" s="3" t="s">
        <v>54</v>
      </c>
      <c r="AE150" s="3">
        <v>18.600000000000001</v>
      </c>
      <c r="AF150" s="3">
        <v>48.4</v>
      </c>
      <c r="AG150" s="3">
        <v>104.2</v>
      </c>
      <c r="AH150" s="3">
        <v>1069.5999999999999</v>
      </c>
      <c r="AI150" s="3">
        <v>13.5</v>
      </c>
      <c r="AJ150" s="3" t="s">
        <v>54</v>
      </c>
      <c r="AK150" s="3">
        <v>4.4000000000000004</v>
      </c>
      <c r="AL150" s="3">
        <v>17.2</v>
      </c>
      <c r="AM150" s="3" t="s">
        <v>54</v>
      </c>
      <c r="AN150" s="3" t="s">
        <v>54</v>
      </c>
      <c r="AO150" s="3" t="s">
        <v>54</v>
      </c>
      <c r="AP150" s="3">
        <v>698691</v>
      </c>
    </row>
    <row r="151" spans="1:42" x14ac:dyDescent="0.3">
      <c r="A151" t="s">
        <v>72</v>
      </c>
      <c r="B151" s="1">
        <v>45135</v>
      </c>
      <c r="C151" t="s">
        <v>67</v>
      </c>
      <c r="D151" t="s">
        <v>52</v>
      </c>
      <c r="E151" t="s">
        <v>59</v>
      </c>
      <c r="F151" s="3">
        <v>13046.800000000001</v>
      </c>
      <c r="G151" s="3">
        <v>79526.7</v>
      </c>
      <c r="H151" s="3">
        <v>275532.90000000002</v>
      </c>
      <c r="I151" s="3">
        <v>156.4</v>
      </c>
      <c r="J151" s="3" t="s">
        <v>54</v>
      </c>
      <c r="K151" s="3">
        <v>17931.8</v>
      </c>
      <c r="L151" s="3">
        <v>14781.800000000001</v>
      </c>
      <c r="M151" s="3">
        <v>5100.5999999999995</v>
      </c>
      <c r="N151" s="3">
        <v>290.10000000000002</v>
      </c>
      <c r="O151" s="3">
        <v>221.9</v>
      </c>
      <c r="P151" s="3">
        <v>955.9</v>
      </c>
      <c r="Q151" s="3">
        <v>51382.399999999994</v>
      </c>
      <c r="R151" s="3">
        <v>258</v>
      </c>
      <c r="S151" s="3">
        <v>64.900000000000006</v>
      </c>
      <c r="T151" s="3">
        <v>90.3</v>
      </c>
      <c r="U151" s="3">
        <v>68.599999999999994</v>
      </c>
      <c r="V151" s="3">
        <v>13.1</v>
      </c>
      <c r="W151" s="3">
        <v>4.5</v>
      </c>
      <c r="X151" s="3">
        <v>79.2</v>
      </c>
      <c r="Y151" s="3">
        <v>103.7</v>
      </c>
      <c r="Z151" s="3">
        <v>30.1</v>
      </c>
      <c r="AA151" s="3">
        <v>305.5</v>
      </c>
      <c r="AB151" s="3">
        <v>9.5</v>
      </c>
      <c r="AC151" s="3">
        <v>5.1999999999999993</v>
      </c>
      <c r="AD151" s="3">
        <v>30.400000000000002</v>
      </c>
      <c r="AE151" s="3">
        <v>75.2</v>
      </c>
      <c r="AF151" s="3">
        <v>82.6</v>
      </c>
      <c r="AG151" s="3">
        <v>110.7</v>
      </c>
      <c r="AH151" s="3">
        <v>514.6</v>
      </c>
      <c r="AI151" s="3">
        <v>17.600000000000001</v>
      </c>
      <c r="AJ151" s="3" t="s">
        <v>54</v>
      </c>
      <c r="AK151" s="3" t="s">
        <v>54</v>
      </c>
      <c r="AL151" s="3">
        <v>11</v>
      </c>
      <c r="AM151" s="3" t="s">
        <v>54</v>
      </c>
      <c r="AN151" s="3">
        <v>18</v>
      </c>
      <c r="AO151" s="3">
        <v>7.1000000000000005</v>
      </c>
      <c r="AP151" s="3">
        <v>696930</v>
      </c>
    </row>
    <row r="152" spans="1:42" x14ac:dyDescent="0.3">
      <c r="A152" t="s">
        <v>51</v>
      </c>
      <c r="B152" s="1">
        <v>45138</v>
      </c>
      <c r="C152" t="s">
        <v>0</v>
      </c>
      <c r="D152" t="s">
        <v>52</v>
      </c>
      <c r="E152" t="s">
        <v>53</v>
      </c>
      <c r="F152">
        <v>12707.1</v>
      </c>
      <c r="G152">
        <v>69973.2</v>
      </c>
      <c r="H152">
        <v>270704</v>
      </c>
      <c r="I152" t="s">
        <v>54</v>
      </c>
      <c r="J152" t="s">
        <v>54</v>
      </c>
      <c r="K152">
        <v>26262.799999999999</v>
      </c>
      <c r="L152">
        <v>24432.2</v>
      </c>
      <c r="M152">
        <v>3213.7</v>
      </c>
      <c r="N152">
        <v>80.8</v>
      </c>
      <c r="O152">
        <v>31.7</v>
      </c>
      <c r="P152">
        <v>607.4</v>
      </c>
      <c r="Q152">
        <v>29322.6</v>
      </c>
      <c r="R152">
        <v>134.5</v>
      </c>
      <c r="S152">
        <v>27.200000000000003</v>
      </c>
      <c r="T152">
        <v>210.5</v>
      </c>
      <c r="U152">
        <v>408.09999999999997</v>
      </c>
      <c r="V152">
        <v>145.79999999999998</v>
      </c>
      <c r="W152">
        <v>3.6</v>
      </c>
      <c r="X152">
        <v>125</v>
      </c>
      <c r="Y152">
        <v>273.2</v>
      </c>
      <c r="Z152">
        <v>30.500000000000004</v>
      </c>
      <c r="AA152">
        <v>276.60000000000002</v>
      </c>
      <c r="AB152">
        <v>22.4</v>
      </c>
      <c r="AC152">
        <v>8</v>
      </c>
      <c r="AD152">
        <v>36</v>
      </c>
      <c r="AE152">
        <v>106.8</v>
      </c>
      <c r="AF152" t="s">
        <v>54</v>
      </c>
      <c r="AG152" t="s">
        <v>54</v>
      </c>
      <c r="AH152">
        <v>979.6</v>
      </c>
      <c r="AI152" t="s">
        <v>54</v>
      </c>
      <c r="AJ152" t="s">
        <v>54</v>
      </c>
      <c r="AK152">
        <v>18</v>
      </c>
      <c r="AL152">
        <v>1381.1000000000001</v>
      </c>
      <c r="AM152" t="s">
        <v>54</v>
      </c>
      <c r="AN152">
        <v>19.5</v>
      </c>
      <c r="AO152" t="s">
        <v>54</v>
      </c>
      <c r="AP152">
        <v>720924.6</v>
      </c>
    </row>
    <row r="153" spans="1:42" x14ac:dyDescent="0.3">
      <c r="A153" t="s">
        <v>42</v>
      </c>
      <c r="B153" s="1">
        <v>45138</v>
      </c>
      <c r="C153" t="s">
        <v>0</v>
      </c>
      <c r="D153" t="s">
        <v>52</v>
      </c>
      <c r="E153" t="s">
        <v>55</v>
      </c>
      <c r="F153">
        <v>9769</v>
      </c>
      <c r="G153">
        <v>68773.2</v>
      </c>
      <c r="H153">
        <v>265099.5</v>
      </c>
      <c r="I153" t="s">
        <v>54</v>
      </c>
      <c r="J153" t="s">
        <v>54</v>
      </c>
      <c r="K153">
        <v>25923.5</v>
      </c>
      <c r="L153">
        <v>23518</v>
      </c>
      <c r="M153">
        <v>3431.5</v>
      </c>
      <c r="N153">
        <v>149.9</v>
      </c>
      <c r="O153" t="s">
        <v>54</v>
      </c>
      <c r="P153">
        <v>704.5</v>
      </c>
      <c r="Q153">
        <v>29575.7</v>
      </c>
      <c r="R153" t="s">
        <v>54</v>
      </c>
      <c r="S153">
        <v>17.2</v>
      </c>
      <c r="T153">
        <v>169.5</v>
      </c>
      <c r="U153">
        <v>421.6</v>
      </c>
      <c r="V153">
        <v>156.4</v>
      </c>
      <c r="W153">
        <v>3.6</v>
      </c>
      <c r="X153">
        <v>121.5</v>
      </c>
      <c r="Y153">
        <v>255.9</v>
      </c>
      <c r="Z153">
        <v>31.8</v>
      </c>
      <c r="AA153">
        <v>305.40000000000003</v>
      </c>
      <c r="AB153">
        <v>21.900000000000002</v>
      </c>
      <c r="AC153">
        <v>17.3</v>
      </c>
      <c r="AD153">
        <v>40.6</v>
      </c>
      <c r="AE153">
        <v>91.5</v>
      </c>
      <c r="AF153" t="s">
        <v>54</v>
      </c>
      <c r="AG153">
        <v>37.799999999999997</v>
      </c>
      <c r="AH153" t="s">
        <v>54</v>
      </c>
      <c r="AI153">
        <v>21.3</v>
      </c>
      <c r="AJ153" t="s">
        <v>54</v>
      </c>
      <c r="AK153">
        <v>10.8</v>
      </c>
      <c r="AL153">
        <v>1371.3</v>
      </c>
      <c r="AM153" t="s">
        <v>54</v>
      </c>
      <c r="AN153">
        <v>16.5</v>
      </c>
      <c r="AO153">
        <v>7.3999999999999995</v>
      </c>
      <c r="AP153">
        <v>731682.79999999993</v>
      </c>
    </row>
    <row r="154" spans="1:42" x14ac:dyDescent="0.3">
      <c r="A154" t="s">
        <v>43</v>
      </c>
      <c r="B154" s="1">
        <v>45138</v>
      </c>
      <c r="C154" t="s">
        <v>0</v>
      </c>
      <c r="D154" t="s">
        <v>52</v>
      </c>
      <c r="E154" t="s">
        <v>56</v>
      </c>
      <c r="F154">
        <v>13621.300000000001</v>
      </c>
      <c r="G154">
        <v>69320.5</v>
      </c>
      <c r="H154">
        <v>266486.89999999997</v>
      </c>
      <c r="I154">
        <v>43.099999999999994</v>
      </c>
      <c r="J154" t="s">
        <v>54</v>
      </c>
      <c r="K154">
        <v>25504.699999999997</v>
      </c>
      <c r="L154">
        <v>23554.300000000003</v>
      </c>
      <c r="M154">
        <v>3314.9</v>
      </c>
      <c r="N154" t="s">
        <v>54</v>
      </c>
      <c r="O154">
        <v>35.300000000000004</v>
      </c>
      <c r="P154">
        <v>777.19999999999993</v>
      </c>
      <c r="Q154">
        <v>29070</v>
      </c>
      <c r="R154">
        <v>146.70000000000002</v>
      </c>
      <c r="S154">
        <v>18.899999999999999</v>
      </c>
      <c r="T154">
        <v>193.1</v>
      </c>
      <c r="U154">
        <v>377.6</v>
      </c>
      <c r="V154">
        <v>136.69999999999999</v>
      </c>
      <c r="W154">
        <v>4</v>
      </c>
      <c r="X154">
        <v>120.1</v>
      </c>
      <c r="Y154">
        <v>249.89999999999998</v>
      </c>
      <c r="Z154">
        <v>37.799999999999997</v>
      </c>
      <c r="AA154">
        <v>341.5</v>
      </c>
      <c r="AB154">
        <v>28.1</v>
      </c>
      <c r="AC154">
        <v>11</v>
      </c>
      <c r="AD154" t="s">
        <v>54</v>
      </c>
      <c r="AE154">
        <v>75.8</v>
      </c>
      <c r="AF154">
        <v>42.900000000000006</v>
      </c>
      <c r="AG154">
        <v>73.400000000000006</v>
      </c>
      <c r="AH154">
        <v>963.8</v>
      </c>
      <c r="AI154">
        <v>35.9</v>
      </c>
      <c r="AJ154" t="s">
        <v>54</v>
      </c>
      <c r="AK154">
        <v>11.4</v>
      </c>
      <c r="AL154">
        <v>1349.7</v>
      </c>
      <c r="AM154" t="s">
        <v>54</v>
      </c>
      <c r="AN154" t="s">
        <v>54</v>
      </c>
      <c r="AO154" t="s">
        <v>54</v>
      </c>
      <c r="AP154">
        <v>725256.9</v>
      </c>
    </row>
    <row r="155" spans="1:42" x14ac:dyDescent="0.3">
      <c r="A155" t="s">
        <v>44</v>
      </c>
      <c r="B155" s="1">
        <v>45138</v>
      </c>
      <c r="C155" t="s">
        <v>0</v>
      </c>
      <c r="D155" t="s">
        <v>52</v>
      </c>
      <c r="E155" t="s">
        <v>57</v>
      </c>
      <c r="F155">
        <v>14380.599999999999</v>
      </c>
      <c r="G155">
        <v>72043.199999999997</v>
      </c>
      <c r="H155">
        <v>269929.3</v>
      </c>
      <c r="I155">
        <v>61.3</v>
      </c>
      <c r="J155" t="s">
        <v>54</v>
      </c>
      <c r="K155">
        <v>26112.000000000004</v>
      </c>
      <c r="L155">
        <v>23384.999999999996</v>
      </c>
      <c r="M155">
        <v>3464.4</v>
      </c>
      <c r="N155">
        <v>219.1</v>
      </c>
      <c r="O155">
        <v>49.6</v>
      </c>
      <c r="P155">
        <v>568.4</v>
      </c>
      <c r="Q155">
        <v>29471.8</v>
      </c>
      <c r="R155">
        <v>52.8</v>
      </c>
      <c r="S155">
        <v>2.9999999999999996</v>
      </c>
      <c r="T155">
        <v>187.10000000000002</v>
      </c>
      <c r="U155">
        <v>375.7</v>
      </c>
      <c r="V155">
        <v>142.19999999999999</v>
      </c>
      <c r="W155">
        <v>2.9999999999999996</v>
      </c>
      <c r="X155">
        <v>122.3</v>
      </c>
      <c r="Y155">
        <v>261</v>
      </c>
      <c r="Z155">
        <v>22.200000000000003</v>
      </c>
      <c r="AA155">
        <v>285.10000000000002</v>
      </c>
      <c r="AB155">
        <v>20.9</v>
      </c>
      <c r="AC155">
        <v>4.5</v>
      </c>
      <c r="AD155">
        <v>17.099999999999998</v>
      </c>
      <c r="AE155">
        <v>102.7</v>
      </c>
      <c r="AF155">
        <v>75.3</v>
      </c>
      <c r="AG155">
        <v>63.699999999999996</v>
      </c>
      <c r="AH155">
        <v>1036.0999999999999</v>
      </c>
      <c r="AI155" t="s">
        <v>54</v>
      </c>
      <c r="AJ155" t="s">
        <v>54</v>
      </c>
      <c r="AK155">
        <v>4.8</v>
      </c>
      <c r="AL155">
        <v>1293.7</v>
      </c>
      <c r="AM155" t="s">
        <v>54</v>
      </c>
      <c r="AN155">
        <v>10.7</v>
      </c>
      <c r="AO155" t="s">
        <v>54</v>
      </c>
      <c r="AP155">
        <v>718363</v>
      </c>
    </row>
    <row r="156" spans="1:42" x14ac:dyDescent="0.3">
      <c r="A156" t="s">
        <v>58</v>
      </c>
      <c r="B156" s="1">
        <v>45138</v>
      </c>
      <c r="C156" t="s">
        <v>0</v>
      </c>
      <c r="D156" t="s">
        <v>52</v>
      </c>
      <c r="E156" t="s">
        <v>59</v>
      </c>
      <c r="F156">
        <v>14976.1</v>
      </c>
      <c r="G156">
        <v>71722.3</v>
      </c>
      <c r="H156">
        <v>268740.2</v>
      </c>
      <c r="I156" t="s">
        <v>54</v>
      </c>
      <c r="J156" t="s">
        <v>54</v>
      </c>
      <c r="K156">
        <v>26303.7</v>
      </c>
      <c r="L156">
        <v>24051.200000000001</v>
      </c>
      <c r="M156">
        <v>3229.9</v>
      </c>
      <c r="N156">
        <v>164.5</v>
      </c>
      <c r="O156">
        <v>114.5</v>
      </c>
      <c r="P156">
        <v>576.29999999999995</v>
      </c>
      <c r="Q156">
        <v>28453</v>
      </c>
      <c r="R156" t="s">
        <v>54</v>
      </c>
      <c r="S156">
        <v>28.1</v>
      </c>
      <c r="T156">
        <v>176.1</v>
      </c>
      <c r="U156">
        <v>396.09999999999997</v>
      </c>
      <c r="V156">
        <v>121.60000000000001</v>
      </c>
      <c r="W156">
        <v>1.7000000000000002</v>
      </c>
      <c r="X156">
        <v>115.99999999999999</v>
      </c>
      <c r="Y156">
        <v>252.70000000000002</v>
      </c>
      <c r="Z156">
        <v>32.6</v>
      </c>
      <c r="AA156">
        <v>284.3</v>
      </c>
      <c r="AB156">
        <v>17.7</v>
      </c>
      <c r="AC156">
        <v>6.2</v>
      </c>
      <c r="AD156">
        <v>27.7</v>
      </c>
      <c r="AE156">
        <v>80.400000000000006</v>
      </c>
      <c r="AF156">
        <v>66.2</v>
      </c>
      <c r="AG156">
        <v>88</v>
      </c>
      <c r="AH156">
        <v>620.70000000000005</v>
      </c>
      <c r="AI156">
        <v>19.100000000000001</v>
      </c>
      <c r="AJ156" t="s">
        <v>54</v>
      </c>
      <c r="AK156">
        <v>6.1</v>
      </c>
      <c r="AL156">
        <v>1353.3999999999999</v>
      </c>
      <c r="AM156" t="s">
        <v>54</v>
      </c>
      <c r="AN156">
        <v>18.2</v>
      </c>
      <c r="AO156" t="s">
        <v>54</v>
      </c>
      <c r="AP156">
        <v>720158.5</v>
      </c>
    </row>
    <row r="157" spans="1:42" x14ac:dyDescent="0.3">
      <c r="A157" t="s">
        <v>60</v>
      </c>
      <c r="B157" s="1">
        <v>45138</v>
      </c>
      <c r="C157" t="s">
        <v>61</v>
      </c>
      <c r="D157" t="s">
        <v>52</v>
      </c>
      <c r="E157" t="s">
        <v>53</v>
      </c>
      <c r="F157">
        <v>9769</v>
      </c>
      <c r="G157">
        <v>89984.2</v>
      </c>
      <c r="H157">
        <v>217554.2</v>
      </c>
      <c r="I157" t="s">
        <v>54</v>
      </c>
      <c r="J157" t="s">
        <v>54</v>
      </c>
      <c r="K157">
        <v>23425.3</v>
      </c>
      <c r="L157">
        <v>1519.1</v>
      </c>
      <c r="M157">
        <v>5332.2000000000007</v>
      </c>
      <c r="N157">
        <v>140.6</v>
      </c>
      <c r="O157" t="s">
        <v>54</v>
      </c>
      <c r="P157">
        <v>1674.4999999999998</v>
      </c>
      <c r="Q157">
        <v>93830.3</v>
      </c>
      <c r="R157">
        <v>188.1</v>
      </c>
      <c r="S157">
        <v>36.800000000000004</v>
      </c>
      <c r="T157">
        <v>83.7</v>
      </c>
      <c r="U157">
        <v>121.7</v>
      </c>
      <c r="V157">
        <v>23.5</v>
      </c>
      <c r="W157">
        <v>5.4</v>
      </c>
      <c r="X157">
        <v>181.8</v>
      </c>
      <c r="Y157">
        <v>45.300000000000004</v>
      </c>
      <c r="Z157">
        <v>38.800000000000004</v>
      </c>
      <c r="AA157">
        <v>162.99999999999997</v>
      </c>
      <c r="AB157">
        <v>24.5</v>
      </c>
      <c r="AC157">
        <v>8.9</v>
      </c>
      <c r="AD157">
        <v>25.1</v>
      </c>
      <c r="AE157">
        <v>30.9</v>
      </c>
      <c r="AF157">
        <v>69.8</v>
      </c>
      <c r="AG157">
        <v>28.2</v>
      </c>
      <c r="AH157">
        <v>720.3</v>
      </c>
      <c r="AI157">
        <v>52.300000000000004</v>
      </c>
      <c r="AJ157" t="s">
        <v>54</v>
      </c>
      <c r="AK157" t="s">
        <v>54</v>
      </c>
      <c r="AL157">
        <v>4</v>
      </c>
      <c r="AM157" t="s">
        <v>54</v>
      </c>
      <c r="AN157" t="s">
        <v>54</v>
      </c>
      <c r="AO157">
        <v>4.2</v>
      </c>
      <c r="AP157">
        <v>708046.1</v>
      </c>
    </row>
    <row r="158" spans="1:42" x14ac:dyDescent="0.3">
      <c r="A158" t="s">
        <v>62</v>
      </c>
      <c r="B158" s="1">
        <v>45138</v>
      </c>
      <c r="C158" t="s">
        <v>61</v>
      </c>
      <c r="D158" t="s">
        <v>52</v>
      </c>
      <c r="E158" t="s">
        <v>55</v>
      </c>
      <c r="F158">
        <v>9769</v>
      </c>
      <c r="G158">
        <v>88735.2</v>
      </c>
      <c r="H158">
        <v>217199.40000000002</v>
      </c>
      <c r="I158" t="s">
        <v>54</v>
      </c>
      <c r="J158" t="s">
        <v>54</v>
      </c>
      <c r="K158">
        <v>24070.100000000002</v>
      </c>
      <c r="L158">
        <v>1565.6000000000001</v>
      </c>
      <c r="M158">
        <v>5352.5999999999995</v>
      </c>
      <c r="N158" t="s">
        <v>54</v>
      </c>
      <c r="O158">
        <v>106.8</v>
      </c>
      <c r="P158">
        <v>1667.1</v>
      </c>
      <c r="Q158">
        <v>92355.900000000009</v>
      </c>
      <c r="R158">
        <v>265.2</v>
      </c>
      <c r="S158">
        <v>43.6</v>
      </c>
      <c r="T158">
        <v>60.800000000000004</v>
      </c>
      <c r="U158">
        <v>104.60000000000001</v>
      </c>
      <c r="V158">
        <v>17.2</v>
      </c>
      <c r="W158">
        <v>2.1</v>
      </c>
      <c r="X158">
        <v>186.6</v>
      </c>
      <c r="Y158">
        <v>52.199999999999996</v>
      </c>
      <c r="Z158">
        <v>45.8</v>
      </c>
      <c r="AA158">
        <v>168.89999999999998</v>
      </c>
      <c r="AB158">
        <v>22.7</v>
      </c>
      <c r="AC158">
        <v>20.9</v>
      </c>
      <c r="AD158">
        <v>53.2</v>
      </c>
      <c r="AE158">
        <v>57.3</v>
      </c>
      <c r="AF158">
        <v>71.900000000000006</v>
      </c>
      <c r="AG158">
        <v>118.5</v>
      </c>
      <c r="AH158">
        <v>1329.7</v>
      </c>
      <c r="AI158">
        <v>54.8</v>
      </c>
      <c r="AJ158" t="s">
        <v>54</v>
      </c>
      <c r="AK158" t="s">
        <v>54</v>
      </c>
      <c r="AL158">
        <v>18.899999999999999</v>
      </c>
      <c r="AM158" t="s">
        <v>54</v>
      </c>
      <c r="AN158">
        <v>27.8</v>
      </c>
      <c r="AO158">
        <v>6.7</v>
      </c>
      <c r="AP158">
        <v>709568.29999999993</v>
      </c>
    </row>
    <row r="159" spans="1:42" x14ac:dyDescent="0.3">
      <c r="A159" t="s">
        <v>63</v>
      </c>
      <c r="B159" s="1">
        <v>45138</v>
      </c>
      <c r="C159" t="s">
        <v>61</v>
      </c>
      <c r="D159" t="s">
        <v>52</v>
      </c>
      <c r="E159" t="s">
        <v>56</v>
      </c>
      <c r="F159">
        <v>9769</v>
      </c>
      <c r="G159">
        <v>89633.5</v>
      </c>
      <c r="H159">
        <v>219551.69999999998</v>
      </c>
      <c r="I159" t="s">
        <v>54</v>
      </c>
      <c r="J159" t="s">
        <v>54</v>
      </c>
      <c r="K159">
        <v>23684</v>
      </c>
      <c r="L159">
        <v>1457.3</v>
      </c>
      <c r="M159">
        <v>4556</v>
      </c>
      <c r="N159">
        <v>72.5</v>
      </c>
      <c r="O159">
        <v>52.300000000000004</v>
      </c>
      <c r="P159">
        <v>1651.1000000000001</v>
      </c>
      <c r="Q159">
        <v>92242.3</v>
      </c>
      <c r="R159">
        <v>180.6</v>
      </c>
      <c r="S159">
        <v>27.299999999999997</v>
      </c>
      <c r="T159">
        <v>30.599999999999998</v>
      </c>
      <c r="U159">
        <v>113.60000000000001</v>
      </c>
      <c r="V159">
        <v>19.100000000000001</v>
      </c>
      <c r="W159">
        <v>2.3000000000000003</v>
      </c>
      <c r="X159">
        <v>190</v>
      </c>
      <c r="Y159">
        <v>47.9</v>
      </c>
      <c r="Z159">
        <v>35.1</v>
      </c>
      <c r="AA159">
        <v>152.9</v>
      </c>
      <c r="AB159">
        <v>21.8</v>
      </c>
      <c r="AC159">
        <v>7</v>
      </c>
      <c r="AD159">
        <v>21.5</v>
      </c>
      <c r="AE159" t="s">
        <v>54</v>
      </c>
      <c r="AF159">
        <v>58.7</v>
      </c>
      <c r="AG159">
        <v>142.5</v>
      </c>
      <c r="AH159">
        <v>1683.3000000000002</v>
      </c>
      <c r="AI159">
        <v>18.7</v>
      </c>
      <c r="AJ159" t="s">
        <v>54</v>
      </c>
      <c r="AK159" t="s">
        <v>54</v>
      </c>
      <c r="AL159">
        <v>12.6</v>
      </c>
      <c r="AM159" t="s">
        <v>54</v>
      </c>
      <c r="AN159">
        <v>29.299999999999997</v>
      </c>
      <c r="AO159" t="s">
        <v>54</v>
      </c>
      <c r="AP159">
        <v>707894.7</v>
      </c>
    </row>
    <row r="160" spans="1:42" x14ac:dyDescent="0.3">
      <c r="A160" t="s">
        <v>64</v>
      </c>
      <c r="B160" s="1">
        <v>45138</v>
      </c>
      <c r="C160" t="s">
        <v>61</v>
      </c>
      <c r="D160" t="s">
        <v>52</v>
      </c>
      <c r="E160" t="s">
        <v>57</v>
      </c>
      <c r="F160">
        <v>9769</v>
      </c>
      <c r="G160">
        <v>86618</v>
      </c>
      <c r="H160">
        <v>216105.1</v>
      </c>
      <c r="I160" t="s">
        <v>54</v>
      </c>
      <c r="J160" t="s">
        <v>54</v>
      </c>
      <c r="K160">
        <v>23349.8</v>
      </c>
      <c r="L160">
        <v>1519</v>
      </c>
      <c r="M160">
        <v>5142.6000000000004</v>
      </c>
      <c r="N160">
        <v>107.49999999999999</v>
      </c>
      <c r="O160">
        <v>80.400000000000006</v>
      </c>
      <c r="P160">
        <v>1513.8999999999999</v>
      </c>
      <c r="Q160">
        <v>87108.9</v>
      </c>
      <c r="R160">
        <v>375.3</v>
      </c>
      <c r="S160">
        <v>28</v>
      </c>
      <c r="T160">
        <v>78.5</v>
      </c>
      <c r="U160">
        <v>115.8</v>
      </c>
      <c r="V160">
        <v>23.1</v>
      </c>
      <c r="W160">
        <v>3.2</v>
      </c>
      <c r="X160">
        <v>180.10000000000002</v>
      </c>
      <c r="Y160">
        <v>45.1</v>
      </c>
      <c r="Z160">
        <v>38.700000000000003</v>
      </c>
      <c r="AA160">
        <v>146.1</v>
      </c>
      <c r="AB160">
        <v>13.3</v>
      </c>
      <c r="AC160">
        <v>12.6</v>
      </c>
      <c r="AD160">
        <v>32.5</v>
      </c>
      <c r="AE160">
        <v>71.599999999999994</v>
      </c>
      <c r="AF160">
        <v>72.3</v>
      </c>
      <c r="AG160">
        <v>59.4</v>
      </c>
      <c r="AH160">
        <v>1479.6999999999998</v>
      </c>
      <c r="AI160" t="s">
        <v>54</v>
      </c>
      <c r="AJ160" t="s">
        <v>54</v>
      </c>
      <c r="AK160" t="s">
        <v>54</v>
      </c>
      <c r="AL160">
        <v>9.7000000000000011</v>
      </c>
      <c r="AM160" t="s">
        <v>54</v>
      </c>
      <c r="AN160">
        <v>32.699999999999996</v>
      </c>
      <c r="AO160" t="s">
        <v>54</v>
      </c>
      <c r="AP160">
        <v>718165.8</v>
      </c>
    </row>
    <row r="161" spans="1:42" x14ac:dyDescent="0.3">
      <c r="A161" t="s">
        <v>65</v>
      </c>
      <c r="B161" s="1">
        <v>45138</v>
      </c>
      <c r="C161" t="s">
        <v>61</v>
      </c>
      <c r="D161" t="s">
        <v>52</v>
      </c>
      <c r="E161" t="s">
        <v>59</v>
      </c>
      <c r="F161">
        <v>11982.6</v>
      </c>
      <c r="G161">
        <v>88737.1</v>
      </c>
      <c r="H161">
        <v>218700.1</v>
      </c>
      <c r="I161" t="s">
        <v>54</v>
      </c>
      <c r="J161" t="s">
        <v>54</v>
      </c>
      <c r="K161">
        <v>23745.8</v>
      </c>
      <c r="L161">
        <v>1447.8</v>
      </c>
      <c r="M161">
        <v>6006.9</v>
      </c>
      <c r="N161" t="s">
        <v>54</v>
      </c>
      <c r="O161">
        <v>80.300000000000011</v>
      </c>
      <c r="P161">
        <v>1588.8</v>
      </c>
      <c r="Q161">
        <v>87990.1</v>
      </c>
      <c r="R161">
        <v>260.09999999999997</v>
      </c>
      <c r="S161">
        <v>53</v>
      </c>
      <c r="T161">
        <v>48.199999999999996</v>
      </c>
      <c r="U161">
        <v>125.10000000000001</v>
      </c>
      <c r="V161">
        <v>11.4</v>
      </c>
      <c r="W161">
        <v>4.4000000000000004</v>
      </c>
      <c r="X161">
        <v>182.8</v>
      </c>
      <c r="Y161">
        <v>53.3</v>
      </c>
      <c r="Z161">
        <v>40.099999999999994</v>
      </c>
      <c r="AA161">
        <v>150.6</v>
      </c>
      <c r="AB161">
        <v>22.3</v>
      </c>
      <c r="AC161">
        <v>20.6</v>
      </c>
      <c r="AD161">
        <v>31.5</v>
      </c>
      <c r="AE161">
        <v>20.100000000000001</v>
      </c>
      <c r="AF161">
        <v>72.8</v>
      </c>
      <c r="AG161">
        <v>65.5</v>
      </c>
      <c r="AH161" t="s">
        <v>54</v>
      </c>
      <c r="AI161" t="s">
        <v>54</v>
      </c>
      <c r="AJ161" t="s">
        <v>54</v>
      </c>
      <c r="AK161" t="s">
        <v>54</v>
      </c>
      <c r="AL161">
        <v>15.100000000000001</v>
      </c>
      <c r="AM161" t="s">
        <v>54</v>
      </c>
      <c r="AN161">
        <v>15</v>
      </c>
      <c r="AO161" t="s">
        <v>54</v>
      </c>
      <c r="AP161">
        <v>711190.1</v>
      </c>
    </row>
    <row r="162" spans="1:42" x14ac:dyDescent="0.3">
      <c r="A162" t="s">
        <v>66</v>
      </c>
      <c r="B162" s="1">
        <v>45138</v>
      </c>
      <c r="C162" t="s">
        <v>67</v>
      </c>
      <c r="D162" t="s">
        <v>52</v>
      </c>
      <c r="E162" t="s">
        <v>53</v>
      </c>
      <c r="F162">
        <v>9769</v>
      </c>
      <c r="G162">
        <v>79809.099999999991</v>
      </c>
      <c r="H162">
        <v>273396.7</v>
      </c>
      <c r="I162">
        <v>174.4</v>
      </c>
      <c r="J162" t="s">
        <v>54</v>
      </c>
      <c r="K162">
        <v>17892.099999999999</v>
      </c>
      <c r="L162">
        <v>14871.300000000001</v>
      </c>
      <c r="M162">
        <v>4675.5999999999995</v>
      </c>
      <c r="N162">
        <v>285.10000000000002</v>
      </c>
      <c r="O162">
        <v>174.79999999999998</v>
      </c>
      <c r="P162">
        <v>951.5</v>
      </c>
      <c r="Q162">
        <v>51262.999999999993</v>
      </c>
      <c r="R162">
        <v>195.60000000000002</v>
      </c>
      <c r="S162">
        <v>57.400000000000006</v>
      </c>
      <c r="T162">
        <v>94.800000000000011</v>
      </c>
      <c r="U162">
        <v>80.400000000000006</v>
      </c>
      <c r="V162">
        <v>6.7</v>
      </c>
      <c r="W162">
        <v>3.5</v>
      </c>
      <c r="X162">
        <v>78.3</v>
      </c>
      <c r="Y162">
        <v>99.000000000000014</v>
      </c>
      <c r="Z162">
        <v>32.5</v>
      </c>
      <c r="AA162">
        <v>301.8</v>
      </c>
      <c r="AB162">
        <v>7.1000000000000005</v>
      </c>
      <c r="AC162">
        <v>13.2</v>
      </c>
      <c r="AD162">
        <v>31.5</v>
      </c>
      <c r="AE162">
        <v>40.099999999999994</v>
      </c>
      <c r="AF162">
        <v>33.4</v>
      </c>
      <c r="AG162">
        <v>52.199999999999996</v>
      </c>
      <c r="AH162">
        <v>416.9</v>
      </c>
      <c r="AI162" t="s">
        <v>54</v>
      </c>
      <c r="AJ162" t="s">
        <v>54</v>
      </c>
      <c r="AK162" t="s">
        <v>54</v>
      </c>
      <c r="AL162">
        <v>12.6</v>
      </c>
      <c r="AM162">
        <v>25.500000000000004</v>
      </c>
      <c r="AN162" t="s">
        <v>54</v>
      </c>
      <c r="AO162" t="s">
        <v>54</v>
      </c>
      <c r="AP162">
        <v>703392</v>
      </c>
    </row>
    <row r="163" spans="1:42" x14ac:dyDescent="0.3">
      <c r="A163" t="s">
        <v>68</v>
      </c>
      <c r="B163" s="1">
        <v>45138</v>
      </c>
      <c r="C163" t="s">
        <v>67</v>
      </c>
      <c r="D163" t="s">
        <v>52</v>
      </c>
      <c r="E163" t="s">
        <v>55</v>
      </c>
      <c r="F163">
        <v>12466.3</v>
      </c>
      <c r="G163">
        <v>79839.8</v>
      </c>
      <c r="H163">
        <v>275590.90000000002</v>
      </c>
      <c r="I163">
        <v>214.6</v>
      </c>
      <c r="J163" t="s">
        <v>54</v>
      </c>
      <c r="K163">
        <v>18162.100000000002</v>
      </c>
      <c r="L163">
        <v>15119.499999999998</v>
      </c>
      <c r="M163">
        <v>4471.6000000000004</v>
      </c>
      <c r="N163">
        <v>156.1</v>
      </c>
      <c r="O163">
        <v>85.4</v>
      </c>
      <c r="P163">
        <v>1021.8000000000001</v>
      </c>
      <c r="Q163">
        <v>52636.5</v>
      </c>
      <c r="R163">
        <v>92.3</v>
      </c>
      <c r="S163">
        <v>55.5</v>
      </c>
      <c r="T163">
        <v>68.099999999999994</v>
      </c>
      <c r="U163">
        <v>69</v>
      </c>
      <c r="V163">
        <v>7</v>
      </c>
      <c r="W163">
        <v>4.5</v>
      </c>
      <c r="X163">
        <v>73.900000000000006</v>
      </c>
      <c r="Y163">
        <v>99.7</v>
      </c>
      <c r="Z163">
        <v>29.8</v>
      </c>
      <c r="AA163">
        <v>307.8</v>
      </c>
      <c r="AB163">
        <v>6.7</v>
      </c>
      <c r="AC163">
        <v>15</v>
      </c>
      <c r="AD163">
        <v>25.500000000000004</v>
      </c>
      <c r="AE163">
        <v>47.999999999999993</v>
      </c>
      <c r="AF163">
        <v>45.4</v>
      </c>
      <c r="AG163">
        <v>69.8</v>
      </c>
      <c r="AH163">
        <v>940.2</v>
      </c>
      <c r="AI163">
        <v>18.899999999999999</v>
      </c>
      <c r="AJ163" t="s">
        <v>54</v>
      </c>
      <c r="AK163" t="s">
        <v>54</v>
      </c>
      <c r="AL163">
        <v>15.100000000000001</v>
      </c>
      <c r="AM163" t="s">
        <v>54</v>
      </c>
      <c r="AN163">
        <v>19.7</v>
      </c>
      <c r="AO163">
        <v>5.9999999999999991</v>
      </c>
      <c r="AP163">
        <v>696404.9</v>
      </c>
    </row>
    <row r="164" spans="1:42" x14ac:dyDescent="0.3">
      <c r="A164" t="s">
        <v>69</v>
      </c>
      <c r="B164" s="1">
        <v>45138</v>
      </c>
      <c r="C164" t="s">
        <v>67</v>
      </c>
      <c r="D164" t="s">
        <v>52</v>
      </c>
      <c r="E164" t="s">
        <v>56</v>
      </c>
      <c r="F164">
        <v>11503.8</v>
      </c>
      <c r="G164">
        <v>79102.5</v>
      </c>
      <c r="H164">
        <v>273846.40000000002</v>
      </c>
      <c r="I164">
        <v>183.9</v>
      </c>
      <c r="J164" t="s">
        <v>54</v>
      </c>
      <c r="K164">
        <v>17480.899999999998</v>
      </c>
      <c r="L164">
        <v>15017</v>
      </c>
      <c r="M164">
        <v>4695</v>
      </c>
      <c r="N164">
        <v>358.6</v>
      </c>
      <c r="O164">
        <v>116.2</v>
      </c>
      <c r="P164">
        <v>1012</v>
      </c>
      <c r="Q164">
        <v>49654</v>
      </c>
      <c r="R164">
        <v>309.89999999999998</v>
      </c>
      <c r="S164">
        <v>57.9</v>
      </c>
      <c r="T164">
        <v>64.7</v>
      </c>
      <c r="U164">
        <v>68.3</v>
      </c>
      <c r="V164">
        <v>7</v>
      </c>
      <c r="W164">
        <v>4</v>
      </c>
      <c r="X164">
        <v>77.2</v>
      </c>
      <c r="Y164">
        <v>100.6</v>
      </c>
      <c r="Z164">
        <v>30.599999999999998</v>
      </c>
      <c r="AA164">
        <v>240.8</v>
      </c>
      <c r="AB164">
        <v>17</v>
      </c>
      <c r="AC164">
        <v>12.299999999999999</v>
      </c>
      <c r="AD164" t="s">
        <v>54</v>
      </c>
      <c r="AE164">
        <v>28.700000000000003</v>
      </c>
      <c r="AF164">
        <v>34.1</v>
      </c>
      <c r="AG164">
        <v>51.1</v>
      </c>
      <c r="AH164" t="s">
        <v>54</v>
      </c>
      <c r="AI164" t="s">
        <v>54</v>
      </c>
      <c r="AJ164" t="s">
        <v>54</v>
      </c>
      <c r="AK164" t="s">
        <v>54</v>
      </c>
      <c r="AL164">
        <v>14.9</v>
      </c>
      <c r="AM164" t="s">
        <v>54</v>
      </c>
      <c r="AN164">
        <v>7.8</v>
      </c>
      <c r="AO164" t="s">
        <v>54</v>
      </c>
      <c r="AP164">
        <v>703627.4</v>
      </c>
    </row>
    <row r="165" spans="1:42" x14ac:dyDescent="0.3">
      <c r="A165" t="s">
        <v>70</v>
      </c>
      <c r="B165" s="1">
        <v>45138</v>
      </c>
      <c r="C165" t="s">
        <v>67</v>
      </c>
      <c r="D165" t="s">
        <v>52</v>
      </c>
      <c r="E165" t="s">
        <v>57</v>
      </c>
      <c r="F165">
        <v>12680.499999999998</v>
      </c>
      <c r="G165">
        <v>77637.8</v>
      </c>
      <c r="H165">
        <v>268016.8</v>
      </c>
      <c r="I165">
        <v>200.70000000000002</v>
      </c>
      <c r="J165" t="s">
        <v>54</v>
      </c>
      <c r="K165">
        <v>16973.2</v>
      </c>
      <c r="L165">
        <v>14587.000000000002</v>
      </c>
      <c r="M165">
        <v>4004.3</v>
      </c>
      <c r="N165">
        <v>231.3</v>
      </c>
      <c r="O165">
        <v>253.7</v>
      </c>
      <c r="P165">
        <v>918.69999999999993</v>
      </c>
      <c r="Q165">
        <v>48230.5</v>
      </c>
      <c r="R165">
        <v>203.10000000000002</v>
      </c>
      <c r="S165">
        <v>40</v>
      </c>
      <c r="T165">
        <v>59.199999999999996</v>
      </c>
      <c r="U165">
        <v>57.400000000000006</v>
      </c>
      <c r="V165">
        <v>3.8000000000000003</v>
      </c>
      <c r="W165">
        <v>3.3</v>
      </c>
      <c r="X165">
        <v>69.8</v>
      </c>
      <c r="Y165">
        <v>112.8</v>
      </c>
      <c r="Z165">
        <v>28.700000000000003</v>
      </c>
      <c r="AA165">
        <v>257.60000000000002</v>
      </c>
      <c r="AB165">
        <v>9.9</v>
      </c>
      <c r="AC165">
        <v>14.6</v>
      </c>
      <c r="AD165">
        <v>20.100000000000001</v>
      </c>
      <c r="AE165">
        <v>36.5</v>
      </c>
      <c r="AF165">
        <v>46.499999999999993</v>
      </c>
      <c r="AG165">
        <v>92.1</v>
      </c>
      <c r="AH165">
        <v>502.8</v>
      </c>
      <c r="AI165">
        <v>17.899999999999999</v>
      </c>
      <c r="AJ165" t="s">
        <v>54</v>
      </c>
      <c r="AK165" t="s">
        <v>54</v>
      </c>
      <c r="AL165">
        <v>13.600000000000001</v>
      </c>
      <c r="AM165" t="s">
        <v>54</v>
      </c>
      <c r="AN165" t="s">
        <v>54</v>
      </c>
      <c r="AO165" t="s">
        <v>54</v>
      </c>
      <c r="AP165">
        <v>711133.70000000007</v>
      </c>
    </row>
    <row r="166" spans="1:42" x14ac:dyDescent="0.3">
      <c r="A166" t="s">
        <v>71</v>
      </c>
      <c r="B166" s="1">
        <v>45138</v>
      </c>
      <c r="C166" t="s">
        <v>67</v>
      </c>
      <c r="D166" t="s">
        <v>52</v>
      </c>
      <c r="E166" t="s">
        <v>59</v>
      </c>
      <c r="F166">
        <v>9769</v>
      </c>
      <c r="G166">
        <v>52187</v>
      </c>
      <c r="H166">
        <v>183229.4</v>
      </c>
      <c r="I166">
        <v>51.2</v>
      </c>
      <c r="J166" t="s">
        <v>54</v>
      </c>
      <c r="K166">
        <v>9859.6</v>
      </c>
      <c r="L166">
        <v>6761.3</v>
      </c>
      <c r="M166">
        <v>2140.5</v>
      </c>
      <c r="N166">
        <v>41.2</v>
      </c>
      <c r="O166">
        <v>59.4</v>
      </c>
      <c r="P166">
        <v>409.9</v>
      </c>
      <c r="Q166">
        <v>22205.300000000003</v>
      </c>
      <c r="R166" t="s">
        <v>54</v>
      </c>
      <c r="S166">
        <v>10.1</v>
      </c>
      <c r="T166">
        <v>26.900000000000002</v>
      </c>
      <c r="U166">
        <v>22.7</v>
      </c>
      <c r="V166">
        <v>1.2</v>
      </c>
      <c r="W166">
        <v>2.5999999999999996</v>
      </c>
      <c r="X166">
        <v>30.599999999999998</v>
      </c>
      <c r="Y166" t="s">
        <v>54</v>
      </c>
      <c r="Z166">
        <v>10.399999999999999</v>
      </c>
      <c r="AA166">
        <v>66.5</v>
      </c>
      <c r="AB166">
        <v>2.1</v>
      </c>
      <c r="AC166">
        <v>5.8</v>
      </c>
      <c r="AD166" t="s">
        <v>54</v>
      </c>
      <c r="AE166" t="s">
        <v>54</v>
      </c>
      <c r="AF166" t="s">
        <v>54</v>
      </c>
      <c r="AG166">
        <v>23.6</v>
      </c>
      <c r="AH166">
        <v>483.49999999999994</v>
      </c>
      <c r="AI166">
        <v>6.6</v>
      </c>
      <c r="AJ166" t="s">
        <v>54</v>
      </c>
      <c r="AK166" t="s">
        <v>54</v>
      </c>
      <c r="AL166">
        <v>4</v>
      </c>
      <c r="AM166" t="s">
        <v>54</v>
      </c>
      <c r="AN166">
        <v>5</v>
      </c>
      <c r="AO166" t="s">
        <v>54</v>
      </c>
      <c r="AP166">
        <v>851772.29999999993</v>
      </c>
    </row>
    <row r="167" spans="1:42" x14ac:dyDescent="0.3">
      <c r="A167" t="s">
        <v>42</v>
      </c>
      <c r="B167" s="1">
        <v>45139</v>
      </c>
      <c r="C167" s="8" t="s">
        <v>0</v>
      </c>
      <c r="D167" s="8" t="s">
        <v>52</v>
      </c>
      <c r="E167" s="8" t="s">
        <v>53</v>
      </c>
      <c r="F167">
        <v>11843.699999999999</v>
      </c>
      <c r="G167">
        <v>68700.7</v>
      </c>
      <c r="H167">
        <v>264254.39999999997</v>
      </c>
      <c r="I167" t="s">
        <v>54</v>
      </c>
      <c r="J167" t="s">
        <v>54</v>
      </c>
      <c r="K167">
        <v>25573.199999999997</v>
      </c>
      <c r="L167">
        <v>23266.5</v>
      </c>
      <c r="M167">
        <v>3299.8</v>
      </c>
      <c r="N167" t="s">
        <v>54</v>
      </c>
      <c r="O167">
        <v>64.5</v>
      </c>
      <c r="P167">
        <v>697.09999999999991</v>
      </c>
      <c r="Q167">
        <v>28108.300000000003</v>
      </c>
      <c r="R167" t="s">
        <v>54</v>
      </c>
      <c r="S167">
        <v>25.6</v>
      </c>
      <c r="T167">
        <v>152</v>
      </c>
      <c r="U167">
        <v>401.20000000000005</v>
      </c>
      <c r="V167">
        <v>143.9</v>
      </c>
      <c r="W167" t="s">
        <v>54</v>
      </c>
      <c r="X167">
        <v>117.80000000000001</v>
      </c>
      <c r="Y167">
        <v>251.6</v>
      </c>
      <c r="Z167">
        <v>31.4</v>
      </c>
      <c r="AA167">
        <v>332.59999999999997</v>
      </c>
      <c r="AB167">
        <v>14.499999999999998</v>
      </c>
      <c r="AC167">
        <v>4.0999999999999996</v>
      </c>
      <c r="AD167">
        <v>16.3</v>
      </c>
      <c r="AE167">
        <v>81.8</v>
      </c>
      <c r="AF167">
        <v>78.5</v>
      </c>
      <c r="AG167">
        <v>82.3</v>
      </c>
      <c r="AH167">
        <v>1652.1</v>
      </c>
      <c r="AI167" t="s">
        <v>54</v>
      </c>
      <c r="AJ167">
        <v>6.8999999999999995</v>
      </c>
      <c r="AK167">
        <v>13</v>
      </c>
      <c r="AL167">
        <v>1288.9999999999998</v>
      </c>
      <c r="AM167">
        <v>33.5</v>
      </c>
      <c r="AN167" t="s">
        <v>54</v>
      </c>
      <c r="AO167" t="s">
        <v>54</v>
      </c>
      <c r="AP167">
        <v>730576.2</v>
      </c>
    </row>
    <row r="168" spans="1:42" x14ac:dyDescent="0.3">
      <c r="A168" t="s">
        <v>43</v>
      </c>
      <c r="B168" s="1">
        <v>45139</v>
      </c>
      <c r="C168" s="8" t="s">
        <v>0</v>
      </c>
      <c r="D168" s="8" t="s">
        <v>52</v>
      </c>
      <c r="E168" s="8" t="s">
        <v>55</v>
      </c>
      <c r="F168">
        <v>9769</v>
      </c>
      <c r="G168">
        <v>70251.3</v>
      </c>
      <c r="H168">
        <v>267427.20000000001</v>
      </c>
      <c r="I168" t="s">
        <v>54</v>
      </c>
      <c r="J168" t="s">
        <v>54</v>
      </c>
      <c r="K168">
        <v>25509.200000000001</v>
      </c>
      <c r="L168">
        <v>23212</v>
      </c>
      <c r="M168">
        <v>2777.8999999999996</v>
      </c>
      <c r="N168">
        <v>98.399999999999991</v>
      </c>
      <c r="O168">
        <v>111.2</v>
      </c>
      <c r="P168">
        <v>597.4</v>
      </c>
      <c r="Q168">
        <v>28949.600000000002</v>
      </c>
      <c r="R168" t="s">
        <v>54</v>
      </c>
      <c r="S168">
        <v>19.5</v>
      </c>
      <c r="T168">
        <v>177.70000000000002</v>
      </c>
      <c r="U168">
        <v>413.3</v>
      </c>
      <c r="V168">
        <v>137.9</v>
      </c>
      <c r="W168">
        <v>4.6000000000000005</v>
      </c>
      <c r="X168">
        <v>124.2</v>
      </c>
      <c r="Y168">
        <v>260.5</v>
      </c>
      <c r="Z168">
        <v>39.699999999999996</v>
      </c>
      <c r="AA168">
        <v>303.7</v>
      </c>
      <c r="AB168">
        <v>19.5</v>
      </c>
      <c r="AC168">
        <v>10.7</v>
      </c>
      <c r="AD168">
        <v>32.6</v>
      </c>
      <c r="AE168">
        <v>109.89999999999999</v>
      </c>
      <c r="AF168" t="s">
        <v>54</v>
      </c>
      <c r="AG168">
        <v>29.2</v>
      </c>
      <c r="AH168">
        <v>1582.8999999999999</v>
      </c>
      <c r="AI168" t="s">
        <v>54</v>
      </c>
      <c r="AJ168" t="s">
        <v>54</v>
      </c>
      <c r="AK168" t="s">
        <v>54</v>
      </c>
      <c r="AL168">
        <v>1324.2</v>
      </c>
      <c r="AM168" t="s">
        <v>54</v>
      </c>
      <c r="AN168">
        <v>10</v>
      </c>
      <c r="AO168">
        <v>5.9999999999999991</v>
      </c>
      <c r="AP168">
        <v>728713.1</v>
      </c>
    </row>
    <row r="169" spans="1:42" x14ac:dyDescent="0.3">
      <c r="A169" t="s">
        <v>44</v>
      </c>
      <c r="B169" s="1">
        <v>45139</v>
      </c>
      <c r="C169" s="8" t="s">
        <v>0</v>
      </c>
      <c r="D169" s="8" t="s">
        <v>52</v>
      </c>
      <c r="E169" s="8" t="s">
        <v>56</v>
      </c>
      <c r="F169">
        <v>13338.4</v>
      </c>
      <c r="G169">
        <v>71830</v>
      </c>
      <c r="H169">
        <v>264324.80000000005</v>
      </c>
      <c r="I169" t="s">
        <v>54</v>
      </c>
      <c r="J169" t="s">
        <v>54</v>
      </c>
      <c r="K169">
        <v>25853.100000000002</v>
      </c>
      <c r="L169">
        <v>23069.1</v>
      </c>
      <c r="M169">
        <v>3686.3</v>
      </c>
      <c r="N169">
        <v>163.79999999999998</v>
      </c>
      <c r="O169">
        <v>122.5</v>
      </c>
      <c r="P169">
        <v>669.6</v>
      </c>
      <c r="Q169">
        <v>28173.8</v>
      </c>
      <c r="R169">
        <v>160.49999999999997</v>
      </c>
      <c r="S169">
        <v>25.1</v>
      </c>
      <c r="T169">
        <v>173.6</v>
      </c>
      <c r="U169">
        <v>381.6</v>
      </c>
      <c r="V169">
        <v>124.8</v>
      </c>
      <c r="W169" t="s">
        <v>54</v>
      </c>
      <c r="X169">
        <v>114.69999999999999</v>
      </c>
      <c r="Y169">
        <v>257.7</v>
      </c>
      <c r="Z169">
        <v>30.500000000000004</v>
      </c>
      <c r="AA169">
        <v>279</v>
      </c>
      <c r="AB169">
        <v>15.299999999999999</v>
      </c>
      <c r="AC169">
        <v>6.8000000000000007</v>
      </c>
      <c r="AD169">
        <v>20.799999999999997</v>
      </c>
      <c r="AE169">
        <v>69.2</v>
      </c>
      <c r="AF169" t="s">
        <v>54</v>
      </c>
      <c r="AG169">
        <v>53.800000000000004</v>
      </c>
      <c r="AH169">
        <v>977.5</v>
      </c>
      <c r="AI169" t="s">
        <v>54</v>
      </c>
      <c r="AJ169">
        <v>5.7</v>
      </c>
      <c r="AK169" t="s">
        <v>54</v>
      </c>
      <c r="AL169">
        <v>1303.1999999999998</v>
      </c>
      <c r="AM169" t="s">
        <v>54</v>
      </c>
      <c r="AN169" t="s">
        <v>54</v>
      </c>
      <c r="AO169" t="s">
        <v>54</v>
      </c>
      <c r="AP169">
        <v>726343.79999999993</v>
      </c>
    </row>
    <row r="170" spans="1:42" x14ac:dyDescent="0.3">
      <c r="A170" t="s">
        <v>58</v>
      </c>
      <c r="B170" s="1">
        <v>45139</v>
      </c>
      <c r="C170" s="8" t="s">
        <v>0</v>
      </c>
      <c r="D170" s="8" t="s">
        <v>52</v>
      </c>
      <c r="E170" s="8" t="s">
        <v>57</v>
      </c>
      <c r="F170">
        <v>15708.5</v>
      </c>
      <c r="G170">
        <v>70646.7</v>
      </c>
      <c r="H170">
        <v>267313.90000000002</v>
      </c>
      <c r="I170" t="s">
        <v>54</v>
      </c>
      <c r="J170" t="s">
        <v>54</v>
      </c>
      <c r="K170">
        <v>26339.3</v>
      </c>
      <c r="L170">
        <v>23682.400000000001</v>
      </c>
      <c r="M170">
        <v>3502.5</v>
      </c>
      <c r="N170">
        <v>122.3</v>
      </c>
      <c r="O170">
        <v>46</v>
      </c>
      <c r="P170">
        <v>728</v>
      </c>
      <c r="Q170">
        <v>28834</v>
      </c>
      <c r="R170">
        <v>89.2</v>
      </c>
      <c r="S170">
        <v>22.599999999999998</v>
      </c>
      <c r="T170">
        <v>179.5</v>
      </c>
      <c r="U170">
        <v>413.6</v>
      </c>
      <c r="V170">
        <v>136.6</v>
      </c>
      <c r="W170">
        <v>5.4</v>
      </c>
      <c r="X170">
        <v>117.69999999999999</v>
      </c>
      <c r="Y170">
        <v>261.59999999999997</v>
      </c>
      <c r="Z170">
        <v>44.5</v>
      </c>
      <c r="AA170">
        <v>322.39999999999998</v>
      </c>
      <c r="AB170">
        <v>23.6</v>
      </c>
      <c r="AC170">
        <v>7.6999999999999993</v>
      </c>
      <c r="AD170">
        <v>33.700000000000003</v>
      </c>
      <c r="AE170">
        <v>91.2</v>
      </c>
      <c r="AF170">
        <v>44.3</v>
      </c>
      <c r="AG170">
        <v>47.400000000000006</v>
      </c>
      <c r="AH170">
        <v>1019.5</v>
      </c>
      <c r="AI170" t="s">
        <v>54</v>
      </c>
      <c r="AJ170" t="s">
        <v>54</v>
      </c>
      <c r="AK170" t="s">
        <v>54</v>
      </c>
      <c r="AL170">
        <v>1369.1000000000001</v>
      </c>
      <c r="AM170">
        <v>21.099999999999998</v>
      </c>
      <c r="AN170" t="s">
        <v>54</v>
      </c>
      <c r="AO170" t="s">
        <v>54</v>
      </c>
      <c r="AP170">
        <v>720410.70000000007</v>
      </c>
    </row>
    <row r="171" spans="1:42" x14ac:dyDescent="0.3">
      <c r="A171" t="s">
        <v>60</v>
      </c>
      <c r="B171" s="1">
        <v>45139</v>
      </c>
      <c r="C171" s="8" t="s">
        <v>0</v>
      </c>
      <c r="D171" s="8" t="s">
        <v>52</v>
      </c>
      <c r="E171" s="8" t="s">
        <v>59</v>
      </c>
      <c r="F171">
        <v>12120.699999999999</v>
      </c>
      <c r="G171">
        <v>71407.3</v>
      </c>
      <c r="H171">
        <v>268031.3</v>
      </c>
      <c r="I171">
        <v>64.2</v>
      </c>
      <c r="J171" t="s">
        <v>54</v>
      </c>
      <c r="K171">
        <v>26422</v>
      </c>
      <c r="L171">
        <v>24401.199999999997</v>
      </c>
      <c r="M171">
        <v>3912</v>
      </c>
      <c r="N171">
        <v>150.1</v>
      </c>
      <c r="O171">
        <v>58.199999999999996</v>
      </c>
      <c r="P171">
        <v>679.7</v>
      </c>
      <c r="Q171">
        <v>29438</v>
      </c>
      <c r="R171">
        <v>101.39999999999999</v>
      </c>
      <c r="S171">
        <v>25.9</v>
      </c>
      <c r="T171">
        <v>160.60000000000002</v>
      </c>
      <c r="U171">
        <v>422.5</v>
      </c>
      <c r="V171">
        <v>147.80000000000001</v>
      </c>
      <c r="W171" t="s">
        <v>54</v>
      </c>
      <c r="X171">
        <v>122.8</v>
      </c>
      <c r="Y171">
        <v>267.39999999999998</v>
      </c>
      <c r="Z171">
        <v>34.799999999999997</v>
      </c>
      <c r="AA171">
        <v>334.3</v>
      </c>
      <c r="AB171">
        <v>21.2</v>
      </c>
      <c r="AC171">
        <v>5.5</v>
      </c>
      <c r="AD171" t="s">
        <v>54</v>
      </c>
      <c r="AE171">
        <v>43.800000000000004</v>
      </c>
      <c r="AF171">
        <v>47.5</v>
      </c>
      <c r="AG171">
        <v>46.2</v>
      </c>
      <c r="AH171">
        <v>390.79999999999995</v>
      </c>
      <c r="AI171">
        <v>42.5</v>
      </c>
      <c r="AJ171" t="s">
        <v>54</v>
      </c>
      <c r="AK171">
        <v>8.4</v>
      </c>
      <c r="AL171">
        <v>1353.2</v>
      </c>
      <c r="AM171" t="s">
        <v>54</v>
      </c>
      <c r="AN171">
        <v>18.3</v>
      </c>
      <c r="AO171" t="s">
        <v>54</v>
      </c>
      <c r="AP171">
        <v>722389.5</v>
      </c>
    </row>
    <row r="172" spans="1:42" x14ac:dyDescent="0.3">
      <c r="A172" t="s">
        <v>62</v>
      </c>
      <c r="B172" s="1">
        <v>45139</v>
      </c>
      <c r="C172" s="8" t="s">
        <v>61</v>
      </c>
      <c r="D172" s="8" t="s">
        <v>52</v>
      </c>
      <c r="E172" s="8" t="s">
        <v>53</v>
      </c>
      <c r="F172">
        <v>9769</v>
      </c>
      <c r="G172">
        <v>93168.4</v>
      </c>
      <c r="H172">
        <v>221370.9</v>
      </c>
      <c r="I172" t="s">
        <v>54</v>
      </c>
      <c r="J172" t="s">
        <v>54</v>
      </c>
      <c r="K172">
        <v>24086.2</v>
      </c>
      <c r="L172">
        <v>1523.8999999999999</v>
      </c>
      <c r="M172">
        <v>5328.1</v>
      </c>
      <c r="N172">
        <v>145.19999999999999</v>
      </c>
      <c r="O172">
        <v>62.8</v>
      </c>
      <c r="P172">
        <v>1523.7</v>
      </c>
      <c r="Q172">
        <v>92412.500000000015</v>
      </c>
      <c r="R172">
        <v>172.9</v>
      </c>
      <c r="S172">
        <v>56.9</v>
      </c>
      <c r="T172">
        <v>57.3</v>
      </c>
      <c r="U172">
        <v>144.69999999999999</v>
      </c>
      <c r="V172">
        <v>21.099999999999998</v>
      </c>
      <c r="W172">
        <v>4.5</v>
      </c>
      <c r="X172">
        <v>187.4</v>
      </c>
      <c r="Y172">
        <v>50.6</v>
      </c>
      <c r="Z172">
        <v>36</v>
      </c>
      <c r="AA172">
        <v>164.20000000000002</v>
      </c>
      <c r="AB172">
        <v>14</v>
      </c>
      <c r="AC172">
        <v>10.399999999999999</v>
      </c>
      <c r="AD172">
        <v>24.9</v>
      </c>
      <c r="AE172" t="s">
        <v>54</v>
      </c>
      <c r="AF172">
        <v>80</v>
      </c>
      <c r="AG172">
        <v>62.1</v>
      </c>
      <c r="AH172">
        <v>1011.4</v>
      </c>
      <c r="AI172" t="s">
        <v>54</v>
      </c>
      <c r="AJ172" t="s">
        <v>54</v>
      </c>
      <c r="AK172">
        <v>8.1</v>
      </c>
      <c r="AL172">
        <v>12.6</v>
      </c>
      <c r="AM172" t="s">
        <v>54</v>
      </c>
      <c r="AN172">
        <v>28.900000000000002</v>
      </c>
      <c r="AO172" t="s">
        <v>54</v>
      </c>
      <c r="AP172">
        <v>702858.2</v>
      </c>
    </row>
    <row r="173" spans="1:42" x14ac:dyDescent="0.3">
      <c r="A173" t="s">
        <v>63</v>
      </c>
      <c r="B173" s="1">
        <v>45139</v>
      </c>
      <c r="C173" s="8" t="s">
        <v>61</v>
      </c>
      <c r="D173" s="8" t="s">
        <v>52</v>
      </c>
      <c r="E173" s="8" t="s">
        <v>55</v>
      </c>
      <c r="F173">
        <v>9769</v>
      </c>
      <c r="G173">
        <v>91607.8</v>
      </c>
      <c r="H173">
        <v>219989.6</v>
      </c>
      <c r="I173" t="s">
        <v>54</v>
      </c>
      <c r="J173" t="s">
        <v>54</v>
      </c>
      <c r="K173">
        <v>23919.199999999997</v>
      </c>
      <c r="L173">
        <v>1474.6999999999998</v>
      </c>
      <c r="M173">
        <v>5399.4</v>
      </c>
      <c r="N173">
        <v>90.7</v>
      </c>
      <c r="O173">
        <v>84.8</v>
      </c>
      <c r="P173">
        <v>1737.3</v>
      </c>
      <c r="Q173">
        <v>91561.900000000009</v>
      </c>
      <c r="R173" t="s">
        <v>54</v>
      </c>
      <c r="S173">
        <v>43.3</v>
      </c>
      <c r="T173">
        <v>32</v>
      </c>
      <c r="U173">
        <v>123.1</v>
      </c>
      <c r="V173">
        <v>27.5</v>
      </c>
      <c r="W173">
        <v>3.3</v>
      </c>
      <c r="X173">
        <v>182</v>
      </c>
      <c r="Y173">
        <v>42.300000000000004</v>
      </c>
      <c r="Z173">
        <v>35.9</v>
      </c>
      <c r="AA173">
        <v>154.1</v>
      </c>
      <c r="AB173">
        <v>14.6</v>
      </c>
      <c r="AC173">
        <v>15.399999999999999</v>
      </c>
      <c r="AD173" t="s">
        <v>54</v>
      </c>
      <c r="AE173">
        <v>25.1</v>
      </c>
      <c r="AF173">
        <v>40.4</v>
      </c>
      <c r="AG173">
        <v>54.8</v>
      </c>
      <c r="AH173">
        <v>1154</v>
      </c>
      <c r="AI173">
        <v>28</v>
      </c>
      <c r="AJ173" t="s">
        <v>54</v>
      </c>
      <c r="AK173" t="s">
        <v>54</v>
      </c>
      <c r="AL173">
        <v>11.4</v>
      </c>
      <c r="AM173" t="s">
        <v>54</v>
      </c>
      <c r="AN173">
        <v>14.6</v>
      </c>
      <c r="AO173" t="s">
        <v>54</v>
      </c>
      <c r="AP173">
        <v>706225.10000000009</v>
      </c>
    </row>
    <row r="174" spans="1:42" x14ac:dyDescent="0.3">
      <c r="A174" t="s">
        <v>64</v>
      </c>
      <c r="B174" s="1">
        <v>45139</v>
      </c>
      <c r="C174" s="8" t="s">
        <v>61</v>
      </c>
      <c r="D174" s="8" t="s">
        <v>52</v>
      </c>
      <c r="E174" s="8" t="s">
        <v>56</v>
      </c>
      <c r="F174">
        <v>9769</v>
      </c>
      <c r="G174">
        <v>94451.199999999997</v>
      </c>
      <c r="H174">
        <v>225959</v>
      </c>
      <c r="I174" t="s">
        <v>54</v>
      </c>
      <c r="J174" t="s">
        <v>54</v>
      </c>
      <c r="K174">
        <v>24593.600000000002</v>
      </c>
      <c r="L174">
        <v>1587.3999999999999</v>
      </c>
      <c r="M174">
        <v>5322.5</v>
      </c>
      <c r="N174">
        <v>385</v>
      </c>
      <c r="O174">
        <v>62.1</v>
      </c>
      <c r="P174">
        <v>1707.1</v>
      </c>
      <c r="Q174">
        <v>91478.7</v>
      </c>
      <c r="R174">
        <v>139.6</v>
      </c>
      <c r="S174">
        <v>61.1</v>
      </c>
      <c r="T174">
        <v>49.1</v>
      </c>
      <c r="U174">
        <v>122.39999999999999</v>
      </c>
      <c r="V174">
        <v>30.1</v>
      </c>
      <c r="W174">
        <v>3.4000000000000004</v>
      </c>
      <c r="X174">
        <v>196.5</v>
      </c>
      <c r="Y174">
        <v>48.199999999999996</v>
      </c>
      <c r="Z174">
        <v>40</v>
      </c>
      <c r="AA174">
        <v>160.70000000000002</v>
      </c>
      <c r="AB174">
        <v>14.3</v>
      </c>
      <c r="AC174" t="s">
        <v>54</v>
      </c>
      <c r="AD174">
        <v>37.699999999999996</v>
      </c>
      <c r="AE174">
        <v>38.6</v>
      </c>
      <c r="AF174">
        <v>73.400000000000006</v>
      </c>
      <c r="AG174">
        <v>55.7</v>
      </c>
      <c r="AH174">
        <v>348.3</v>
      </c>
      <c r="AI174">
        <v>30.3</v>
      </c>
      <c r="AJ174" t="s">
        <v>54</v>
      </c>
      <c r="AK174" t="s">
        <v>54</v>
      </c>
      <c r="AL174">
        <v>8.6999999999999993</v>
      </c>
      <c r="AM174" t="s">
        <v>54</v>
      </c>
      <c r="AN174">
        <v>30.400000000000002</v>
      </c>
      <c r="AO174" t="s">
        <v>54</v>
      </c>
      <c r="AP174">
        <v>698463.5</v>
      </c>
    </row>
    <row r="175" spans="1:42" x14ac:dyDescent="0.3">
      <c r="A175" t="s">
        <v>65</v>
      </c>
      <c r="B175" s="1">
        <v>45139</v>
      </c>
      <c r="C175" s="8" t="s">
        <v>61</v>
      </c>
      <c r="D175" s="8" t="s">
        <v>52</v>
      </c>
      <c r="E175" s="8" t="s">
        <v>57</v>
      </c>
      <c r="F175">
        <v>9769</v>
      </c>
      <c r="G175">
        <v>92202.599999999991</v>
      </c>
      <c r="H175">
        <v>222986.3</v>
      </c>
      <c r="I175" t="s">
        <v>54</v>
      </c>
      <c r="J175" t="s">
        <v>54</v>
      </c>
      <c r="K175">
        <v>24206.9</v>
      </c>
      <c r="L175">
        <v>1548.3</v>
      </c>
      <c r="M175">
        <v>5005.3</v>
      </c>
      <c r="N175">
        <v>197.89999999999998</v>
      </c>
      <c r="O175">
        <v>67.600000000000009</v>
      </c>
      <c r="P175">
        <v>1615.2</v>
      </c>
      <c r="Q175">
        <v>92459.4</v>
      </c>
      <c r="R175">
        <v>243.7</v>
      </c>
      <c r="S175">
        <v>62.9</v>
      </c>
      <c r="T175">
        <v>83.4</v>
      </c>
      <c r="U175">
        <v>120.5</v>
      </c>
      <c r="V175">
        <v>19.7</v>
      </c>
      <c r="W175">
        <v>7.1000000000000005</v>
      </c>
      <c r="X175">
        <v>186.5</v>
      </c>
      <c r="Y175">
        <v>52.5</v>
      </c>
      <c r="Z175">
        <v>32.799999999999997</v>
      </c>
      <c r="AA175">
        <v>150</v>
      </c>
      <c r="AB175">
        <v>21.7</v>
      </c>
      <c r="AC175">
        <v>18.3</v>
      </c>
      <c r="AD175">
        <v>26.099999999999998</v>
      </c>
      <c r="AE175">
        <v>45.6</v>
      </c>
      <c r="AF175">
        <v>53.2</v>
      </c>
      <c r="AG175">
        <v>55.1</v>
      </c>
      <c r="AH175">
        <v>1731.9</v>
      </c>
      <c r="AI175" t="s">
        <v>54</v>
      </c>
      <c r="AJ175" t="s">
        <v>54</v>
      </c>
      <c r="AK175">
        <v>9.6</v>
      </c>
      <c r="AL175">
        <v>13.7</v>
      </c>
      <c r="AM175" t="s">
        <v>54</v>
      </c>
      <c r="AN175">
        <v>20.7</v>
      </c>
      <c r="AO175" t="s">
        <v>54</v>
      </c>
      <c r="AP175">
        <v>701383.5</v>
      </c>
    </row>
    <row r="176" spans="1:42" x14ac:dyDescent="0.3">
      <c r="A176" t="s">
        <v>66</v>
      </c>
      <c r="B176" s="1">
        <v>45139</v>
      </c>
      <c r="C176" s="8" t="s">
        <v>61</v>
      </c>
      <c r="D176" s="8" t="s">
        <v>52</v>
      </c>
      <c r="E176" s="8" t="s">
        <v>59</v>
      </c>
      <c r="F176">
        <v>12465.800000000001</v>
      </c>
      <c r="G176">
        <v>88922.6</v>
      </c>
      <c r="H176">
        <v>216343.9</v>
      </c>
      <c r="I176" t="s">
        <v>54</v>
      </c>
      <c r="J176" t="s">
        <v>54</v>
      </c>
      <c r="K176">
        <v>23753.1</v>
      </c>
      <c r="L176">
        <v>1551.3</v>
      </c>
      <c r="M176">
        <v>5339.9</v>
      </c>
      <c r="N176">
        <v>130.9</v>
      </c>
      <c r="O176">
        <v>75.2</v>
      </c>
      <c r="P176">
        <v>1556.8999999999999</v>
      </c>
      <c r="Q176">
        <v>89229.1</v>
      </c>
      <c r="R176">
        <v>179.79999999999998</v>
      </c>
      <c r="S176">
        <v>53.4</v>
      </c>
      <c r="T176">
        <v>62.300000000000004</v>
      </c>
      <c r="U176">
        <v>114.6</v>
      </c>
      <c r="V176">
        <v>16.8</v>
      </c>
      <c r="W176">
        <v>5.9</v>
      </c>
      <c r="X176">
        <v>189.39999999999998</v>
      </c>
      <c r="Y176">
        <v>46.9</v>
      </c>
      <c r="Z176">
        <v>42.300000000000004</v>
      </c>
      <c r="AA176">
        <v>158.4</v>
      </c>
      <c r="AB176">
        <v>8.1</v>
      </c>
      <c r="AC176" t="s">
        <v>54</v>
      </c>
      <c r="AD176" t="s">
        <v>54</v>
      </c>
      <c r="AE176">
        <v>16.8</v>
      </c>
      <c r="AF176">
        <v>66.5</v>
      </c>
      <c r="AG176">
        <v>105.69999999999999</v>
      </c>
      <c r="AH176">
        <v>1372.8000000000002</v>
      </c>
      <c r="AI176">
        <v>35.200000000000003</v>
      </c>
      <c r="AJ176" t="s">
        <v>54</v>
      </c>
      <c r="AK176">
        <v>7.8</v>
      </c>
      <c r="AL176">
        <v>16.2</v>
      </c>
      <c r="AM176" t="s">
        <v>54</v>
      </c>
      <c r="AN176">
        <v>35.200000000000003</v>
      </c>
      <c r="AO176" t="s">
        <v>54</v>
      </c>
      <c r="AP176">
        <v>710621.7</v>
      </c>
    </row>
    <row r="177" spans="1:42" x14ac:dyDescent="0.3">
      <c r="A177" t="s">
        <v>68</v>
      </c>
      <c r="B177" s="1">
        <v>45139</v>
      </c>
      <c r="C177" s="8" t="s">
        <v>67</v>
      </c>
      <c r="D177" s="8" t="s">
        <v>52</v>
      </c>
      <c r="E177" s="8" t="s">
        <v>53</v>
      </c>
      <c r="F177">
        <v>11314</v>
      </c>
      <c r="G177">
        <v>75952.400000000009</v>
      </c>
      <c r="H177">
        <v>262828.5</v>
      </c>
      <c r="I177">
        <v>134.6</v>
      </c>
      <c r="J177" t="s">
        <v>54</v>
      </c>
      <c r="K177">
        <v>17176.5</v>
      </c>
      <c r="L177">
        <v>14046.400000000001</v>
      </c>
      <c r="M177">
        <v>4530.5</v>
      </c>
      <c r="N177">
        <v>103.7</v>
      </c>
      <c r="O177">
        <v>161.19999999999999</v>
      </c>
      <c r="P177">
        <v>949.6</v>
      </c>
      <c r="Q177">
        <v>51165.799999999996</v>
      </c>
      <c r="R177">
        <v>244.20000000000002</v>
      </c>
      <c r="S177">
        <v>50.099999999999994</v>
      </c>
      <c r="T177">
        <v>61.3</v>
      </c>
      <c r="U177">
        <v>47.099999999999994</v>
      </c>
      <c r="V177">
        <v>6.2</v>
      </c>
      <c r="W177">
        <v>3.5</v>
      </c>
      <c r="X177">
        <v>74.099999999999994</v>
      </c>
      <c r="Y177">
        <v>108.6</v>
      </c>
      <c r="Z177">
        <v>35.799999999999997</v>
      </c>
      <c r="AA177">
        <v>329.7</v>
      </c>
      <c r="AB177">
        <v>11.8</v>
      </c>
      <c r="AC177">
        <v>6.7</v>
      </c>
      <c r="AD177">
        <v>14.499999999999998</v>
      </c>
      <c r="AE177">
        <v>20.9</v>
      </c>
      <c r="AF177">
        <v>40.200000000000003</v>
      </c>
      <c r="AG177">
        <v>58.8</v>
      </c>
      <c r="AH177">
        <v>1787.5</v>
      </c>
      <c r="AI177">
        <v>56.4</v>
      </c>
      <c r="AJ177" t="s">
        <v>54</v>
      </c>
      <c r="AK177" t="s">
        <v>54</v>
      </c>
      <c r="AL177">
        <v>16.8</v>
      </c>
      <c r="AM177">
        <v>35.200000000000003</v>
      </c>
      <c r="AN177" t="s">
        <v>54</v>
      </c>
      <c r="AO177" t="s">
        <v>54</v>
      </c>
      <c r="AP177">
        <v>714367.8</v>
      </c>
    </row>
    <row r="178" spans="1:42" x14ac:dyDescent="0.3">
      <c r="A178" t="s">
        <v>69</v>
      </c>
      <c r="B178" s="1">
        <v>45139</v>
      </c>
      <c r="C178" s="8" t="s">
        <v>67</v>
      </c>
      <c r="D178" s="8" t="s">
        <v>52</v>
      </c>
      <c r="E178" s="8" t="s">
        <v>55</v>
      </c>
      <c r="F178">
        <v>13411.2</v>
      </c>
      <c r="G178">
        <v>79157.7</v>
      </c>
      <c r="H178">
        <v>268087.8</v>
      </c>
      <c r="I178">
        <v>83.9</v>
      </c>
      <c r="J178" t="s">
        <v>54</v>
      </c>
      <c r="K178">
        <v>17563.2</v>
      </c>
      <c r="L178">
        <v>14462.4</v>
      </c>
      <c r="M178">
        <v>5371.0999999999995</v>
      </c>
      <c r="N178">
        <v>93.100000000000009</v>
      </c>
      <c r="O178">
        <v>198.5</v>
      </c>
      <c r="P178">
        <v>993.49999999999989</v>
      </c>
      <c r="Q178">
        <v>52934.1</v>
      </c>
      <c r="R178">
        <v>109.30000000000001</v>
      </c>
      <c r="S178">
        <v>49</v>
      </c>
      <c r="T178">
        <v>73.3</v>
      </c>
      <c r="U178">
        <v>83.7</v>
      </c>
      <c r="V178">
        <v>5.7</v>
      </c>
      <c r="W178">
        <v>1.9000000000000001</v>
      </c>
      <c r="X178">
        <v>78.399999999999991</v>
      </c>
      <c r="Y178">
        <v>114.80000000000001</v>
      </c>
      <c r="Z178">
        <v>35.200000000000003</v>
      </c>
      <c r="AA178">
        <v>313.09999999999997</v>
      </c>
      <c r="AB178">
        <v>3.6999999999999997</v>
      </c>
      <c r="AC178">
        <v>5.9</v>
      </c>
      <c r="AD178" t="s">
        <v>54</v>
      </c>
      <c r="AE178">
        <v>40.200000000000003</v>
      </c>
      <c r="AF178">
        <v>61.1</v>
      </c>
      <c r="AG178">
        <v>61.8</v>
      </c>
      <c r="AH178">
        <v>930.09999999999991</v>
      </c>
      <c r="AI178">
        <v>19.8</v>
      </c>
      <c r="AJ178" t="s">
        <v>54</v>
      </c>
      <c r="AK178" t="s">
        <v>54</v>
      </c>
      <c r="AL178">
        <v>15.9</v>
      </c>
      <c r="AM178">
        <v>25.2</v>
      </c>
      <c r="AN178" t="s">
        <v>54</v>
      </c>
      <c r="AO178" t="s">
        <v>54</v>
      </c>
      <c r="AP178">
        <v>702356.9</v>
      </c>
    </row>
    <row r="179" spans="1:42" x14ac:dyDescent="0.3">
      <c r="A179" t="s">
        <v>70</v>
      </c>
      <c r="B179" s="1">
        <v>45139</v>
      </c>
      <c r="C179" s="8" t="s">
        <v>67</v>
      </c>
      <c r="D179" s="8" t="s">
        <v>52</v>
      </c>
      <c r="E179" s="8" t="s">
        <v>56</v>
      </c>
      <c r="F179">
        <v>12100.2</v>
      </c>
      <c r="G179">
        <v>78886.3</v>
      </c>
      <c r="H179">
        <v>271695.60000000003</v>
      </c>
      <c r="I179">
        <v>158.20000000000002</v>
      </c>
      <c r="J179" t="s">
        <v>54</v>
      </c>
      <c r="K179">
        <v>17329</v>
      </c>
      <c r="L179">
        <v>14509</v>
      </c>
      <c r="M179">
        <v>4670.8</v>
      </c>
      <c r="N179">
        <v>181.8</v>
      </c>
      <c r="O179">
        <v>108.10000000000001</v>
      </c>
      <c r="P179">
        <v>1033.5999999999999</v>
      </c>
      <c r="Q179">
        <v>51405.9</v>
      </c>
      <c r="R179">
        <v>79.900000000000006</v>
      </c>
      <c r="S179">
        <v>59.6</v>
      </c>
      <c r="T179">
        <v>61.199999999999996</v>
      </c>
      <c r="U179">
        <v>56.4</v>
      </c>
      <c r="V179">
        <v>10.5</v>
      </c>
      <c r="W179">
        <v>5.6</v>
      </c>
      <c r="X179">
        <v>81.3</v>
      </c>
      <c r="Y179">
        <v>112.6</v>
      </c>
      <c r="Z179">
        <v>34.4</v>
      </c>
      <c r="AA179">
        <v>268.2</v>
      </c>
      <c r="AB179">
        <v>10.1</v>
      </c>
      <c r="AC179">
        <v>17.399999999999999</v>
      </c>
      <c r="AD179">
        <v>12.6</v>
      </c>
      <c r="AE179">
        <v>44</v>
      </c>
      <c r="AF179">
        <v>46.3</v>
      </c>
      <c r="AG179">
        <v>47.5</v>
      </c>
      <c r="AH179">
        <v>712.49999999999989</v>
      </c>
      <c r="AI179">
        <v>24.099999999999998</v>
      </c>
      <c r="AJ179" t="s">
        <v>54</v>
      </c>
      <c r="AK179" t="s">
        <v>54</v>
      </c>
      <c r="AL179">
        <v>13.1</v>
      </c>
      <c r="AM179">
        <v>52.1</v>
      </c>
      <c r="AN179" t="s">
        <v>54</v>
      </c>
      <c r="AO179">
        <v>5.4</v>
      </c>
      <c r="AP179">
        <v>703324.5</v>
      </c>
    </row>
    <row r="180" spans="1:42" x14ac:dyDescent="0.3">
      <c r="A180" t="s">
        <v>71</v>
      </c>
      <c r="B180" s="1">
        <v>45139</v>
      </c>
      <c r="C180" s="8" t="s">
        <v>67</v>
      </c>
      <c r="D180" s="8" t="s">
        <v>52</v>
      </c>
      <c r="E180" s="8" t="s">
        <v>57</v>
      </c>
      <c r="F180">
        <v>11440.9</v>
      </c>
      <c r="G180">
        <v>77238.600000000006</v>
      </c>
      <c r="H180">
        <v>270726.40000000002</v>
      </c>
      <c r="I180">
        <v>116.39999999999999</v>
      </c>
      <c r="J180" t="s">
        <v>54</v>
      </c>
      <c r="K180">
        <v>17827.7</v>
      </c>
      <c r="L180">
        <v>14660.7</v>
      </c>
      <c r="M180">
        <v>4715.9000000000005</v>
      </c>
      <c r="N180">
        <v>117.1</v>
      </c>
      <c r="O180">
        <v>251.70000000000002</v>
      </c>
      <c r="P180">
        <v>925.6</v>
      </c>
      <c r="Q180">
        <v>51576.399999999994</v>
      </c>
      <c r="R180" t="s">
        <v>54</v>
      </c>
      <c r="S180">
        <v>67.3</v>
      </c>
      <c r="T180">
        <v>84.499999999999986</v>
      </c>
      <c r="U180">
        <v>63.099999999999994</v>
      </c>
      <c r="V180">
        <v>7.5</v>
      </c>
      <c r="W180">
        <v>3.6</v>
      </c>
      <c r="X180">
        <v>79.2</v>
      </c>
      <c r="Y180">
        <v>97.4</v>
      </c>
      <c r="Z180">
        <v>31.099999999999998</v>
      </c>
      <c r="AA180">
        <v>271.40000000000003</v>
      </c>
      <c r="AB180">
        <v>12.899999999999999</v>
      </c>
      <c r="AC180">
        <v>11.6</v>
      </c>
      <c r="AD180" t="s">
        <v>54</v>
      </c>
      <c r="AE180">
        <v>28.8</v>
      </c>
      <c r="AF180">
        <v>52.8</v>
      </c>
      <c r="AG180" t="s">
        <v>54</v>
      </c>
      <c r="AH180">
        <v>664.9</v>
      </c>
      <c r="AI180">
        <v>40.699999999999996</v>
      </c>
      <c r="AJ180" t="s">
        <v>54</v>
      </c>
      <c r="AK180" t="s">
        <v>54</v>
      </c>
      <c r="AL180">
        <v>14.4</v>
      </c>
      <c r="AM180" t="s">
        <v>54</v>
      </c>
      <c r="AN180">
        <v>7.8</v>
      </c>
      <c r="AO180" t="s">
        <v>54</v>
      </c>
      <c r="AP180">
        <v>705949.6</v>
      </c>
    </row>
    <row r="181" spans="1:42" x14ac:dyDescent="0.3">
      <c r="A181" t="s">
        <v>72</v>
      </c>
      <c r="B181" s="1">
        <v>45139</v>
      </c>
      <c r="C181" s="8" t="s">
        <v>67</v>
      </c>
      <c r="D181" s="8" t="s">
        <v>52</v>
      </c>
      <c r="E181" s="8" t="s">
        <v>59</v>
      </c>
      <c r="F181">
        <v>13479.099999999999</v>
      </c>
      <c r="G181">
        <v>79346.600000000006</v>
      </c>
      <c r="H181">
        <v>271069.40000000002</v>
      </c>
      <c r="I181">
        <v>217.70000000000002</v>
      </c>
      <c r="J181" t="s">
        <v>54</v>
      </c>
      <c r="K181">
        <v>17895.5</v>
      </c>
      <c r="L181">
        <v>14634.7</v>
      </c>
      <c r="M181">
        <v>4181.8</v>
      </c>
      <c r="N181">
        <v>194.9</v>
      </c>
      <c r="O181">
        <v>164.7</v>
      </c>
      <c r="P181">
        <v>885.3</v>
      </c>
      <c r="Q181">
        <v>51153.599999999999</v>
      </c>
      <c r="R181">
        <v>62.6</v>
      </c>
      <c r="S181">
        <v>32.4</v>
      </c>
      <c r="T181">
        <v>58.7</v>
      </c>
      <c r="U181">
        <v>58.900000000000006</v>
      </c>
      <c r="V181">
        <v>10.6</v>
      </c>
      <c r="W181">
        <v>3.3</v>
      </c>
      <c r="X181">
        <v>77.900000000000006</v>
      </c>
      <c r="Y181">
        <v>93.3</v>
      </c>
      <c r="Z181">
        <v>35.1</v>
      </c>
      <c r="AA181">
        <v>259</v>
      </c>
      <c r="AB181">
        <v>9.3000000000000007</v>
      </c>
      <c r="AC181">
        <v>16.3</v>
      </c>
      <c r="AD181" t="s">
        <v>54</v>
      </c>
      <c r="AE181">
        <v>43</v>
      </c>
      <c r="AF181">
        <v>32.5</v>
      </c>
      <c r="AG181">
        <v>42.6</v>
      </c>
      <c r="AH181">
        <v>1277.0999999999999</v>
      </c>
      <c r="AI181">
        <v>32.200000000000003</v>
      </c>
      <c r="AJ181" t="s">
        <v>54</v>
      </c>
      <c r="AK181">
        <v>6.8000000000000007</v>
      </c>
      <c r="AL181">
        <v>10.9</v>
      </c>
      <c r="AM181" t="s">
        <v>54</v>
      </c>
      <c r="AN181">
        <v>9.7000000000000011</v>
      </c>
      <c r="AO181" t="s">
        <v>54</v>
      </c>
      <c r="AP181">
        <v>701909.20000000007</v>
      </c>
    </row>
    <row r="182" spans="1:42" x14ac:dyDescent="0.3">
      <c r="A182" t="s">
        <v>42</v>
      </c>
      <c r="B182" s="1">
        <v>45140</v>
      </c>
      <c r="C182" s="8" t="s">
        <v>0</v>
      </c>
      <c r="D182" s="8" t="s">
        <v>52</v>
      </c>
      <c r="E182" s="8" t="s">
        <v>53</v>
      </c>
      <c r="F182">
        <v>14904.3</v>
      </c>
      <c r="G182">
        <v>72373.599999999991</v>
      </c>
      <c r="H182">
        <v>267316.09999999998</v>
      </c>
      <c r="I182">
        <v>63.9</v>
      </c>
      <c r="J182" t="s">
        <v>54</v>
      </c>
      <c r="K182">
        <v>25672.600000000002</v>
      </c>
      <c r="L182">
        <v>23292.199999999997</v>
      </c>
      <c r="M182">
        <v>3755.3999999999996</v>
      </c>
      <c r="N182">
        <v>160.29999999999998</v>
      </c>
      <c r="O182" t="s">
        <v>54</v>
      </c>
      <c r="P182">
        <v>721.4</v>
      </c>
      <c r="Q182">
        <v>29710.7</v>
      </c>
      <c r="R182">
        <v>93.7</v>
      </c>
      <c r="S182">
        <v>21.5</v>
      </c>
      <c r="T182">
        <v>195.29999999999998</v>
      </c>
      <c r="U182">
        <v>408.8</v>
      </c>
      <c r="V182">
        <v>125.7</v>
      </c>
      <c r="W182">
        <v>2.4</v>
      </c>
      <c r="X182">
        <v>117.5</v>
      </c>
      <c r="Y182">
        <v>272.3</v>
      </c>
      <c r="Z182">
        <v>31.4</v>
      </c>
      <c r="AA182">
        <v>321.60000000000002</v>
      </c>
      <c r="AB182">
        <v>19.3</v>
      </c>
      <c r="AC182">
        <v>11</v>
      </c>
      <c r="AD182">
        <v>35.699999999999996</v>
      </c>
      <c r="AE182">
        <v>84.2</v>
      </c>
      <c r="AF182">
        <v>75.900000000000006</v>
      </c>
      <c r="AG182">
        <v>106.4</v>
      </c>
      <c r="AH182">
        <v>633.6</v>
      </c>
      <c r="AI182" t="s">
        <v>54</v>
      </c>
      <c r="AJ182" t="s">
        <v>54</v>
      </c>
      <c r="AK182">
        <v>13.7</v>
      </c>
      <c r="AL182">
        <v>1324.3</v>
      </c>
      <c r="AM182" t="s">
        <v>54</v>
      </c>
      <c r="AN182">
        <v>10.7</v>
      </c>
      <c r="AO182" t="s">
        <v>54</v>
      </c>
      <c r="AP182">
        <v>719786.7</v>
      </c>
    </row>
    <row r="183" spans="1:42" x14ac:dyDescent="0.3">
      <c r="A183" t="s">
        <v>43</v>
      </c>
      <c r="B183" s="1">
        <v>45140</v>
      </c>
      <c r="C183" s="8" t="s">
        <v>0</v>
      </c>
      <c r="D183" s="8" t="s">
        <v>52</v>
      </c>
      <c r="E183" s="8" t="s">
        <v>55</v>
      </c>
      <c r="F183">
        <v>13846</v>
      </c>
      <c r="G183">
        <v>68572</v>
      </c>
      <c r="H183">
        <v>265496.3</v>
      </c>
      <c r="I183" t="s">
        <v>54</v>
      </c>
      <c r="J183" t="s">
        <v>54</v>
      </c>
      <c r="K183">
        <v>25726.5</v>
      </c>
      <c r="L183">
        <v>22985.600000000002</v>
      </c>
      <c r="M183">
        <v>3413.3999999999996</v>
      </c>
      <c r="N183">
        <v>128.69999999999999</v>
      </c>
      <c r="O183" t="s">
        <v>54</v>
      </c>
      <c r="P183">
        <v>562.1</v>
      </c>
      <c r="Q183">
        <v>28755</v>
      </c>
      <c r="R183">
        <v>75.5</v>
      </c>
      <c r="S183">
        <v>11.4</v>
      </c>
      <c r="T183">
        <v>158.10000000000002</v>
      </c>
      <c r="U183">
        <v>404.2</v>
      </c>
      <c r="V183">
        <v>129.80000000000001</v>
      </c>
      <c r="W183">
        <v>4.7</v>
      </c>
      <c r="X183">
        <v>123.19999999999999</v>
      </c>
      <c r="Y183">
        <v>266.5</v>
      </c>
      <c r="Z183">
        <v>32.799999999999997</v>
      </c>
      <c r="AA183">
        <v>303.3</v>
      </c>
      <c r="AB183">
        <v>21.8</v>
      </c>
      <c r="AC183">
        <v>8.6999999999999993</v>
      </c>
      <c r="AD183">
        <v>15.6</v>
      </c>
      <c r="AE183">
        <v>96.9</v>
      </c>
      <c r="AF183">
        <v>38.299999999999997</v>
      </c>
      <c r="AG183">
        <v>62.9</v>
      </c>
      <c r="AH183">
        <v>1701.8</v>
      </c>
      <c r="AI183" t="s">
        <v>54</v>
      </c>
      <c r="AJ183">
        <v>5.9</v>
      </c>
      <c r="AK183" t="s">
        <v>54</v>
      </c>
      <c r="AL183">
        <v>1295.3</v>
      </c>
      <c r="AM183">
        <v>26.099999999999998</v>
      </c>
      <c r="AN183" t="s">
        <v>54</v>
      </c>
      <c r="AO183" t="s">
        <v>54</v>
      </c>
      <c r="AP183">
        <v>726537.29999999993</v>
      </c>
    </row>
    <row r="184" spans="1:42" x14ac:dyDescent="0.3">
      <c r="A184" t="s">
        <v>44</v>
      </c>
      <c r="B184" s="1">
        <v>45140</v>
      </c>
      <c r="C184" s="8" t="s">
        <v>0</v>
      </c>
      <c r="D184" s="8" t="s">
        <v>52</v>
      </c>
      <c r="E184" s="8" t="s">
        <v>56</v>
      </c>
      <c r="F184">
        <v>15486.9</v>
      </c>
      <c r="G184">
        <v>69826.7</v>
      </c>
      <c r="H184">
        <v>265869.5</v>
      </c>
      <c r="I184" t="s">
        <v>54</v>
      </c>
      <c r="J184" t="s">
        <v>54</v>
      </c>
      <c r="K184">
        <v>25236.5</v>
      </c>
      <c r="L184">
        <v>23313.5</v>
      </c>
      <c r="M184">
        <v>4110.9000000000005</v>
      </c>
      <c r="N184">
        <v>133.4</v>
      </c>
      <c r="O184">
        <v>64.2</v>
      </c>
      <c r="P184">
        <v>642.29999999999995</v>
      </c>
      <c r="Q184">
        <v>28957.600000000002</v>
      </c>
      <c r="R184">
        <v>127.49999999999999</v>
      </c>
      <c r="S184">
        <v>16.900000000000002</v>
      </c>
      <c r="T184">
        <v>167</v>
      </c>
      <c r="U184">
        <v>394.5</v>
      </c>
      <c r="V184">
        <v>93.399999999999991</v>
      </c>
      <c r="W184">
        <v>3.3</v>
      </c>
      <c r="X184">
        <v>109.7</v>
      </c>
      <c r="Y184">
        <v>270.89999999999998</v>
      </c>
      <c r="Z184">
        <v>38.6</v>
      </c>
      <c r="AA184">
        <v>299.7</v>
      </c>
      <c r="AB184">
        <v>22.4</v>
      </c>
      <c r="AC184" t="s">
        <v>54</v>
      </c>
      <c r="AD184">
        <v>16.2</v>
      </c>
      <c r="AE184">
        <v>90.8</v>
      </c>
      <c r="AF184">
        <v>28.5</v>
      </c>
      <c r="AG184">
        <v>88.5</v>
      </c>
      <c r="AH184">
        <v>838</v>
      </c>
      <c r="AI184" t="s">
        <v>54</v>
      </c>
      <c r="AJ184">
        <v>6.2</v>
      </c>
      <c r="AK184">
        <v>7.8</v>
      </c>
      <c r="AL184">
        <v>1301.8</v>
      </c>
      <c r="AM184" t="s">
        <v>54</v>
      </c>
      <c r="AN184" t="s">
        <v>54</v>
      </c>
      <c r="AO184" t="s">
        <v>54</v>
      </c>
      <c r="AP184">
        <v>723147.2</v>
      </c>
    </row>
    <row r="185" spans="1:42" x14ac:dyDescent="0.3">
      <c r="A185" t="s">
        <v>58</v>
      </c>
      <c r="B185" s="1">
        <v>45140</v>
      </c>
      <c r="C185" s="8" t="s">
        <v>0</v>
      </c>
      <c r="D185" s="8" t="s">
        <v>52</v>
      </c>
      <c r="E185" s="8" t="s">
        <v>57</v>
      </c>
      <c r="F185">
        <v>13166</v>
      </c>
      <c r="G185">
        <v>70375.600000000006</v>
      </c>
      <c r="H185">
        <v>273831.8</v>
      </c>
      <c r="I185" t="s">
        <v>54</v>
      </c>
      <c r="J185" t="s">
        <v>54</v>
      </c>
      <c r="K185">
        <v>26689.4</v>
      </c>
      <c r="L185">
        <v>23746.100000000002</v>
      </c>
      <c r="M185">
        <v>3861.6</v>
      </c>
      <c r="N185" t="s">
        <v>54</v>
      </c>
      <c r="O185" t="s">
        <v>54</v>
      </c>
      <c r="P185">
        <v>657.40000000000009</v>
      </c>
      <c r="Q185">
        <v>30413.199999999997</v>
      </c>
      <c r="R185">
        <v>103.30000000000001</v>
      </c>
      <c r="S185">
        <v>22.7</v>
      </c>
      <c r="T185">
        <v>177.2</v>
      </c>
      <c r="U185">
        <v>397.3</v>
      </c>
      <c r="V185">
        <v>169.20000000000002</v>
      </c>
      <c r="W185">
        <v>3.6</v>
      </c>
      <c r="X185">
        <v>117.30000000000001</v>
      </c>
      <c r="Y185">
        <v>261.7</v>
      </c>
      <c r="Z185">
        <v>30.3</v>
      </c>
      <c r="AA185">
        <v>288.8</v>
      </c>
      <c r="AB185">
        <v>18.400000000000002</v>
      </c>
      <c r="AC185">
        <v>15.8</v>
      </c>
      <c r="AD185" t="s">
        <v>54</v>
      </c>
      <c r="AE185">
        <v>93.2</v>
      </c>
      <c r="AF185" t="s">
        <v>54</v>
      </c>
      <c r="AG185">
        <v>80.599999999999994</v>
      </c>
      <c r="AH185">
        <v>2215.8000000000002</v>
      </c>
      <c r="AI185">
        <v>44.7</v>
      </c>
      <c r="AJ185" t="s">
        <v>54</v>
      </c>
      <c r="AK185">
        <v>15.200000000000001</v>
      </c>
      <c r="AL185">
        <v>1365.5</v>
      </c>
      <c r="AM185" t="s">
        <v>54</v>
      </c>
      <c r="AN185">
        <v>20.5</v>
      </c>
      <c r="AO185">
        <v>8.1</v>
      </c>
      <c r="AP185">
        <v>714400.6</v>
      </c>
    </row>
    <row r="186" spans="1:42" x14ac:dyDescent="0.3">
      <c r="A186" t="s">
        <v>60</v>
      </c>
      <c r="B186" s="1">
        <v>45140</v>
      </c>
      <c r="C186" s="8" t="s">
        <v>0</v>
      </c>
      <c r="D186" s="8" t="s">
        <v>52</v>
      </c>
      <c r="E186" s="8" t="s">
        <v>59</v>
      </c>
      <c r="F186">
        <v>13497.5</v>
      </c>
      <c r="G186">
        <v>70781.5</v>
      </c>
      <c r="H186">
        <v>270252.5</v>
      </c>
      <c r="I186" t="s">
        <v>54</v>
      </c>
      <c r="J186" t="s">
        <v>54</v>
      </c>
      <c r="K186">
        <v>26623.899999999998</v>
      </c>
      <c r="L186">
        <v>23924.9</v>
      </c>
      <c r="M186">
        <v>3630.2000000000003</v>
      </c>
      <c r="N186">
        <v>204.6</v>
      </c>
      <c r="O186">
        <v>34.700000000000003</v>
      </c>
      <c r="P186">
        <v>606.20000000000005</v>
      </c>
      <c r="Q186">
        <v>29020.199999999997</v>
      </c>
      <c r="R186" t="s">
        <v>54</v>
      </c>
      <c r="S186">
        <v>15.100000000000001</v>
      </c>
      <c r="T186">
        <v>154.6</v>
      </c>
      <c r="U186">
        <v>397.8</v>
      </c>
      <c r="V186">
        <v>127.89999999999999</v>
      </c>
      <c r="W186">
        <v>6.4</v>
      </c>
      <c r="X186">
        <v>116.5</v>
      </c>
      <c r="Y186">
        <v>261.8</v>
      </c>
      <c r="Z186">
        <v>34.4</v>
      </c>
      <c r="AA186">
        <v>284.7</v>
      </c>
      <c r="AB186">
        <v>23</v>
      </c>
      <c r="AC186">
        <v>6.6</v>
      </c>
      <c r="AD186">
        <v>27.8</v>
      </c>
      <c r="AE186">
        <v>104.7</v>
      </c>
      <c r="AF186">
        <v>38.800000000000004</v>
      </c>
      <c r="AG186">
        <v>56</v>
      </c>
      <c r="AH186">
        <v>1025.7</v>
      </c>
      <c r="AI186">
        <v>44.400000000000006</v>
      </c>
      <c r="AJ186" t="s">
        <v>54</v>
      </c>
      <c r="AK186" t="s">
        <v>54</v>
      </c>
      <c r="AL186">
        <v>1320</v>
      </c>
      <c r="AM186" t="s">
        <v>54</v>
      </c>
      <c r="AN186" t="s">
        <v>54</v>
      </c>
      <c r="AO186" t="s">
        <v>54</v>
      </c>
      <c r="AP186">
        <v>719794.5</v>
      </c>
    </row>
    <row r="187" spans="1:42" x14ac:dyDescent="0.3">
      <c r="A187" t="s">
        <v>62</v>
      </c>
      <c r="B187" s="1">
        <v>45140</v>
      </c>
      <c r="C187" s="8" t="s">
        <v>61</v>
      </c>
      <c r="D187" s="8" t="s">
        <v>52</v>
      </c>
      <c r="E187" s="8" t="s">
        <v>53</v>
      </c>
      <c r="F187">
        <v>9769</v>
      </c>
      <c r="G187">
        <v>91872.5</v>
      </c>
      <c r="H187">
        <v>223046.5</v>
      </c>
      <c r="I187" t="s">
        <v>54</v>
      </c>
      <c r="J187" t="s">
        <v>54</v>
      </c>
      <c r="K187">
        <v>24141</v>
      </c>
      <c r="L187">
        <v>1455</v>
      </c>
      <c r="M187">
        <v>5173.9000000000005</v>
      </c>
      <c r="N187">
        <v>197.3</v>
      </c>
      <c r="O187">
        <v>158.69999999999999</v>
      </c>
      <c r="P187">
        <v>1442.5</v>
      </c>
      <c r="Q187">
        <v>89659.9</v>
      </c>
      <c r="R187">
        <v>373.7</v>
      </c>
      <c r="S187">
        <v>60.800000000000004</v>
      </c>
      <c r="T187">
        <v>74.5</v>
      </c>
      <c r="U187">
        <v>124.2</v>
      </c>
      <c r="V187">
        <v>30.500000000000004</v>
      </c>
      <c r="W187">
        <v>2.9</v>
      </c>
      <c r="X187">
        <v>189.39999999999998</v>
      </c>
      <c r="Y187">
        <v>52.1</v>
      </c>
      <c r="Z187">
        <v>42.5</v>
      </c>
      <c r="AA187">
        <v>160.1</v>
      </c>
      <c r="AB187">
        <v>8.4</v>
      </c>
      <c r="AC187">
        <v>7</v>
      </c>
      <c r="AD187" t="s">
        <v>54</v>
      </c>
      <c r="AE187">
        <v>34.700000000000003</v>
      </c>
      <c r="AF187">
        <v>97.5</v>
      </c>
      <c r="AG187">
        <v>130.9</v>
      </c>
      <c r="AH187">
        <v>1026.5</v>
      </c>
      <c r="AI187">
        <v>26.7</v>
      </c>
      <c r="AJ187" t="s">
        <v>54</v>
      </c>
      <c r="AK187" t="s">
        <v>54</v>
      </c>
      <c r="AL187">
        <v>12.2</v>
      </c>
      <c r="AM187" t="s">
        <v>54</v>
      </c>
      <c r="AN187">
        <v>27.4</v>
      </c>
      <c r="AO187" t="s">
        <v>54</v>
      </c>
      <c r="AP187">
        <v>704868.4</v>
      </c>
    </row>
    <row r="188" spans="1:42" x14ac:dyDescent="0.3">
      <c r="A188" t="s">
        <v>63</v>
      </c>
      <c r="B188" s="1">
        <v>45140</v>
      </c>
      <c r="C188" s="8" t="s">
        <v>61</v>
      </c>
      <c r="D188" s="8" t="s">
        <v>52</v>
      </c>
      <c r="E188" s="8" t="s">
        <v>55</v>
      </c>
      <c r="F188">
        <v>9769</v>
      </c>
      <c r="G188">
        <v>90330.7</v>
      </c>
      <c r="H188">
        <v>218594.90000000002</v>
      </c>
      <c r="I188" t="s">
        <v>54</v>
      </c>
      <c r="J188" t="s">
        <v>54</v>
      </c>
      <c r="K188">
        <v>24268.3</v>
      </c>
      <c r="L188">
        <v>1559.8999999999999</v>
      </c>
      <c r="M188">
        <v>5656.4000000000005</v>
      </c>
      <c r="N188">
        <v>84.7</v>
      </c>
      <c r="O188">
        <v>40.800000000000004</v>
      </c>
      <c r="P188">
        <v>1627.5</v>
      </c>
      <c r="Q188">
        <v>93097.5</v>
      </c>
      <c r="R188">
        <v>95.999999999999986</v>
      </c>
      <c r="S188">
        <v>78.7</v>
      </c>
      <c r="T188">
        <v>39.199999999999996</v>
      </c>
      <c r="U188">
        <v>119.3</v>
      </c>
      <c r="V188">
        <v>14</v>
      </c>
      <c r="W188">
        <v>5.7</v>
      </c>
      <c r="X188">
        <v>189.9</v>
      </c>
      <c r="Y188">
        <v>45.1</v>
      </c>
      <c r="Z188">
        <v>33.800000000000004</v>
      </c>
      <c r="AA188">
        <v>157.69999999999999</v>
      </c>
      <c r="AB188">
        <v>23.6</v>
      </c>
      <c r="AC188">
        <v>10.399999999999999</v>
      </c>
      <c r="AD188">
        <v>23.2</v>
      </c>
      <c r="AE188">
        <v>53.4</v>
      </c>
      <c r="AF188">
        <v>55.4</v>
      </c>
      <c r="AG188">
        <v>108.5</v>
      </c>
      <c r="AH188">
        <v>913.40000000000009</v>
      </c>
      <c r="AI188">
        <v>20.400000000000002</v>
      </c>
      <c r="AJ188" t="s">
        <v>54</v>
      </c>
      <c r="AK188" t="s">
        <v>54</v>
      </c>
      <c r="AL188">
        <v>8.8000000000000007</v>
      </c>
      <c r="AM188">
        <v>20.5</v>
      </c>
      <c r="AN188" t="s">
        <v>54</v>
      </c>
      <c r="AO188" t="s">
        <v>54</v>
      </c>
      <c r="AP188">
        <v>706575.4</v>
      </c>
    </row>
    <row r="189" spans="1:42" x14ac:dyDescent="0.3">
      <c r="A189" t="s">
        <v>64</v>
      </c>
      <c r="B189" s="1">
        <v>45140</v>
      </c>
      <c r="C189" s="8" t="s">
        <v>61</v>
      </c>
      <c r="D189" s="8" t="s">
        <v>52</v>
      </c>
      <c r="E189" s="8" t="s">
        <v>56</v>
      </c>
      <c r="F189">
        <v>9769</v>
      </c>
      <c r="G189">
        <v>94513.5</v>
      </c>
      <c r="H189">
        <v>227128</v>
      </c>
      <c r="I189" t="s">
        <v>54</v>
      </c>
      <c r="J189" t="s">
        <v>54</v>
      </c>
      <c r="K189">
        <v>24955.599999999999</v>
      </c>
      <c r="L189">
        <v>1642.3999999999999</v>
      </c>
      <c r="M189">
        <v>5744.4</v>
      </c>
      <c r="N189">
        <v>117.80000000000001</v>
      </c>
      <c r="O189">
        <v>98.399999999999991</v>
      </c>
      <c r="P189">
        <v>1714.4</v>
      </c>
      <c r="Q189">
        <v>93163.199999999997</v>
      </c>
      <c r="R189">
        <v>211</v>
      </c>
      <c r="S189">
        <v>50.2</v>
      </c>
      <c r="T189">
        <v>104.89999999999999</v>
      </c>
      <c r="U189">
        <v>125.7</v>
      </c>
      <c r="V189">
        <v>18.8</v>
      </c>
      <c r="W189">
        <v>2.7</v>
      </c>
      <c r="X189">
        <v>197.6</v>
      </c>
      <c r="Y189">
        <v>49.4</v>
      </c>
      <c r="Z189">
        <v>36.200000000000003</v>
      </c>
      <c r="AA189">
        <v>167.9</v>
      </c>
      <c r="AB189">
        <v>27.5</v>
      </c>
      <c r="AC189">
        <v>13.7</v>
      </c>
      <c r="AD189">
        <v>26</v>
      </c>
      <c r="AE189">
        <v>31.7</v>
      </c>
      <c r="AF189">
        <v>54.2</v>
      </c>
      <c r="AG189">
        <v>56.499999999999993</v>
      </c>
      <c r="AH189">
        <v>492.59999999999997</v>
      </c>
      <c r="AI189">
        <v>52.1</v>
      </c>
      <c r="AJ189" t="s">
        <v>54</v>
      </c>
      <c r="AK189" t="s">
        <v>54</v>
      </c>
      <c r="AL189">
        <v>16.399999999999999</v>
      </c>
      <c r="AM189" t="s">
        <v>54</v>
      </c>
      <c r="AN189">
        <v>13.5</v>
      </c>
      <c r="AO189" t="s">
        <v>54</v>
      </c>
      <c r="AP189">
        <v>694911.29999999993</v>
      </c>
    </row>
    <row r="190" spans="1:42" x14ac:dyDescent="0.3">
      <c r="A190" t="s">
        <v>65</v>
      </c>
      <c r="B190" s="1">
        <v>45140</v>
      </c>
      <c r="C190" s="8" t="s">
        <v>61</v>
      </c>
      <c r="D190" s="8" t="s">
        <v>52</v>
      </c>
      <c r="E190" s="8" t="s">
        <v>57</v>
      </c>
      <c r="F190">
        <v>9769</v>
      </c>
      <c r="G190">
        <v>91120</v>
      </c>
      <c r="H190">
        <v>221946.5</v>
      </c>
      <c r="I190" t="s">
        <v>54</v>
      </c>
      <c r="J190" t="s">
        <v>54</v>
      </c>
      <c r="K190">
        <v>24655</v>
      </c>
      <c r="L190">
        <v>1482.5</v>
      </c>
      <c r="M190">
        <v>5645.7</v>
      </c>
      <c r="N190">
        <v>86.899999999999991</v>
      </c>
      <c r="O190">
        <v>70.400000000000006</v>
      </c>
      <c r="P190">
        <v>1648.3999999999999</v>
      </c>
      <c r="Q190">
        <v>91807.200000000012</v>
      </c>
      <c r="R190" t="s">
        <v>54</v>
      </c>
      <c r="S190">
        <v>23.3</v>
      </c>
      <c r="T190">
        <v>80.199999999999989</v>
      </c>
      <c r="U190">
        <v>137</v>
      </c>
      <c r="V190">
        <v>15.6</v>
      </c>
      <c r="W190">
        <v>5.5</v>
      </c>
      <c r="X190">
        <v>184.5</v>
      </c>
      <c r="Y190">
        <v>60.699999999999996</v>
      </c>
      <c r="Z190">
        <v>27.200000000000003</v>
      </c>
      <c r="AA190">
        <v>162.79999999999998</v>
      </c>
      <c r="AB190">
        <v>23.8</v>
      </c>
      <c r="AC190">
        <v>14.200000000000001</v>
      </c>
      <c r="AD190">
        <v>25.500000000000004</v>
      </c>
      <c r="AE190">
        <v>43.6</v>
      </c>
      <c r="AF190">
        <v>125.4</v>
      </c>
      <c r="AG190">
        <v>111.4</v>
      </c>
      <c r="AH190" t="s">
        <v>54</v>
      </c>
      <c r="AI190" t="s">
        <v>54</v>
      </c>
      <c r="AJ190" t="s">
        <v>54</v>
      </c>
      <c r="AK190">
        <v>5.5</v>
      </c>
      <c r="AL190">
        <v>23.5</v>
      </c>
      <c r="AM190" t="s">
        <v>54</v>
      </c>
      <c r="AN190">
        <v>35.699999999999996</v>
      </c>
      <c r="AO190" t="s">
        <v>54</v>
      </c>
      <c r="AP190">
        <v>704864.4</v>
      </c>
    </row>
    <row r="191" spans="1:42" x14ac:dyDescent="0.3">
      <c r="A191" t="s">
        <v>66</v>
      </c>
      <c r="B191" s="1">
        <v>45140</v>
      </c>
      <c r="C191" s="8" t="s">
        <v>61</v>
      </c>
      <c r="D191" s="8" t="s">
        <v>52</v>
      </c>
      <c r="E191" s="8" t="s">
        <v>59</v>
      </c>
      <c r="F191">
        <v>9769</v>
      </c>
      <c r="G191">
        <v>96929.8</v>
      </c>
      <c r="H191">
        <v>227238.5</v>
      </c>
      <c r="I191" t="s">
        <v>54</v>
      </c>
      <c r="J191" t="s">
        <v>54</v>
      </c>
      <c r="K191">
        <v>24690.699999999997</v>
      </c>
      <c r="L191">
        <v>1465.6</v>
      </c>
      <c r="M191">
        <v>5189.7000000000007</v>
      </c>
      <c r="N191">
        <v>82</v>
      </c>
      <c r="O191">
        <v>52.5</v>
      </c>
      <c r="P191">
        <v>1725.4</v>
      </c>
      <c r="Q191">
        <v>91240.5</v>
      </c>
      <c r="R191">
        <v>284.7</v>
      </c>
      <c r="S191">
        <v>45.8</v>
      </c>
      <c r="T191">
        <v>48.599999999999994</v>
      </c>
      <c r="U191">
        <v>127.8</v>
      </c>
      <c r="V191">
        <v>23.2</v>
      </c>
      <c r="W191">
        <v>7.9</v>
      </c>
      <c r="X191">
        <v>191.4</v>
      </c>
      <c r="Y191">
        <v>53.699999999999996</v>
      </c>
      <c r="Z191">
        <v>48.199999999999996</v>
      </c>
      <c r="AA191">
        <v>157.69999999999999</v>
      </c>
      <c r="AB191">
        <v>21.5</v>
      </c>
      <c r="AC191">
        <v>11.8</v>
      </c>
      <c r="AD191" t="s">
        <v>54</v>
      </c>
      <c r="AE191">
        <v>37.299999999999997</v>
      </c>
      <c r="AF191">
        <v>54.5</v>
      </c>
      <c r="AG191">
        <v>127.10000000000001</v>
      </c>
      <c r="AH191">
        <v>1163.8999999999999</v>
      </c>
      <c r="AI191">
        <v>20.2</v>
      </c>
      <c r="AJ191" t="s">
        <v>54</v>
      </c>
      <c r="AK191" t="s">
        <v>54</v>
      </c>
      <c r="AL191">
        <v>13.5</v>
      </c>
      <c r="AM191" t="s">
        <v>54</v>
      </c>
      <c r="AN191">
        <v>23.999999999999996</v>
      </c>
      <c r="AO191" t="s">
        <v>54</v>
      </c>
      <c r="AP191">
        <v>695069.7</v>
      </c>
    </row>
    <row r="192" spans="1:42" x14ac:dyDescent="0.3">
      <c r="A192" t="s">
        <v>68</v>
      </c>
      <c r="B192" s="1">
        <v>45140</v>
      </c>
      <c r="C192" s="8" t="s">
        <v>67</v>
      </c>
      <c r="D192" s="8" t="s">
        <v>52</v>
      </c>
      <c r="E192" s="8" t="s">
        <v>53</v>
      </c>
      <c r="F192">
        <v>12911.4</v>
      </c>
      <c r="G192">
        <v>80094.2</v>
      </c>
      <c r="H192">
        <v>275286.3</v>
      </c>
      <c r="I192">
        <v>162.30000000000001</v>
      </c>
      <c r="J192" t="s">
        <v>54</v>
      </c>
      <c r="K192">
        <v>17828.400000000001</v>
      </c>
      <c r="L192">
        <v>15269.3</v>
      </c>
      <c r="M192">
        <v>4763.8999999999996</v>
      </c>
      <c r="N192">
        <v>210.4</v>
      </c>
      <c r="O192">
        <v>209.20000000000002</v>
      </c>
      <c r="P192">
        <v>969.90000000000009</v>
      </c>
      <c r="Q192">
        <v>51632.9</v>
      </c>
      <c r="R192">
        <v>106.30000000000001</v>
      </c>
      <c r="S192">
        <v>59.4</v>
      </c>
      <c r="T192">
        <v>79.2</v>
      </c>
      <c r="U192">
        <v>67.8</v>
      </c>
      <c r="V192">
        <v>4.5</v>
      </c>
      <c r="W192">
        <v>4.4000000000000004</v>
      </c>
      <c r="X192">
        <v>74.5</v>
      </c>
      <c r="Y192">
        <v>95.999999999999986</v>
      </c>
      <c r="Z192">
        <v>35.5</v>
      </c>
      <c r="AA192">
        <v>283.40000000000003</v>
      </c>
      <c r="AB192">
        <v>5.8</v>
      </c>
      <c r="AC192">
        <v>10.3</v>
      </c>
      <c r="AD192" t="s">
        <v>54</v>
      </c>
      <c r="AE192" t="s">
        <v>54</v>
      </c>
      <c r="AF192" t="s">
        <v>54</v>
      </c>
      <c r="AG192">
        <v>66</v>
      </c>
      <c r="AH192">
        <v>383.7</v>
      </c>
      <c r="AI192">
        <v>43.099999999999994</v>
      </c>
      <c r="AJ192" t="s">
        <v>54</v>
      </c>
      <c r="AK192" t="s">
        <v>54</v>
      </c>
      <c r="AL192">
        <v>19.8</v>
      </c>
      <c r="AM192" t="s">
        <v>54</v>
      </c>
      <c r="AN192" t="s">
        <v>54</v>
      </c>
      <c r="AO192" t="s">
        <v>54</v>
      </c>
      <c r="AP192">
        <v>697367.60000000009</v>
      </c>
    </row>
    <row r="193" spans="1:42" x14ac:dyDescent="0.3">
      <c r="A193" t="s">
        <v>69</v>
      </c>
      <c r="B193" s="1">
        <v>45140</v>
      </c>
      <c r="C193" s="8" t="s">
        <v>67</v>
      </c>
      <c r="D193" s="8" t="s">
        <v>52</v>
      </c>
      <c r="E193" s="8" t="s">
        <v>55</v>
      </c>
      <c r="F193">
        <v>11314</v>
      </c>
      <c r="G193">
        <v>75451.100000000006</v>
      </c>
      <c r="H193">
        <v>267164.3</v>
      </c>
      <c r="I193">
        <v>156.5</v>
      </c>
      <c r="J193" t="s">
        <v>54</v>
      </c>
      <c r="K193">
        <v>17252.8</v>
      </c>
      <c r="L193">
        <v>14497.800000000001</v>
      </c>
      <c r="M193">
        <v>4491.1000000000004</v>
      </c>
      <c r="N193">
        <v>277.5</v>
      </c>
      <c r="O193">
        <v>119.9</v>
      </c>
      <c r="P193">
        <v>993.09999999999991</v>
      </c>
      <c r="Q193">
        <v>49725.5</v>
      </c>
      <c r="R193">
        <v>130.5</v>
      </c>
      <c r="S193">
        <v>50.6</v>
      </c>
      <c r="T193">
        <v>80.199999999999989</v>
      </c>
      <c r="U193">
        <v>74.3</v>
      </c>
      <c r="V193">
        <v>10.3</v>
      </c>
      <c r="W193">
        <v>4</v>
      </c>
      <c r="X193">
        <v>70.2</v>
      </c>
      <c r="Y193">
        <v>106</v>
      </c>
      <c r="Z193">
        <v>31.2</v>
      </c>
      <c r="AA193">
        <v>306.8</v>
      </c>
      <c r="AB193">
        <v>11.700000000000001</v>
      </c>
      <c r="AC193">
        <v>12.299999999999999</v>
      </c>
      <c r="AD193">
        <v>12.700000000000001</v>
      </c>
      <c r="AE193">
        <v>23.900000000000002</v>
      </c>
      <c r="AF193">
        <v>53.2</v>
      </c>
      <c r="AG193">
        <v>25.6</v>
      </c>
      <c r="AH193">
        <v>790.4</v>
      </c>
      <c r="AI193" t="s">
        <v>54</v>
      </c>
      <c r="AJ193" t="s">
        <v>54</v>
      </c>
      <c r="AK193">
        <v>4.8999999999999995</v>
      </c>
      <c r="AL193">
        <v>8.6</v>
      </c>
      <c r="AM193">
        <v>28.700000000000003</v>
      </c>
      <c r="AN193" t="s">
        <v>54</v>
      </c>
      <c r="AO193" t="s">
        <v>54</v>
      </c>
      <c r="AP193">
        <v>712889.9</v>
      </c>
    </row>
    <row r="194" spans="1:42" x14ac:dyDescent="0.3">
      <c r="A194" t="s">
        <v>70</v>
      </c>
      <c r="B194" s="1">
        <v>45140</v>
      </c>
      <c r="C194" s="8" t="s">
        <v>67</v>
      </c>
      <c r="D194" s="8" t="s">
        <v>52</v>
      </c>
      <c r="E194" s="8" t="s">
        <v>56</v>
      </c>
      <c r="F194">
        <v>12876.9</v>
      </c>
      <c r="G194">
        <v>79211.8</v>
      </c>
      <c r="H194">
        <v>273694.59999999998</v>
      </c>
      <c r="I194">
        <v>187.8</v>
      </c>
      <c r="J194" t="s">
        <v>54</v>
      </c>
      <c r="K194">
        <v>17662.2</v>
      </c>
      <c r="L194">
        <v>15221.4</v>
      </c>
      <c r="M194">
        <v>5024.1000000000004</v>
      </c>
      <c r="N194">
        <v>193</v>
      </c>
      <c r="O194">
        <v>168.89999999999998</v>
      </c>
      <c r="P194">
        <v>891.90000000000009</v>
      </c>
      <c r="Q194">
        <v>51612.600000000006</v>
      </c>
      <c r="R194">
        <v>314.7</v>
      </c>
      <c r="S194">
        <v>81.399999999999991</v>
      </c>
      <c r="T194">
        <v>64.8</v>
      </c>
      <c r="U194">
        <v>66.100000000000009</v>
      </c>
      <c r="V194">
        <v>10.9</v>
      </c>
      <c r="W194">
        <v>3.5</v>
      </c>
      <c r="X194">
        <v>78.3</v>
      </c>
      <c r="Y194">
        <v>104.89999999999999</v>
      </c>
      <c r="Z194">
        <v>31.900000000000002</v>
      </c>
      <c r="AA194">
        <v>291.90000000000003</v>
      </c>
      <c r="AB194">
        <v>11.2</v>
      </c>
      <c r="AC194" t="s">
        <v>54</v>
      </c>
      <c r="AD194">
        <v>42.6</v>
      </c>
      <c r="AE194">
        <v>75.599999999999994</v>
      </c>
      <c r="AF194">
        <v>68.5</v>
      </c>
      <c r="AG194">
        <v>49.300000000000004</v>
      </c>
      <c r="AH194">
        <v>757.9</v>
      </c>
      <c r="AI194" t="s">
        <v>54</v>
      </c>
      <c r="AJ194" t="s">
        <v>54</v>
      </c>
      <c r="AK194" t="s">
        <v>54</v>
      </c>
      <c r="AL194">
        <v>9.2000000000000011</v>
      </c>
      <c r="AM194">
        <v>35.799999999999997</v>
      </c>
      <c r="AN194" t="s">
        <v>54</v>
      </c>
      <c r="AO194">
        <v>3.8000000000000003</v>
      </c>
      <c r="AP194">
        <v>698783.6</v>
      </c>
    </row>
    <row r="195" spans="1:42" x14ac:dyDescent="0.3">
      <c r="A195" t="s">
        <v>71</v>
      </c>
      <c r="B195" s="1">
        <v>45140</v>
      </c>
      <c r="C195" s="8" t="s">
        <v>67</v>
      </c>
      <c r="D195" s="8" t="s">
        <v>52</v>
      </c>
      <c r="E195" s="8" t="s">
        <v>57</v>
      </c>
      <c r="F195">
        <v>12073.199999999999</v>
      </c>
      <c r="G195">
        <v>80963.3</v>
      </c>
      <c r="H195">
        <v>275159.3</v>
      </c>
      <c r="I195">
        <v>230.7</v>
      </c>
      <c r="J195" t="s">
        <v>54</v>
      </c>
      <c r="K195">
        <v>17684</v>
      </c>
      <c r="L195">
        <v>15415.2</v>
      </c>
      <c r="M195">
        <v>4741.6000000000004</v>
      </c>
      <c r="N195">
        <v>115.1</v>
      </c>
      <c r="O195">
        <v>187.10000000000002</v>
      </c>
      <c r="P195">
        <v>958.69999999999993</v>
      </c>
      <c r="Q195">
        <v>51234.6</v>
      </c>
      <c r="R195" t="s">
        <v>54</v>
      </c>
      <c r="S195">
        <v>71</v>
      </c>
      <c r="T195">
        <v>83.8</v>
      </c>
      <c r="U195">
        <v>67.900000000000006</v>
      </c>
      <c r="V195">
        <v>9</v>
      </c>
      <c r="W195">
        <v>2.1</v>
      </c>
      <c r="X195">
        <v>73.8</v>
      </c>
      <c r="Y195">
        <v>104.89999999999999</v>
      </c>
      <c r="Z195">
        <v>33.200000000000003</v>
      </c>
      <c r="AA195">
        <v>267.3</v>
      </c>
      <c r="AB195">
        <v>6.8000000000000007</v>
      </c>
      <c r="AC195">
        <v>12.2</v>
      </c>
      <c r="AD195">
        <v>26</v>
      </c>
      <c r="AE195">
        <v>39</v>
      </c>
      <c r="AF195">
        <v>49.8</v>
      </c>
      <c r="AG195">
        <v>76.8</v>
      </c>
      <c r="AH195">
        <v>931.6</v>
      </c>
      <c r="AI195">
        <v>13.5</v>
      </c>
      <c r="AJ195" t="s">
        <v>54</v>
      </c>
      <c r="AK195" t="s">
        <v>54</v>
      </c>
      <c r="AL195">
        <v>15.8</v>
      </c>
      <c r="AM195" t="s">
        <v>54</v>
      </c>
      <c r="AN195" t="s">
        <v>54</v>
      </c>
      <c r="AO195" t="s">
        <v>54</v>
      </c>
      <c r="AP195">
        <v>697715.29999999993</v>
      </c>
    </row>
    <row r="196" spans="1:42" x14ac:dyDescent="0.3">
      <c r="A196" t="s">
        <v>72</v>
      </c>
      <c r="B196" s="1">
        <v>45140</v>
      </c>
      <c r="C196" s="8" t="s">
        <v>67</v>
      </c>
      <c r="D196" s="8" t="s">
        <v>52</v>
      </c>
      <c r="E196" s="8" t="s">
        <v>59</v>
      </c>
      <c r="F196">
        <v>12482.3</v>
      </c>
      <c r="G196">
        <v>79668.900000000009</v>
      </c>
      <c r="H196">
        <v>272626.5</v>
      </c>
      <c r="I196">
        <v>176.6</v>
      </c>
      <c r="J196" t="s">
        <v>54</v>
      </c>
      <c r="K196">
        <v>17794</v>
      </c>
      <c r="L196">
        <v>14868.699999999999</v>
      </c>
      <c r="M196">
        <v>4573.5999999999995</v>
      </c>
      <c r="N196">
        <v>105.4</v>
      </c>
      <c r="O196">
        <v>142.6</v>
      </c>
      <c r="P196">
        <v>994.19999999999993</v>
      </c>
      <c r="Q196">
        <v>50938</v>
      </c>
      <c r="R196">
        <v>342.4</v>
      </c>
      <c r="S196">
        <v>58.5</v>
      </c>
      <c r="T196">
        <v>77.900000000000006</v>
      </c>
      <c r="U196">
        <v>64.5</v>
      </c>
      <c r="V196">
        <v>4.8</v>
      </c>
      <c r="W196">
        <v>3.3</v>
      </c>
      <c r="X196">
        <v>74.400000000000006</v>
      </c>
      <c r="Y196">
        <v>98.600000000000009</v>
      </c>
      <c r="Z196">
        <v>29.2</v>
      </c>
      <c r="AA196">
        <v>262</v>
      </c>
      <c r="AB196">
        <v>9.1</v>
      </c>
      <c r="AC196">
        <v>9.6</v>
      </c>
      <c r="AD196">
        <v>12.5</v>
      </c>
      <c r="AE196" t="s">
        <v>54</v>
      </c>
      <c r="AF196">
        <v>54.2</v>
      </c>
      <c r="AG196">
        <v>66.599999999999994</v>
      </c>
      <c r="AH196">
        <v>1154.2</v>
      </c>
      <c r="AI196">
        <v>25.6</v>
      </c>
      <c r="AJ196" t="s">
        <v>54</v>
      </c>
      <c r="AK196" t="s">
        <v>54</v>
      </c>
      <c r="AL196">
        <v>15.7</v>
      </c>
      <c r="AM196">
        <v>20.100000000000001</v>
      </c>
      <c r="AN196" t="s">
        <v>54</v>
      </c>
      <c r="AO196" t="s">
        <v>54</v>
      </c>
      <c r="AP196">
        <v>700917.4</v>
      </c>
    </row>
    <row r="197" spans="1:42" x14ac:dyDescent="0.3">
      <c r="A197" t="s">
        <v>42</v>
      </c>
      <c r="B197" s="1">
        <v>45141</v>
      </c>
      <c r="C197" s="8" t="s">
        <v>0</v>
      </c>
      <c r="D197" s="8" t="s">
        <v>52</v>
      </c>
      <c r="E197" s="8" t="s">
        <v>53</v>
      </c>
      <c r="F197">
        <v>13255.999999999998</v>
      </c>
      <c r="G197">
        <v>72252.2</v>
      </c>
      <c r="H197">
        <v>271126.3</v>
      </c>
      <c r="I197" t="s">
        <v>54</v>
      </c>
      <c r="J197" t="s">
        <v>54</v>
      </c>
      <c r="K197">
        <v>26104.5</v>
      </c>
      <c r="L197">
        <v>24448.500000000004</v>
      </c>
      <c r="M197">
        <v>2996.3</v>
      </c>
      <c r="N197">
        <v>197.20000000000002</v>
      </c>
      <c r="O197" t="s">
        <v>54</v>
      </c>
      <c r="P197">
        <v>787.5</v>
      </c>
      <c r="Q197">
        <v>29307</v>
      </c>
      <c r="R197">
        <v>208.89999999999998</v>
      </c>
      <c r="S197">
        <v>28.5</v>
      </c>
      <c r="T197">
        <v>170.9</v>
      </c>
      <c r="U197">
        <v>389.40000000000003</v>
      </c>
      <c r="V197">
        <v>136</v>
      </c>
      <c r="W197" t="s">
        <v>54</v>
      </c>
      <c r="X197">
        <v>119.39999999999999</v>
      </c>
      <c r="Y197">
        <v>258.7</v>
      </c>
      <c r="Z197">
        <v>34.700000000000003</v>
      </c>
      <c r="AA197">
        <v>251.9</v>
      </c>
      <c r="AB197">
        <v>17.399999999999999</v>
      </c>
      <c r="AC197">
        <v>14</v>
      </c>
      <c r="AD197" t="s">
        <v>54</v>
      </c>
      <c r="AE197">
        <v>96.9</v>
      </c>
      <c r="AF197">
        <v>43.4</v>
      </c>
      <c r="AG197">
        <v>103.7</v>
      </c>
      <c r="AH197">
        <v>1212.6000000000001</v>
      </c>
      <c r="AI197">
        <v>40.5</v>
      </c>
      <c r="AJ197" t="s">
        <v>54</v>
      </c>
      <c r="AK197" t="s">
        <v>54</v>
      </c>
      <c r="AL197">
        <v>1350.2</v>
      </c>
      <c r="AM197" t="s">
        <v>54</v>
      </c>
      <c r="AN197" t="s">
        <v>54</v>
      </c>
      <c r="AO197" t="s">
        <v>54</v>
      </c>
      <c r="AP197">
        <v>717910.6</v>
      </c>
    </row>
    <row r="198" spans="1:42" x14ac:dyDescent="0.3">
      <c r="A198" t="s">
        <v>43</v>
      </c>
      <c r="B198" s="1">
        <v>45141</v>
      </c>
      <c r="C198" s="8" t="s">
        <v>0</v>
      </c>
      <c r="D198" s="8" t="s">
        <v>52</v>
      </c>
      <c r="E198" s="8" t="s">
        <v>55</v>
      </c>
      <c r="F198">
        <v>13390.4</v>
      </c>
      <c r="G198">
        <v>72898</v>
      </c>
      <c r="H198">
        <v>272749.40000000002</v>
      </c>
      <c r="I198" t="s">
        <v>54</v>
      </c>
      <c r="J198" t="s">
        <v>54</v>
      </c>
      <c r="K198">
        <v>26431.300000000003</v>
      </c>
      <c r="L198">
        <v>24295.8</v>
      </c>
      <c r="M198">
        <v>3071.2</v>
      </c>
      <c r="N198">
        <v>132.70000000000002</v>
      </c>
      <c r="O198">
        <v>44.2</v>
      </c>
      <c r="P198">
        <v>696.1</v>
      </c>
      <c r="Q198">
        <v>28402</v>
      </c>
      <c r="R198">
        <v>56.3</v>
      </c>
      <c r="S198">
        <v>42.900000000000006</v>
      </c>
      <c r="T198">
        <v>217.2</v>
      </c>
      <c r="U198">
        <v>370.1</v>
      </c>
      <c r="V198">
        <v>135.5</v>
      </c>
      <c r="W198" t="s">
        <v>54</v>
      </c>
      <c r="X198">
        <v>118.5</v>
      </c>
      <c r="Y198">
        <v>263.7</v>
      </c>
      <c r="Z198">
        <v>41.4</v>
      </c>
      <c r="AA198">
        <v>353.5</v>
      </c>
      <c r="AB198">
        <v>13.799999999999999</v>
      </c>
      <c r="AC198" t="s">
        <v>54</v>
      </c>
      <c r="AD198" t="s">
        <v>54</v>
      </c>
      <c r="AE198">
        <v>66.3</v>
      </c>
      <c r="AF198">
        <v>47.9</v>
      </c>
      <c r="AG198">
        <v>32.799999999999997</v>
      </c>
      <c r="AH198">
        <v>426.59999999999997</v>
      </c>
      <c r="AI198" t="s">
        <v>54</v>
      </c>
      <c r="AJ198" t="s">
        <v>54</v>
      </c>
      <c r="AK198">
        <v>15.5</v>
      </c>
      <c r="AL198">
        <v>1310.2</v>
      </c>
      <c r="AM198">
        <v>39.1</v>
      </c>
      <c r="AN198" t="s">
        <v>54</v>
      </c>
      <c r="AO198">
        <v>4.8</v>
      </c>
      <c r="AP198">
        <v>717526.2</v>
      </c>
    </row>
    <row r="199" spans="1:42" x14ac:dyDescent="0.3">
      <c r="A199" t="s">
        <v>44</v>
      </c>
      <c r="B199" s="1">
        <v>45141</v>
      </c>
      <c r="C199" s="8" t="s">
        <v>0</v>
      </c>
      <c r="D199" s="8" t="s">
        <v>52</v>
      </c>
      <c r="E199" s="8" t="s">
        <v>56</v>
      </c>
      <c r="F199">
        <v>15005.5</v>
      </c>
      <c r="G199">
        <v>71096.600000000006</v>
      </c>
      <c r="H199">
        <v>271226.3</v>
      </c>
      <c r="I199" t="s">
        <v>54</v>
      </c>
      <c r="J199" t="s">
        <v>54</v>
      </c>
      <c r="K199">
        <v>26485.3</v>
      </c>
      <c r="L199">
        <v>24377.8</v>
      </c>
      <c r="M199">
        <v>3403.7000000000003</v>
      </c>
      <c r="N199">
        <v>71.2</v>
      </c>
      <c r="O199">
        <v>35.9</v>
      </c>
      <c r="P199">
        <v>673.6</v>
      </c>
      <c r="Q199">
        <v>29044.799999999999</v>
      </c>
      <c r="R199">
        <v>46.699999999999996</v>
      </c>
      <c r="S199">
        <v>27.200000000000003</v>
      </c>
      <c r="T199">
        <v>208.79999999999998</v>
      </c>
      <c r="U199">
        <v>381.09999999999997</v>
      </c>
      <c r="V199">
        <v>138.20000000000002</v>
      </c>
      <c r="W199">
        <v>1.8</v>
      </c>
      <c r="X199">
        <v>115.5</v>
      </c>
      <c r="Y199">
        <v>275.39999999999998</v>
      </c>
      <c r="Z199">
        <v>33.5</v>
      </c>
      <c r="AA199">
        <v>341.4</v>
      </c>
      <c r="AB199">
        <v>16.2</v>
      </c>
      <c r="AC199">
        <v>14.1</v>
      </c>
      <c r="AD199" t="s">
        <v>54</v>
      </c>
      <c r="AE199">
        <v>40.6</v>
      </c>
      <c r="AF199">
        <v>19.400000000000002</v>
      </c>
      <c r="AG199">
        <v>70.900000000000006</v>
      </c>
      <c r="AH199">
        <v>779.6</v>
      </c>
      <c r="AI199">
        <v>17.3</v>
      </c>
      <c r="AJ199">
        <v>5.4</v>
      </c>
      <c r="AK199">
        <v>7.9</v>
      </c>
      <c r="AL199">
        <v>1385.8000000000002</v>
      </c>
      <c r="AM199" t="s">
        <v>54</v>
      </c>
      <c r="AN199">
        <v>8.6999999999999993</v>
      </c>
      <c r="AO199" t="s">
        <v>54</v>
      </c>
      <c r="AP199">
        <v>717084.70000000007</v>
      </c>
    </row>
    <row r="200" spans="1:42" x14ac:dyDescent="0.3">
      <c r="A200" t="s">
        <v>58</v>
      </c>
      <c r="B200" s="1">
        <v>45141</v>
      </c>
      <c r="C200" s="8" t="s">
        <v>0</v>
      </c>
      <c r="D200" s="8" t="s">
        <v>52</v>
      </c>
      <c r="E200" s="8" t="s">
        <v>57</v>
      </c>
      <c r="F200">
        <v>13690.3</v>
      </c>
      <c r="G200">
        <v>71131.199999999997</v>
      </c>
      <c r="H200">
        <v>269403.39999999997</v>
      </c>
      <c r="I200" t="s">
        <v>54</v>
      </c>
      <c r="J200" t="s">
        <v>54</v>
      </c>
      <c r="K200">
        <v>26384.799999999999</v>
      </c>
      <c r="L200">
        <v>24049.9</v>
      </c>
      <c r="M200">
        <v>3229.5</v>
      </c>
      <c r="N200">
        <v>119.7</v>
      </c>
      <c r="O200">
        <v>70.8</v>
      </c>
      <c r="P200">
        <v>735.69999999999993</v>
      </c>
      <c r="Q200">
        <v>30386.7</v>
      </c>
      <c r="R200">
        <v>82.3</v>
      </c>
      <c r="S200">
        <v>31.900000000000002</v>
      </c>
      <c r="T200">
        <v>177.60000000000002</v>
      </c>
      <c r="U200">
        <v>431.2</v>
      </c>
      <c r="V200">
        <v>156</v>
      </c>
      <c r="W200">
        <v>2.9999999999999996</v>
      </c>
      <c r="X200">
        <v>116.5</v>
      </c>
      <c r="Y200">
        <v>270.09999999999997</v>
      </c>
      <c r="Z200">
        <v>38.6</v>
      </c>
      <c r="AA200">
        <v>289.2</v>
      </c>
      <c r="AB200">
        <v>24.9</v>
      </c>
      <c r="AC200">
        <v>20.5</v>
      </c>
      <c r="AD200">
        <v>16.2</v>
      </c>
      <c r="AE200">
        <v>58.199999999999996</v>
      </c>
      <c r="AF200">
        <v>27.599999999999998</v>
      </c>
      <c r="AG200">
        <v>115.4</v>
      </c>
      <c r="AH200">
        <v>900.69999999999993</v>
      </c>
      <c r="AI200" t="s">
        <v>54</v>
      </c>
      <c r="AJ200" t="s">
        <v>54</v>
      </c>
      <c r="AK200">
        <v>10.6</v>
      </c>
      <c r="AL200">
        <v>1331.1999999999998</v>
      </c>
      <c r="AM200" t="s">
        <v>54</v>
      </c>
      <c r="AN200" t="s">
        <v>54</v>
      </c>
      <c r="AO200" t="s">
        <v>54</v>
      </c>
      <c r="AP200">
        <v>719050.79999999993</v>
      </c>
    </row>
    <row r="201" spans="1:42" x14ac:dyDescent="0.3">
      <c r="A201" t="s">
        <v>60</v>
      </c>
      <c r="B201" s="1">
        <v>45141</v>
      </c>
      <c r="C201" s="8" t="s">
        <v>0</v>
      </c>
      <c r="D201" s="8" t="s">
        <v>52</v>
      </c>
      <c r="E201" s="8" t="s">
        <v>59</v>
      </c>
      <c r="F201">
        <v>13943.6</v>
      </c>
      <c r="G201">
        <v>71189.600000000006</v>
      </c>
      <c r="H201">
        <v>271424.7</v>
      </c>
      <c r="I201" t="s">
        <v>54</v>
      </c>
      <c r="J201" t="s">
        <v>54</v>
      </c>
      <c r="K201">
        <v>26253.199999999997</v>
      </c>
      <c r="L201">
        <v>23737.1</v>
      </c>
      <c r="M201">
        <v>3500.7</v>
      </c>
      <c r="N201">
        <v>92.1</v>
      </c>
      <c r="O201">
        <v>45.8</v>
      </c>
      <c r="P201">
        <v>588.19999999999993</v>
      </c>
      <c r="Q201">
        <v>28682.2</v>
      </c>
      <c r="R201">
        <v>128.6</v>
      </c>
      <c r="S201">
        <v>12.5</v>
      </c>
      <c r="T201">
        <v>180.89999999999998</v>
      </c>
      <c r="U201">
        <v>396.09999999999997</v>
      </c>
      <c r="V201">
        <v>136.4</v>
      </c>
      <c r="W201">
        <v>7</v>
      </c>
      <c r="X201">
        <v>123.4</v>
      </c>
      <c r="Y201">
        <v>261</v>
      </c>
      <c r="Z201">
        <v>33.5</v>
      </c>
      <c r="AA201">
        <v>268.3</v>
      </c>
      <c r="AB201">
        <v>16.5</v>
      </c>
      <c r="AC201">
        <v>9</v>
      </c>
      <c r="AD201">
        <v>14</v>
      </c>
      <c r="AE201">
        <v>72.400000000000006</v>
      </c>
      <c r="AF201">
        <v>18.100000000000001</v>
      </c>
      <c r="AG201">
        <v>40.4</v>
      </c>
      <c r="AH201">
        <v>720.9</v>
      </c>
      <c r="AI201" t="s">
        <v>54</v>
      </c>
      <c r="AJ201" t="s">
        <v>54</v>
      </c>
      <c r="AK201">
        <v>7</v>
      </c>
      <c r="AL201">
        <v>1331.8</v>
      </c>
      <c r="AM201">
        <v>17.099999999999998</v>
      </c>
      <c r="AN201">
        <v>16.5</v>
      </c>
      <c r="AO201" t="s">
        <v>54</v>
      </c>
      <c r="AP201">
        <v>719040.5</v>
      </c>
    </row>
    <row r="202" spans="1:42" x14ac:dyDescent="0.3">
      <c r="A202" t="s">
        <v>62</v>
      </c>
      <c r="B202" s="1">
        <v>45141</v>
      </c>
      <c r="C202" s="8" t="s">
        <v>61</v>
      </c>
      <c r="D202" s="8" t="s">
        <v>52</v>
      </c>
      <c r="E202" s="8" t="s">
        <v>53</v>
      </c>
      <c r="F202">
        <v>9769</v>
      </c>
      <c r="G202">
        <v>94568</v>
      </c>
      <c r="H202">
        <v>225547</v>
      </c>
      <c r="I202" t="s">
        <v>54</v>
      </c>
      <c r="J202" t="s">
        <v>54</v>
      </c>
      <c r="K202">
        <v>24619</v>
      </c>
      <c r="L202">
        <v>1540.1999999999998</v>
      </c>
      <c r="M202">
        <v>5839.9</v>
      </c>
      <c r="N202">
        <v>320</v>
      </c>
      <c r="O202">
        <v>76.3</v>
      </c>
      <c r="P202">
        <v>1388.3999999999999</v>
      </c>
      <c r="Q202">
        <v>91467.4</v>
      </c>
      <c r="R202">
        <v>217.39999999999998</v>
      </c>
      <c r="S202">
        <v>38.1</v>
      </c>
      <c r="T202">
        <v>62.6</v>
      </c>
      <c r="U202">
        <v>125.10000000000001</v>
      </c>
      <c r="V202">
        <v>15.399999999999999</v>
      </c>
      <c r="W202">
        <v>5.1000000000000005</v>
      </c>
      <c r="X202">
        <v>190.9</v>
      </c>
      <c r="Y202">
        <v>62.300000000000004</v>
      </c>
      <c r="Z202">
        <v>48.4</v>
      </c>
      <c r="AA202">
        <v>158.10000000000002</v>
      </c>
      <c r="AB202">
        <v>10.7</v>
      </c>
      <c r="AC202">
        <v>4.2</v>
      </c>
      <c r="AD202">
        <v>27.599999999999998</v>
      </c>
      <c r="AE202" t="s">
        <v>54</v>
      </c>
      <c r="AF202">
        <v>33.800000000000004</v>
      </c>
      <c r="AG202">
        <v>75.3</v>
      </c>
      <c r="AH202" t="s">
        <v>54</v>
      </c>
      <c r="AI202" t="s">
        <v>54</v>
      </c>
      <c r="AJ202" t="s">
        <v>54</v>
      </c>
      <c r="AK202" t="s">
        <v>54</v>
      </c>
      <c r="AL202">
        <v>13.7</v>
      </c>
      <c r="AM202" t="s">
        <v>54</v>
      </c>
      <c r="AN202">
        <v>31.6</v>
      </c>
      <c r="AO202">
        <v>6.8999999999999995</v>
      </c>
      <c r="AP202">
        <v>698966.9</v>
      </c>
    </row>
    <row r="203" spans="1:42" x14ac:dyDescent="0.3">
      <c r="A203" t="s">
        <v>63</v>
      </c>
      <c r="B203" s="1">
        <v>45141</v>
      </c>
      <c r="C203" s="8" t="s">
        <v>61</v>
      </c>
      <c r="D203" s="8" t="s">
        <v>52</v>
      </c>
      <c r="E203" s="8" t="s">
        <v>55</v>
      </c>
      <c r="F203">
        <v>9769</v>
      </c>
      <c r="G203">
        <v>91842</v>
      </c>
      <c r="H203">
        <v>220225.3</v>
      </c>
      <c r="I203" t="s">
        <v>54</v>
      </c>
      <c r="J203" t="s">
        <v>54</v>
      </c>
      <c r="K203">
        <v>24001.800000000003</v>
      </c>
      <c r="L203">
        <v>1626.8</v>
      </c>
      <c r="M203">
        <v>5565.9000000000005</v>
      </c>
      <c r="N203">
        <v>201</v>
      </c>
      <c r="O203">
        <v>126.4</v>
      </c>
      <c r="P203">
        <v>1704.1000000000001</v>
      </c>
      <c r="Q203">
        <v>92040.400000000009</v>
      </c>
      <c r="R203" t="s">
        <v>54</v>
      </c>
      <c r="S203">
        <v>51.9</v>
      </c>
      <c r="T203">
        <v>80.7</v>
      </c>
      <c r="U203">
        <v>127.39999999999999</v>
      </c>
      <c r="V203">
        <v>16.900000000000002</v>
      </c>
      <c r="W203">
        <v>1.8</v>
      </c>
      <c r="X203">
        <v>187.7</v>
      </c>
      <c r="Y203">
        <v>49</v>
      </c>
      <c r="Z203">
        <v>42.199999999999996</v>
      </c>
      <c r="AA203">
        <v>174.1</v>
      </c>
      <c r="AB203">
        <v>22.1</v>
      </c>
      <c r="AC203">
        <v>10.399999999999999</v>
      </c>
      <c r="AD203">
        <v>41.8</v>
      </c>
      <c r="AE203">
        <v>62.199999999999996</v>
      </c>
      <c r="AF203">
        <v>37.5</v>
      </c>
      <c r="AG203">
        <v>69.599999999999994</v>
      </c>
      <c r="AH203">
        <v>659.5</v>
      </c>
      <c r="AI203">
        <v>27</v>
      </c>
      <c r="AJ203" t="s">
        <v>54</v>
      </c>
      <c r="AK203" t="s">
        <v>54</v>
      </c>
      <c r="AL203">
        <v>8.1</v>
      </c>
      <c r="AM203" t="s">
        <v>54</v>
      </c>
      <c r="AN203" t="s">
        <v>54</v>
      </c>
      <c r="AO203" t="s">
        <v>54</v>
      </c>
      <c r="AP203">
        <v>705234.5</v>
      </c>
    </row>
    <row r="204" spans="1:42" x14ac:dyDescent="0.3">
      <c r="A204" t="s">
        <v>64</v>
      </c>
      <c r="B204" s="1">
        <v>45141</v>
      </c>
      <c r="C204" s="8" t="s">
        <v>61</v>
      </c>
      <c r="D204" s="8" t="s">
        <v>52</v>
      </c>
      <c r="E204" s="8" t="s">
        <v>56</v>
      </c>
      <c r="F204">
        <v>9769</v>
      </c>
      <c r="G204">
        <v>94413.3</v>
      </c>
      <c r="H204">
        <v>226600.7</v>
      </c>
      <c r="I204" t="s">
        <v>54</v>
      </c>
      <c r="J204" t="s">
        <v>54</v>
      </c>
      <c r="K204">
        <v>24768</v>
      </c>
      <c r="L204">
        <v>1515.6</v>
      </c>
      <c r="M204">
        <v>5338.8</v>
      </c>
      <c r="N204">
        <v>244.9</v>
      </c>
      <c r="O204">
        <v>71.5</v>
      </c>
      <c r="P204">
        <v>1692.8000000000002</v>
      </c>
      <c r="Q204">
        <v>95273.2</v>
      </c>
      <c r="R204" t="s">
        <v>54</v>
      </c>
      <c r="S204">
        <v>68.8</v>
      </c>
      <c r="T204">
        <v>49.199999999999996</v>
      </c>
      <c r="U204">
        <v>125.7</v>
      </c>
      <c r="V204">
        <v>30.1</v>
      </c>
      <c r="W204">
        <v>2.5999999999999996</v>
      </c>
      <c r="X204">
        <v>179.79999999999998</v>
      </c>
      <c r="Y204">
        <v>48.1</v>
      </c>
      <c r="Z204">
        <v>32.9</v>
      </c>
      <c r="AA204">
        <v>150.69999999999999</v>
      </c>
      <c r="AB204">
        <v>19.599999999999998</v>
      </c>
      <c r="AC204">
        <v>10</v>
      </c>
      <c r="AD204">
        <v>18.7</v>
      </c>
      <c r="AE204">
        <v>51.599999999999994</v>
      </c>
      <c r="AF204">
        <v>62.7</v>
      </c>
      <c r="AG204">
        <v>110.2</v>
      </c>
      <c r="AH204">
        <v>794.2</v>
      </c>
      <c r="AI204" t="s">
        <v>54</v>
      </c>
      <c r="AJ204" t="s">
        <v>54</v>
      </c>
      <c r="AK204" t="s">
        <v>54</v>
      </c>
      <c r="AL204">
        <v>4</v>
      </c>
      <c r="AM204" t="s">
        <v>54</v>
      </c>
      <c r="AN204">
        <v>53.3</v>
      </c>
      <c r="AO204" t="s">
        <v>54</v>
      </c>
      <c r="AP204">
        <v>693840.29999999993</v>
      </c>
    </row>
    <row r="205" spans="1:42" x14ac:dyDescent="0.3">
      <c r="A205" t="s">
        <v>65</v>
      </c>
      <c r="B205" s="1">
        <v>45141</v>
      </c>
      <c r="C205" s="8" t="s">
        <v>61</v>
      </c>
      <c r="D205" s="8" t="s">
        <v>52</v>
      </c>
      <c r="E205" s="8" t="s">
        <v>57</v>
      </c>
      <c r="F205">
        <v>9769</v>
      </c>
      <c r="G205">
        <v>96429.1</v>
      </c>
      <c r="H205">
        <v>228069</v>
      </c>
      <c r="I205" t="s">
        <v>54</v>
      </c>
      <c r="J205" t="s">
        <v>54</v>
      </c>
      <c r="K205">
        <v>25379</v>
      </c>
      <c r="L205">
        <v>1679.9</v>
      </c>
      <c r="M205">
        <v>5958.9000000000005</v>
      </c>
      <c r="N205">
        <v>187.6</v>
      </c>
      <c r="O205">
        <v>101.60000000000001</v>
      </c>
      <c r="P205">
        <v>1857.6000000000001</v>
      </c>
      <c r="Q205">
        <v>93325</v>
      </c>
      <c r="R205" t="s">
        <v>54</v>
      </c>
      <c r="S205">
        <v>35.200000000000003</v>
      </c>
      <c r="T205">
        <v>87.8</v>
      </c>
      <c r="U205">
        <v>123.5</v>
      </c>
      <c r="V205">
        <v>24.9</v>
      </c>
      <c r="W205">
        <v>3.6</v>
      </c>
      <c r="X205">
        <v>201.9</v>
      </c>
      <c r="Y205">
        <v>48.8</v>
      </c>
      <c r="Z205">
        <v>38.299999999999997</v>
      </c>
      <c r="AA205">
        <v>165.70000000000002</v>
      </c>
      <c r="AB205">
        <v>18.600000000000001</v>
      </c>
      <c r="AC205">
        <v>13.1</v>
      </c>
      <c r="AD205">
        <v>37.9</v>
      </c>
      <c r="AE205">
        <v>18</v>
      </c>
      <c r="AF205">
        <v>55.1</v>
      </c>
      <c r="AG205">
        <v>92.3</v>
      </c>
      <c r="AH205" t="s">
        <v>54</v>
      </c>
      <c r="AI205">
        <v>55.7</v>
      </c>
      <c r="AJ205" t="s">
        <v>54</v>
      </c>
      <c r="AK205" t="s">
        <v>54</v>
      </c>
      <c r="AL205">
        <v>11.9</v>
      </c>
      <c r="AM205" t="s">
        <v>54</v>
      </c>
      <c r="AN205">
        <v>38.1</v>
      </c>
      <c r="AO205" t="s">
        <v>54</v>
      </c>
      <c r="AP205">
        <v>692341.79999999993</v>
      </c>
    </row>
    <row r="206" spans="1:42" x14ac:dyDescent="0.3">
      <c r="A206" t="s">
        <v>66</v>
      </c>
      <c r="B206" s="1">
        <v>45141</v>
      </c>
      <c r="C206" s="8" t="s">
        <v>61</v>
      </c>
      <c r="D206" s="8" t="s">
        <v>52</v>
      </c>
      <c r="E206" s="8" t="s">
        <v>59</v>
      </c>
      <c r="F206">
        <v>9769</v>
      </c>
      <c r="G206">
        <v>92394.099999999991</v>
      </c>
      <c r="H206">
        <v>224719.30000000002</v>
      </c>
      <c r="I206" t="s">
        <v>54</v>
      </c>
      <c r="J206" t="s">
        <v>54</v>
      </c>
      <c r="K206">
        <v>24825.499999999996</v>
      </c>
      <c r="L206">
        <v>1563.3</v>
      </c>
      <c r="M206">
        <v>5762.1</v>
      </c>
      <c r="N206">
        <v>162.69999999999999</v>
      </c>
      <c r="O206">
        <v>56.6</v>
      </c>
      <c r="P206">
        <v>1507.3</v>
      </c>
      <c r="Q206">
        <v>93611.7</v>
      </c>
      <c r="R206">
        <v>174.20000000000002</v>
      </c>
      <c r="S206">
        <v>39.1</v>
      </c>
      <c r="T206">
        <v>60</v>
      </c>
      <c r="U206">
        <v>125.5</v>
      </c>
      <c r="V206">
        <v>21.4</v>
      </c>
      <c r="W206">
        <v>7</v>
      </c>
      <c r="X206">
        <v>200.60000000000002</v>
      </c>
      <c r="Y206">
        <v>51.5</v>
      </c>
      <c r="Z206">
        <v>39.9</v>
      </c>
      <c r="AA206">
        <v>152.80000000000001</v>
      </c>
      <c r="AB206">
        <v>14</v>
      </c>
      <c r="AC206">
        <v>10.1</v>
      </c>
      <c r="AD206" t="s">
        <v>54</v>
      </c>
      <c r="AE206">
        <v>22.4</v>
      </c>
      <c r="AF206">
        <v>43.099999999999994</v>
      </c>
      <c r="AG206">
        <v>65.7</v>
      </c>
      <c r="AH206" t="s">
        <v>54</v>
      </c>
      <c r="AI206">
        <v>44.3</v>
      </c>
      <c r="AJ206" t="s">
        <v>54</v>
      </c>
      <c r="AK206" t="s">
        <v>54</v>
      </c>
      <c r="AL206">
        <v>15.6</v>
      </c>
      <c r="AM206" t="s">
        <v>54</v>
      </c>
      <c r="AN206">
        <v>40.099999999999994</v>
      </c>
      <c r="AO206">
        <v>5</v>
      </c>
      <c r="AP206">
        <v>699270.6</v>
      </c>
    </row>
    <row r="207" spans="1:42" x14ac:dyDescent="0.3">
      <c r="A207" t="s">
        <v>68</v>
      </c>
      <c r="B207" s="1">
        <v>45141</v>
      </c>
      <c r="C207" s="8" t="s">
        <v>67</v>
      </c>
      <c r="D207" s="8" t="s">
        <v>52</v>
      </c>
      <c r="E207" s="8" t="s">
        <v>53</v>
      </c>
      <c r="F207">
        <v>13206.4</v>
      </c>
      <c r="G207">
        <v>79680.3</v>
      </c>
      <c r="H207">
        <v>273349.90000000002</v>
      </c>
      <c r="I207">
        <v>160.9</v>
      </c>
      <c r="J207" t="s">
        <v>54</v>
      </c>
      <c r="K207">
        <v>17850.900000000001</v>
      </c>
      <c r="L207">
        <v>14710.9</v>
      </c>
      <c r="M207">
        <v>4464.2</v>
      </c>
      <c r="N207">
        <v>315.39999999999998</v>
      </c>
      <c r="O207">
        <v>258.60000000000002</v>
      </c>
      <c r="P207">
        <v>965.6</v>
      </c>
      <c r="Q207">
        <v>51543.6</v>
      </c>
      <c r="R207">
        <v>290.59999999999997</v>
      </c>
      <c r="S207">
        <v>59.6</v>
      </c>
      <c r="T207">
        <v>69.400000000000006</v>
      </c>
      <c r="U207">
        <v>72.599999999999994</v>
      </c>
      <c r="V207">
        <v>5.9999999999999991</v>
      </c>
      <c r="W207">
        <v>3.3</v>
      </c>
      <c r="X207">
        <v>76.7</v>
      </c>
      <c r="Y207">
        <v>105.6</v>
      </c>
      <c r="Z207">
        <v>30.799999999999997</v>
      </c>
      <c r="AA207">
        <v>292.89999999999998</v>
      </c>
      <c r="AB207">
        <v>13.799999999999999</v>
      </c>
      <c r="AC207">
        <v>15</v>
      </c>
      <c r="AD207">
        <v>13.600000000000001</v>
      </c>
      <c r="AE207">
        <v>39.500000000000007</v>
      </c>
      <c r="AF207">
        <v>67.400000000000006</v>
      </c>
      <c r="AG207">
        <v>82.699999999999989</v>
      </c>
      <c r="AH207">
        <v>1199.9000000000001</v>
      </c>
      <c r="AI207">
        <v>16.399999999999999</v>
      </c>
      <c r="AJ207" t="s">
        <v>54</v>
      </c>
      <c r="AK207" t="s">
        <v>54</v>
      </c>
      <c r="AL207">
        <v>17</v>
      </c>
      <c r="AM207">
        <v>33</v>
      </c>
      <c r="AN207" t="s">
        <v>54</v>
      </c>
      <c r="AO207">
        <v>7</v>
      </c>
      <c r="AP207">
        <v>698561.9</v>
      </c>
    </row>
    <row r="208" spans="1:42" x14ac:dyDescent="0.3">
      <c r="A208" t="s">
        <v>69</v>
      </c>
      <c r="B208" s="1">
        <v>45141</v>
      </c>
      <c r="C208" s="8" t="s">
        <v>67</v>
      </c>
      <c r="D208" s="8" t="s">
        <v>52</v>
      </c>
      <c r="E208" s="8" t="s">
        <v>55</v>
      </c>
      <c r="F208">
        <v>12033.3</v>
      </c>
      <c r="G208">
        <v>80845.2</v>
      </c>
      <c r="H208">
        <v>277054.39999999997</v>
      </c>
      <c r="I208">
        <v>193</v>
      </c>
      <c r="J208" t="s">
        <v>54</v>
      </c>
      <c r="K208">
        <v>18043.100000000002</v>
      </c>
      <c r="L208">
        <v>15100.6</v>
      </c>
      <c r="M208">
        <v>5079.3999999999996</v>
      </c>
      <c r="N208">
        <v>138.1</v>
      </c>
      <c r="O208">
        <v>289.89999999999998</v>
      </c>
      <c r="P208">
        <v>991.6</v>
      </c>
      <c r="Q208">
        <v>52495.399999999994</v>
      </c>
      <c r="R208">
        <v>88.4</v>
      </c>
      <c r="S208">
        <v>66.899999999999991</v>
      </c>
      <c r="T208">
        <v>95.2</v>
      </c>
      <c r="U208">
        <v>88.6</v>
      </c>
      <c r="V208">
        <v>14</v>
      </c>
      <c r="W208">
        <v>3.9</v>
      </c>
      <c r="X208">
        <v>79.7</v>
      </c>
      <c r="Y208">
        <v>96.7</v>
      </c>
      <c r="Z208">
        <v>33.1</v>
      </c>
      <c r="AA208">
        <v>341.3</v>
      </c>
      <c r="AB208">
        <v>6.6</v>
      </c>
      <c r="AC208">
        <v>5.1000000000000005</v>
      </c>
      <c r="AD208">
        <v>24.099999999999998</v>
      </c>
      <c r="AE208">
        <v>37.9</v>
      </c>
      <c r="AF208">
        <v>57.5</v>
      </c>
      <c r="AG208">
        <v>131.6</v>
      </c>
      <c r="AH208">
        <v>439.4</v>
      </c>
      <c r="AI208" t="s">
        <v>54</v>
      </c>
      <c r="AJ208" t="s">
        <v>54</v>
      </c>
      <c r="AK208">
        <v>8.3000000000000007</v>
      </c>
      <c r="AL208">
        <v>12.6</v>
      </c>
      <c r="AM208" t="s">
        <v>54</v>
      </c>
      <c r="AN208">
        <v>23.900000000000002</v>
      </c>
      <c r="AO208" t="s">
        <v>54</v>
      </c>
      <c r="AP208">
        <v>694565.7</v>
      </c>
    </row>
    <row r="209" spans="1:42" x14ac:dyDescent="0.3">
      <c r="A209" t="s">
        <v>70</v>
      </c>
      <c r="B209" s="1">
        <v>45141</v>
      </c>
      <c r="C209" s="8" t="s">
        <v>67</v>
      </c>
      <c r="D209" s="8" t="s">
        <v>52</v>
      </c>
      <c r="E209" s="8" t="s">
        <v>56</v>
      </c>
      <c r="F209">
        <v>12111.300000000001</v>
      </c>
      <c r="G209">
        <v>79589.8</v>
      </c>
      <c r="H209">
        <v>266934</v>
      </c>
      <c r="I209">
        <v>168.5</v>
      </c>
      <c r="J209" t="s">
        <v>54</v>
      </c>
      <c r="K209">
        <v>17500</v>
      </c>
      <c r="L209">
        <v>14685.699999999999</v>
      </c>
      <c r="M209">
        <v>5180.9000000000005</v>
      </c>
      <c r="N209">
        <v>101.5</v>
      </c>
      <c r="O209">
        <v>271.2</v>
      </c>
      <c r="P209">
        <v>971.3</v>
      </c>
      <c r="Q209">
        <v>52425.599999999999</v>
      </c>
      <c r="R209">
        <v>137.4</v>
      </c>
      <c r="S209">
        <v>63</v>
      </c>
      <c r="T209">
        <v>81</v>
      </c>
      <c r="U209">
        <v>77</v>
      </c>
      <c r="V209">
        <v>9.3000000000000007</v>
      </c>
      <c r="W209">
        <v>5.9</v>
      </c>
      <c r="X209">
        <v>78</v>
      </c>
      <c r="Y209">
        <v>96.600000000000009</v>
      </c>
      <c r="Z209">
        <v>25.400000000000002</v>
      </c>
      <c r="AA209">
        <v>297.10000000000002</v>
      </c>
      <c r="AB209">
        <v>14.499999999999998</v>
      </c>
      <c r="AC209">
        <v>9.2000000000000011</v>
      </c>
      <c r="AD209">
        <v>17.7</v>
      </c>
      <c r="AE209">
        <v>52.6</v>
      </c>
      <c r="AF209">
        <v>58.7</v>
      </c>
      <c r="AG209">
        <v>64.400000000000006</v>
      </c>
      <c r="AH209" t="s">
        <v>54</v>
      </c>
      <c r="AI209">
        <v>16.600000000000001</v>
      </c>
      <c r="AJ209" t="s">
        <v>54</v>
      </c>
      <c r="AK209">
        <v>6.3</v>
      </c>
      <c r="AL209">
        <v>12.700000000000001</v>
      </c>
      <c r="AM209" t="s">
        <v>54</v>
      </c>
      <c r="AN209">
        <v>10.1</v>
      </c>
      <c r="AO209" t="s">
        <v>54</v>
      </c>
      <c r="AP209">
        <v>705958.6</v>
      </c>
    </row>
    <row r="210" spans="1:42" x14ac:dyDescent="0.3">
      <c r="A210" t="s">
        <v>71</v>
      </c>
      <c r="B210" s="1">
        <v>45141</v>
      </c>
      <c r="C210" s="8" t="s">
        <v>67</v>
      </c>
      <c r="D210" s="8" t="s">
        <v>52</v>
      </c>
      <c r="E210" s="8" t="s">
        <v>57</v>
      </c>
      <c r="F210">
        <v>13215.8</v>
      </c>
      <c r="G210">
        <v>79105</v>
      </c>
      <c r="H210">
        <v>270687</v>
      </c>
      <c r="I210">
        <v>173.7</v>
      </c>
      <c r="J210" t="s">
        <v>54</v>
      </c>
      <c r="K210">
        <v>17935.399999999998</v>
      </c>
      <c r="L210">
        <v>15101.3</v>
      </c>
      <c r="M210">
        <v>4497.5</v>
      </c>
      <c r="N210" t="s">
        <v>54</v>
      </c>
      <c r="O210">
        <v>142.69999999999999</v>
      </c>
      <c r="P210">
        <v>818.6</v>
      </c>
      <c r="Q210">
        <v>49860.800000000003</v>
      </c>
      <c r="R210">
        <v>82.699999999999989</v>
      </c>
      <c r="S210">
        <v>58.5</v>
      </c>
      <c r="T210">
        <v>64.099999999999994</v>
      </c>
      <c r="U210">
        <v>74.400000000000006</v>
      </c>
      <c r="V210" t="s">
        <v>54</v>
      </c>
      <c r="W210">
        <v>4.3</v>
      </c>
      <c r="X210">
        <v>71</v>
      </c>
      <c r="Y210">
        <v>90</v>
      </c>
      <c r="Z210">
        <v>26.7</v>
      </c>
      <c r="AA210">
        <v>306</v>
      </c>
      <c r="AB210">
        <v>8.6</v>
      </c>
      <c r="AC210">
        <v>7.8</v>
      </c>
      <c r="AD210">
        <v>14.3</v>
      </c>
      <c r="AE210">
        <v>15.399999999999999</v>
      </c>
      <c r="AF210">
        <v>43.2</v>
      </c>
      <c r="AG210">
        <v>104.8</v>
      </c>
      <c r="AH210">
        <v>1264.0999999999999</v>
      </c>
      <c r="AI210">
        <v>14.1</v>
      </c>
      <c r="AJ210" t="s">
        <v>54</v>
      </c>
      <c r="AK210" t="s">
        <v>54</v>
      </c>
      <c r="AL210">
        <v>19.400000000000002</v>
      </c>
      <c r="AM210" t="s">
        <v>54</v>
      </c>
      <c r="AN210" t="s">
        <v>54</v>
      </c>
      <c r="AO210">
        <v>3.3</v>
      </c>
      <c r="AP210">
        <v>703623.8</v>
      </c>
    </row>
    <row r="211" spans="1:42" x14ac:dyDescent="0.3">
      <c r="A211" t="s">
        <v>72</v>
      </c>
      <c r="B211" s="1">
        <v>45141</v>
      </c>
      <c r="C211" s="8" t="s">
        <v>67</v>
      </c>
      <c r="D211" s="8" t="s">
        <v>52</v>
      </c>
      <c r="E211" s="8" t="s">
        <v>59</v>
      </c>
      <c r="F211">
        <v>12103.6</v>
      </c>
      <c r="G211">
        <v>80910.899999999994</v>
      </c>
      <c r="H211">
        <v>277523.89999999997</v>
      </c>
      <c r="I211">
        <v>192.20000000000002</v>
      </c>
      <c r="J211" t="s">
        <v>54</v>
      </c>
      <c r="K211">
        <v>17877.5</v>
      </c>
      <c r="L211">
        <v>14888.300000000001</v>
      </c>
      <c r="M211">
        <v>4590.6000000000004</v>
      </c>
      <c r="N211">
        <v>123.8</v>
      </c>
      <c r="O211">
        <v>273.10000000000002</v>
      </c>
      <c r="P211">
        <v>884.80000000000007</v>
      </c>
      <c r="Q211">
        <v>50384.799999999996</v>
      </c>
      <c r="R211" t="s">
        <v>54</v>
      </c>
      <c r="S211">
        <v>58.4</v>
      </c>
      <c r="T211">
        <v>69.5</v>
      </c>
      <c r="U211">
        <v>63.9</v>
      </c>
      <c r="V211">
        <v>7.1000000000000005</v>
      </c>
      <c r="W211" t="s">
        <v>54</v>
      </c>
      <c r="X211">
        <v>74.400000000000006</v>
      </c>
      <c r="Y211">
        <v>104.8</v>
      </c>
      <c r="Z211">
        <v>28</v>
      </c>
      <c r="AA211">
        <v>274.2</v>
      </c>
      <c r="AB211">
        <v>7.9</v>
      </c>
      <c r="AC211">
        <v>8.4</v>
      </c>
      <c r="AD211" t="s">
        <v>54</v>
      </c>
      <c r="AE211">
        <v>26.900000000000002</v>
      </c>
      <c r="AF211">
        <v>39.6</v>
      </c>
      <c r="AG211">
        <v>37.4</v>
      </c>
      <c r="AH211">
        <v>423.9</v>
      </c>
      <c r="AI211">
        <v>23.900000000000002</v>
      </c>
      <c r="AJ211" t="s">
        <v>54</v>
      </c>
      <c r="AK211" t="s">
        <v>54</v>
      </c>
      <c r="AL211">
        <v>17.899999999999999</v>
      </c>
      <c r="AM211">
        <v>22.8</v>
      </c>
      <c r="AN211" t="s">
        <v>54</v>
      </c>
      <c r="AO211" t="s">
        <v>54</v>
      </c>
      <c r="AP211">
        <v>697389.2</v>
      </c>
    </row>
    <row r="212" spans="1:42" x14ac:dyDescent="0.3">
      <c r="A212" s="3" t="s">
        <v>42</v>
      </c>
      <c r="B212" s="1">
        <v>45160</v>
      </c>
      <c r="C212" s="3" t="s">
        <v>1</v>
      </c>
      <c r="D212" s="3" t="s">
        <v>74</v>
      </c>
      <c r="E212" s="3" t="s">
        <v>53</v>
      </c>
      <c r="F212" s="3">
        <v>14759.7</v>
      </c>
      <c r="G212" s="3">
        <v>70232</v>
      </c>
      <c r="H212" s="3">
        <v>268660.8</v>
      </c>
      <c r="I212" s="3" t="s">
        <v>54</v>
      </c>
      <c r="J212" s="3" t="s">
        <v>54</v>
      </c>
      <c r="K212" s="3">
        <v>26393</v>
      </c>
      <c r="L212" s="3">
        <v>23816.1</v>
      </c>
      <c r="M212" s="3">
        <v>3677.4</v>
      </c>
      <c r="N212" s="3">
        <v>82.9</v>
      </c>
      <c r="O212" s="3" t="s">
        <v>54</v>
      </c>
      <c r="P212" s="3">
        <v>683.30000000000007</v>
      </c>
      <c r="Q212" s="3">
        <v>29995.599999999999</v>
      </c>
      <c r="R212" s="3">
        <v>132.20000000000002</v>
      </c>
      <c r="S212" s="3">
        <v>14.1</v>
      </c>
      <c r="T212" s="3">
        <v>168.3</v>
      </c>
      <c r="U212" s="3">
        <v>432.40000000000003</v>
      </c>
      <c r="V212" s="3">
        <v>127.49999999999999</v>
      </c>
      <c r="W212" s="3" t="s">
        <v>54</v>
      </c>
      <c r="X212" s="3">
        <v>121.1</v>
      </c>
      <c r="Y212" s="3">
        <v>277.89999999999998</v>
      </c>
      <c r="Z212" s="3">
        <v>36</v>
      </c>
      <c r="AA212" s="3">
        <v>272.60000000000002</v>
      </c>
      <c r="AB212" s="3">
        <v>25.500000000000004</v>
      </c>
      <c r="AC212" s="3">
        <v>18.8</v>
      </c>
      <c r="AD212" s="3">
        <v>21.2</v>
      </c>
      <c r="AE212" s="3">
        <v>60.5</v>
      </c>
      <c r="AF212" s="3">
        <v>63.2</v>
      </c>
      <c r="AG212" s="3">
        <v>106.8</v>
      </c>
      <c r="AH212" s="3">
        <v>1269.2</v>
      </c>
      <c r="AI212" s="3">
        <v>17.7</v>
      </c>
      <c r="AJ212" s="3" t="s">
        <v>54</v>
      </c>
      <c r="AK212" s="3">
        <v>13.3</v>
      </c>
      <c r="AL212" s="3">
        <v>1394.8</v>
      </c>
      <c r="AM212" s="3" t="s">
        <v>54</v>
      </c>
      <c r="AN212" s="3">
        <v>25</v>
      </c>
      <c r="AO212" s="3" t="s">
        <v>54</v>
      </c>
      <c r="AP212" s="3">
        <v>718910</v>
      </c>
    </row>
    <row r="213" spans="1:42" x14ac:dyDescent="0.3">
      <c r="A213" s="3" t="s">
        <v>43</v>
      </c>
      <c r="B213" s="1">
        <v>45160</v>
      </c>
      <c r="C213" s="3" t="s">
        <v>1</v>
      </c>
      <c r="D213" s="3" t="s">
        <v>74</v>
      </c>
      <c r="E213" s="3" t="s">
        <v>55</v>
      </c>
      <c r="F213" s="3">
        <v>14426.300000000001</v>
      </c>
      <c r="G213" s="3">
        <v>69389.7</v>
      </c>
      <c r="H213" s="3">
        <v>265666.59999999998</v>
      </c>
      <c r="I213" s="3" t="s">
        <v>54</v>
      </c>
      <c r="J213" s="3" t="s">
        <v>54</v>
      </c>
      <c r="K213" s="3">
        <v>25814.6</v>
      </c>
      <c r="L213" s="3">
        <v>23732.199999999997</v>
      </c>
      <c r="M213" s="3">
        <v>3057.1</v>
      </c>
      <c r="N213" s="3" t="s">
        <v>54</v>
      </c>
      <c r="O213" s="3">
        <v>59.699999999999996</v>
      </c>
      <c r="P213" s="3">
        <v>630.30000000000007</v>
      </c>
      <c r="Q213" s="3">
        <v>27818.7</v>
      </c>
      <c r="R213" s="3">
        <v>165.1</v>
      </c>
      <c r="S213" s="3">
        <v>19.8</v>
      </c>
      <c r="T213" s="3">
        <v>167.6</v>
      </c>
      <c r="U213" s="3">
        <v>402.4</v>
      </c>
      <c r="V213" s="3">
        <v>115.1</v>
      </c>
      <c r="W213" s="3">
        <v>5.1999999999999993</v>
      </c>
      <c r="X213" s="3">
        <v>120</v>
      </c>
      <c r="Y213" s="3">
        <v>250.9</v>
      </c>
      <c r="Z213" s="3">
        <v>35.6</v>
      </c>
      <c r="AA213" s="3">
        <v>302.39999999999998</v>
      </c>
      <c r="AB213" s="3">
        <v>21</v>
      </c>
      <c r="AC213" s="3">
        <v>7.1000000000000005</v>
      </c>
      <c r="AD213" s="3">
        <v>17.899999999999999</v>
      </c>
      <c r="AE213" s="3">
        <v>52.7</v>
      </c>
      <c r="AF213" s="3">
        <v>30.3</v>
      </c>
      <c r="AG213" s="3">
        <v>68.099999999999994</v>
      </c>
      <c r="AH213" s="3">
        <v>523.30000000000007</v>
      </c>
      <c r="AI213" s="3" t="s">
        <v>54</v>
      </c>
      <c r="AJ213" s="3" t="s">
        <v>54</v>
      </c>
      <c r="AK213" s="3">
        <v>13.2</v>
      </c>
      <c r="AL213" s="3">
        <v>1282.3999999999999</v>
      </c>
      <c r="AM213" s="3" t="s">
        <v>54</v>
      </c>
      <c r="AN213" s="3">
        <v>11.999999999999998</v>
      </c>
      <c r="AO213" s="3" t="s">
        <v>54</v>
      </c>
      <c r="AP213" s="3">
        <v>727036.1</v>
      </c>
    </row>
    <row r="214" spans="1:42" x14ac:dyDescent="0.3">
      <c r="A214" s="3" t="s">
        <v>44</v>
      </c>
      <c r="B214" s="1">
        <v>45160</v>
      </c>
      <c r="C214" s="3" t="s">
        <v>1</v>
      </c>
      <c r="D214" s="3" t="s">
        <v>74</v>
      </c>
      <c r="E214" s="3" t="s">
        <v>56</v>
      </c>
      <c r="F214" s="3">
        <v>12754.6</v>
      </c>
      <c r="G214" s="3">
        <v>71234.900000000009</v>
      </c>
      <c r="H214" s="3">
        <v>270875.5</v>
      </c>
      <c r="I214" s="3" t="s">
        <v>54</v>
      </c>
      <c r="J214" s="3" t="s">
        <v>54</v>
      </c>
      <c r="K214" s="3">
        <v>26686.100000000002</v>
      </c>
      <c r="L214" s="3">
        <v>24899.100000000002</v>
      </c>
      <c r="M214" s="3">
        <v>3341.5</v>
      </c>
      <c r="N214" s="3" t="s">
        <v>54</v>
      </c>
      <c r="O214" s="3" t="s">
        <v>54</v>
      </c>
      <c r="P214" s="3">
        <v>643.20000000000005</v>
      </c>
      <c r="Q214" s="3">
        <v>31171.000000000004</v>
      </c>
      <c r="R214" s="3">
        <v>107.49999999999999</v>
      </c>
      <c r="S214" s="3">
        <v>13.4</v>
      </c>
      <c r="T214" s="3">
        <v>186.3</v>
      </c>
      <c r="U214" s="3">
        <v>414.7</v>
      </c>
      <c r="V214" s="3">
        <v>164.4</v>
      </c>
      <c r="W214" s="3" t="s">
        <v>54</v>
      </c>
      <c r="X214" s="3">
        <v>125</v>
      </c>
      <c r="Y214" s="3">
        <v>286.2</v>
      </c>
      <c r="Z214" s="3">
        <v>35.9</v>
      </c>
      <c r="AA214" s="3">
        <v>258.10000000000002</v>
      </c>
      <c r="AB214" s="3">
        <v>17</v>
      </c>
      <c r="AC214" s="3">
        <v>7.3</v>
      </c>
      <c r="AD214" s="3">
        <v>15</v>
      </c>
      <c r="AE214" s="3">
        <v>91</v>
      </c>
      <c r="AF214" s="3">
        <v>64.2</v>
      </c>
      <c r="AG214" s="3">
        <v>87.500000000000014</v>
      </c>
      <c r="AH214" s="3">
        <v>1554.2</v>
      </c>
      <c r="AI214" s="3">
        <v>39.500000000000007</v>
      </c>
      <c r="AJ214" s="3" t="s">
        <v>54</v>
      </c>
      <c r="AK214" s="3">
        <v>13.3</v>
      </c>
      <c r="AL214" s="3">
        <v>1383.2</v>
      </c>
      <c r="AM214" s="3" t="s">
        <v>54</v>
      </c>
      <c r="AN214" s="3">
        <v>26.7</v>
      </c>
      <c r="AO214" s="3" t="s">
        <v>54</v>
      </c>
      <c r="AP214" s="3">
        <v>716585.5</v>
      </c>
    </row>
    <row r="215" spans="1:42" x14ac:dyDescent="0.3">
      <c r="A215" s="3" t="s">
        <v>58</v>
      </c>
      <c r="B215" s="1">
        <v>45160</v>
      </c>
      <c r="C215" s="3" t="s">
        <v>1</v>
      </c>
      <c r="D215" s="3" t="s">
        <v>74</v>
      </c>
      <c r="E215" s="3" t="s">
        <v>57</v>
      </c>
      <c r="F215" s="3">
        <v>13523.7</v>
      </c>
      <c r="G215" s="3">
        <v>72131.100000000006</v>
      </c>
      <c r="H215" s="3">
        <v>273188.40000000002</v>
      </c>
      <c r="I215" s="3" t="s">
        <v>54</v>
      </c>
      <c r="J215" s="3" t="s">
        <v>54</v>
      </c>
      <c r="K215" s="3">
        <v>26731.600000000002</v>
      </c>
      <c r="L215" s="3">
        <v>25128.7</v>
      </c>
      <c r="M215" s="3">
        <v>3236.8999999999996</v>
      </c>
      <c r="N215" s="3">
        <v>174.4</v>
      </c>
      <c r="O215" s="3">
        <v>37.200000000000003</v>
      </c>
      <c r="P215" s="3">
        <v>563.6</v>
      </c>
      <c r="Q215" s="3">
        <v>30852</v>
      </c>
      <c r="R215" s="3" t="s">
        <v>54</v>
      </c>
      <c r="S215" s="3">
        <v>12.8</v>
      </c>
      <c r="T215" s="3">
        <v>165.8</v>
      </c>
      <c r="U215" s="3">
        <v>422.90000000000003</v>
      </c>
      <c r="V215" s="3">
        <v>129.4</v>
      </c>
      <c r="W215" s="3">
        <v>2</v>
      </c>
      <c r="X215" s="3">
        <v>121</v>
      </c>
      <c r="Y215" s="3">
        <v>263.7</v>
      </c>
      <c r="Z215" s="3">
        <v>27.599999999999998</v>
      </c>
      <c r="AA215" s="3">
        <v>322.39999999999998</v>
      </c>
      <c r="AB215" s="3">
        <v>24.7</v>
      </c>
      <c r="AC215" s="3">
        <v>13</v>
      </c>
      <c r="AD215" s="3">
        <v>42.300000000000004</v>
      </c>
      <c r="AE215" s="3">
        <v>81.499999999999986</v>
      </c>
      <c r="AF215" s="3">
        <v>76.7</v>
      </c>
      <c r="AG215" s="3">
        <v>96.7</v>
      </c>
      <c r="AH215" s="3">
        <v>412.5</v>
      </c>
      <c r="AI215" s="3">
        <v>17.399999999999999</v>
      </c>
      <c r="AJ215" s="3" t="s">
        <v>54</v>
      </c>
      <c r="AK215" s="3">
        <v>15.6</v>
      </c>
      <c r="AL215" s="3">
        <v>1393.1</v>
      </c>
      <c r="AM215" s="3" t="s">
        <v>54</v>
      </c>
      <c r="AN215" s="3">
        <v>7.5</v>
      </c>
      <c r="AO215" s="3" t="s">
        <v>54</v>
      </c>
      <c r="AP215" s="3">
        <v>714227.1</v>
      </c>
    </row>
    <row r="216" spans="1:42" x14ac:dyDescent="0.3">
      <c r="A216" s="3" t="s">
        <v>60</v>
      </c>
      <c r="B216" s="1">
        <v>45160</v>
      </c>
      <c r="C216" s="3" t="s">
        <v>1</v>
      </c>
      <c r="D216" s="3" t="s">
        <v>74</v>
      </c>
      <c r="E216" s="3" t="s">
        <v>59</v>
      </c>
      <c r="F216" s="3">
        <v>15314.6</v>
      </c>
      <c r="G216" s="3">
        <v>69374.100000000006</v>
      </c>
      <c r="H216" s="3">
        <v>268264.5</v>
      </c>
      <c r="I216" s="3" t="s">
        <v>54</v>
      </c>
      <c r="J216" s="3" t="s">
        <v>54</v>
      </c>
      <c r="K216" s="3">
        <v>26715.8</v>
      </c>
      <c r="L216" s="3">
        <v>23750.7</v>
      </c>
      <c r="M216" s="3">
        <v>3051.1</v>
      </c>
      <c r="N216" s="3">
        <v>105.10000000000001</v>
      </c>
      <c r="O216" s="3">
        <v>47.5</v>
      </c>
      <c r="P216" s="3">
        <v>668</v>
      </c>
      <c r="Q216" s="3">
        <v>28665.699999999997</v>
      </c>
      <c r="R216" s="3" t="s">
        <v>54</v>
      </c>
      <c r="S216" s="3">
        <v>28.700000000000003</v>
      </c>
      <c r="T216" s="3">
        <v>178</v>
      </c>
      <c r="U216" s="3">
        <v>376.59999999999997</v>
      </c>
      <c r="V216" s="3">
        <v>145.4</v>
      </c>
      <c r="W216" s="3">
        <v>3.2</v>
      </c>
      <c r="X216" s="3">
        <v>117.19999999999999</v>
      </c>
      <c r="Y216" s="3">
        <v>270.2</v>
      </c>
      <c r="Z216" s="3">
        <v>34</v>
      </c>
      <c r="AA216" s="3">
        <v>292.89999999999998</v>
      </c>
      <c r="AB216" s="3">
        <v>22.8</v>
      </c>
      <c r="AC216" s="3">
        <v>8.9</v>
      </c>
      <c r="AD216" s="3">
        <v>59.699999999999996</v>
      </c>
      <c r="AE216" s="3">
        <v>74.900000000000006</v>
      </c>
      <c r="AF216" s="3">
        <v>33.5</v>
      </c>
      <c r="AG216" s="3">
        <v>51.8</v>
      </c>
      <c r="AH216" s="3">
        <v>904.5</v>
      </c>
      <c r="AI216" s="3">
        <v>53.5</v>
      </c>
      <c r="AJ216" s="3" t="s">
        <v>54</v>
      </c>
      <c r="AK216" s="3" t="s">
        <v>54</v>
      </c>
      <c r="AL216" s="3">
        <v>1360.8</v>
      </c>
      <c r="AM216" s="3" t="s">
        <v>54</v>
      </c>
      <c r="AN216" s="3">
        <v>8.6</v>
      </c>
      <c r="AO216" s="3">
        <v>8</v>
      </c>
      <c r="AP216" s="3">
        <v>721682</v>
      </c>
    </row>
    <row r="217" spans="1:42" x14ac:dyDescent="0.3">
      <c r="A217" s="3" t="s">
        <v>62</v>
      </c>
      <c r="B217" s="1">
        <v>45160</v>
      </c>
      <c r="C217" s="3" t="s">
        <v>61</v>
      </c>
      <c r="D217" s="3" t="s">
        <v>74</v>
      </c>
      <c r="E217" s="3" t="s">
        <v>53</v>
      </c>
      <c r="F217" s="3">
        <v>9769</v>
      </c>
      <c r="G217" s="3">
        <v>91548.200000000012</v>
      </c>
      <c r="H217" s="3">
        <v>220027.90000000002</v>
      </c>
      <c r="I217" s="3" t="s">
        <v>54</v>
      </c>
      <c r="J217" s="3" t="s">
        <v>54</v>
      </c>
      <c r="K217" s="3">
        <v>24321</v>
      </c>
      <c r="L217" s="3">
        <v>1647.3</v>
      </c>
      <c r="M217" s="3">
        <v>5430.7000000000007</v>
      </c>
      <c r="N217" s="3">
        <v>228.1</v>
      </c>
      <c r="O217" s="3">
        <v>92</v>
      </c>
      <c r="P217" s="3">
        <v>1706.9</v>
      </c>
      <c r="Q217" s="3">
        <v>92568.5</v>
      </c>
      <c r="R217" s="3" t="s">
        <v>54</v>
      </c>
      <c r="S217" s="3">
        <v>61.199999999999996</v>
      </c>
      <c r="T217" s="3">
        <v>65.8</v>
      </c>
      <c r="U217" s="3">
        <v>116.2</v>
      </c>
      <c r="V217" s="3">
        <v>22.5</v>
      </c>
      <c r="W217" s="3">
        <v>10.200000000000001</v>
      </c>
      <c r="X217" s="3">
        <v>188</v>
      </c>
      <c r="Y217" s="3">
        <v>53.6</v>
      </c>
      <c r="Z217" s="3">
        <v>40.200000000000003</v>
      </c>
      <c r="AA217" s="3">
        <v>152.1</v>
      </c>
      <c r="AB217" s="3">
        <v>19.7</v>
      </c>
      <c r="AC217" s="3">
        <v>14.3</v>
      </c>
      <c r="AD217" s="3" t="s">
        <v>54</v>
      </c>
      <c r="AE217" s="3">
        <v>35.4</v>
      </c>
      <c r="AF217" s="3">
        <v>38.299999999999997</v>
      </c>
      <c r="AG217" s="3">
        <v>79.399999999999991</v>
      </c>
      <c r="AH217" s="3">
        <v>925.4</v>
      </c>
      <c r="AI217" s="3">
        <v>37</v>
      </c>
      <c r="AJ217" s="3" t="s">
        <v>54</v>
      </c>
      <c r="AK217" s="3">
        <v>8.3000000000000007</v>
      </c>
      <c r="AL217" s="3">
        <v>15.9</v>
      </c>
      <c r="AM217" s="3" t="s">
        <v>54</v>
      </c>
      <c r="AN217" s="3">
        <v>8.4</v>
      </c>
      <c r="AO217" s="3">
        <v>4.2</v>
      </c>
      <c r="AP217" s="3">
        <v>704838.9</v>
      </c>
    </row>
    <row r="218" spans="1:42" x14ac:dyDescent="0.3">
      <c r="A218" s="3" t="s">
        <v>63</v>
      </c>
      <c r="B218" s="1">
        <v>45160</v>
      </c>
      <c r="C218" s="3" t="s">
        <v>61</v>
      </c>
      <c r="D218" s="3" t="s">
        <v>74</v>
      </c>
      <c r="E218" s="3" t="s">
        <v>55</v>
      </c>
      <c r="F218" s="3">
        <v>9769</v>
      </c>
      <c r="G218" s="3">
        <v>90270.6</v>
      </c>
      <c r="H218" s="3">
        <v>220672</v>
      </c>
      <c r="I218" s="3" t="s">
        <v>54</v>
      </c>
      <c r="J218" s="3" t="s">
        <v>54</v>
      </c>
      <c r="K218" s="3">
        <v>24199.8</v>
      </c>
      <c r="L218" s="3">
        <v>1641.3</v>
      </c>
      <c r="M218" s="3">
        <v>5421.8</v>
      </c>
      <c r="N218" s="3">
        <v>100.1</v>
      </c>
      <c r="O218" s="3">
        <v>34.199999999999996</v>
      </c>
      <c r="P218" s="3">
        <v>1702.4</v>
      </c>
      <c r="Q218" s="3">
        <v>92502.9</v>
      </c>
      <c r="R218" s="3">
        <v>168.3</v>
      </c>
      <c r="S218" s="3">
        <v>80</v>
      </c>
      <c r="T218" s="3">
        <v>67</v>
      </c>
      <c r="U218" s="3">
        <v>123.30000000000001</v>
      </c>
      <c r="V218" s="3">
        <v>27.200000000000003</v>
      </c>
      <c r="W218" s="3">
        <v>7.5</v>
      </c>
      <c r="X218" s="3">
        <v>185.7</v>
      </c>
      <c r="Y218" s="3">
        <v>54.599999999999994</v>
      </c>
      <c r="Z218" s="3">
        <v>33.1</v>
      </c>
      <c r="AA218" s="3">
        <v>161.70000000000002</v>
      </c>
      <c r="AB218" s="3">
        <v>25.3</v>
      </c>
      <c r="AC218" s="3">
        <v>16.900000000000002</v>
      </c>
      <c r="AD218" s="3">
        <v>49.8</v>
      </c>
      <c r="AE218" s="3">
        <v>51.1</v>
      </c>
      <c r="AF218" s="3">
        <v>85.9</v>
      </c>
      <c r="AG218" s="3">
        <v>111.80000000000001</v>
      </c>
      <c r="AH218" s="3">
        <v>757.9</v>
      </c>
      <c r="AI218" s="3">
        <v>54.3</v>
      </c>
      <c r="AJ218" s="3" t="s">
        <v>54</v>
      </c>
      <c r="AK218" s="3" t="s">
        <v>54</v>
      </c>
      <c r="AL218" s="3">
        <v>13.7</v>
      </c>
      <c r="AM218" s="3">
        <v>22</v>
      </c>
      <c r="AN218" s="3" t="s">
        <v>54</v>
      </c>
      <c r="AO218" s="3" t="s">
        <v>54</v>
      </c>
      <c r="AP218" s="3">
        <v>705380.6</v>
      </c>
    </row>
    <row r="219" spans="1:42" x14ac:dyDescent="0.3">
      <c r="A219" s="3" t="s">
        <v>64</v>
      </c>
      <c r="B219" s="1">
        <v>45160</v>
      </c>
      <c r="C219" s="3" t="s">
        <v>61</v>
      </c>
      <c r="D219" s="3" t="s">
        <v>74</v>
      </c>
      <c r="E219" s="3" t="s">
        <v>56</v>
      </c>
      <c r="F219" s="3">
        <v>9769</v>
      </c>
      <c r="G219" s="3">
        <v>89989.799999999988</v>
      </c>
      <c r="H219" s="3">
        <v>220593.19999999998</v>
      </c>
      <c r="I219" s="3" t="s">
        <v>54</v>
      </c>
      <c r="J219" s="3" t="s">
        <v>54</v>
      </c>
      <c r="K219" s="3">
        <v>24447</v>
      </c>
      <c r="L219" s="3">
        <v>1510.7</v>
      </c>
      <c r="M219" s="3">
        <v>5801.8</v>
      </c>
      <c r="N219" s="3">
        <v>190.5</v>
      </c>
      <c r="O219" s="3">
        <v>32.1</v>
      </c>
      <c r="P219" s="3">
        <v>1630.9</v>
      </c>
      <c r="Q219" s="3">
        <v>93159.4</v>
      </c>
      <c r="R219" s="3">
        <v>97</v>
      </c>
      <c r="S219" s="3">
        <v>70.2</v>
      </c>
      <c r="T219" s="3">
        <v>90.600000000000009</v>
      </c>
      <c r="U219" s="3">
        <v>122.10000000000001</v>
      </c>
      <c r="V219" s="3">
        <v>23.3</v>
      </c>
      <c r="W219" s="3">
        <v>5.9999999999999991</v>
      </c>
      <c r="X219" s="3">
        <v>202.1</v>
      </c>
      <c r="Y219" s="3">
        <v>49.500000000000007</v>
      </c>
      <c r="Z219" s="3">
        <v>43.4</v>
      </c>
      <c r="AA219" s="3">
        <v>173.6</v>
      </c>
      <c r="AB219" s="3">
        <v>22.9</v>
      </c>
      <c r="AC219" s="3">
        <v>9.7000000000000011</v>
      </c>
      <c r="AD219" s="3">
        <v>27.7</v>
      </c>
      <c r="AE219" s="3">
        <v>36.800000000000004</v>
      </c>
      <c r="AF219" s="3">
        <v>52.5</v>
      </c>
      <c r="AG219" s="3">
        <v>110.89999999999999</v>
      </c>
      <c r="AH219" s="3" t="s">
        <v>54</v>
      </c>
      <c r="AI219" s="3" t="s">
        <v>54</v>
      </c>
      <c r="AJ219" s="3" t="s">
        <v>54</v>
      </c>
      <c r="AK219" s="3" t="s">
        <v>54</v>
      </c>
      <c r="AL219" s="3">
        <v>20.2</v>
      </c>
      <c r="AM219" s="3" t="s">
        <v>54</v>
      </c>
      <c r="AN219" s="3">
        <v>37.799999999999997</v>
      </c>
      <c r="AO219" s="3" t="s">
        <v>54</v>
      </c>
      <c r="AP219" s="3">
        <v>705423.20000000007</v>
      </c>
    </row>
    <row r="220" spans="1:42" x14ac:dyDescent="0.3">
      <c r="A220" s="3" t="s">
        <v>65</v>
      </c>
      <c r="B220" s="1">
        <v>45160</v>
      </c>
      <c r="C220" s="3" t="s">
        <v>61</v>
      </c>
      <c r="D220" s="3" t="s">
        <v>74</v>
      </c>
      <c r="E220" s="3" t="s">
        <v>57</v>
      </c>
      <c r="F220" s="3">
        <v>9769</v>
      </c>
      <c r="G220" s="3">
        <v>92589.1</v>
      </c>
      <c r="H220" s="3">
        <v>221543.6</v>
      </c>
      <c r="I220" s="3" t="s">
        <v>54</v>
      </c>
      <c r="J220" s="3" t="s">
        <v>54</v>
      </c>
      <c r="K220" s="3">
        <v>23967</v>
      </c>
      <c r="L220" s="3">
        <v>1395.2</v>
      </c>
      <c r="M220" s="3">
        <v>5071.0999999999995</v>
      </c>
      <c r="N220" s="3">
        <v>234.29999999999998</v>
      </c>
      <c r="O220" s="3" t="s">
        <v>54</v>
      </c>
      <c r="P220" s="3">
        <v>1792.1000000000001</v>
      </c>
      <c r="Q220" s="3">
        <v>90363</v>
      </c>
      <c r="R220" s="3">
        <v>240.2</v>
      </c>
      <c r="S220" s="3">
        <v>48.4</v>
      </c>
      <c r="T220" s="3">
        <v>56.3</v>
      </c>
      <c r="U220" s="3">
        <v>127.49999999999999</v>
      </c>
      <c r="V220" s="3">
        <v>26.2</v>
      </c>
      <c r="W220" s="3">
        <v>4.4000000000000004</v>
      </c>
      <c r="X220" s="3">
        <v>187.8</v>
      </c>
      <c r="Y220" s="3">
        <v>50.3</v>
      </c>
      <c r="Z220" s="3">
        <v>36.4</v>
      </c>
      <c r="AA220" s="3">
        <v>157.4</v>
      </c>
      <c r="AB220" s="3">
        <v>20.2</v>
      </c>
      <c r="AC220" s="3">
        <v>6.3</v>
      </c>
      <c r="AD220" s="3" t="s">
        <v>54</v>
      </c>
      <c r="AE220" s="3" t="s">
        <v>54</v>
      </c>
      <c r="AF220" s="3">
        <v>44.6</v>
      </c>
      <c r="AG220" s="3">
        <v>47.3</v>
      </c>
      <c r="AH220" s="3">
        <v>847.6</v>
      </c>
      <c r="AI220" s="3">
        <v>20.7</v>
      </c>
      <c r="AJ220" s="3" t="s">
        <v>54</v>
      </c>
      <c r="AK220" s="3">
        <v>12.5</v>
      </c>
      <c r="AL220" s="3">
        <v>17.5</v>
      </c>
      <c r="AM220" s="3" t="s">
        <v>54</v>
      </c>
      <c r="AN220" s="3">
        <v>24.099999999999998</v>
      </c>
      <c r="AO220" s="3" t="s">
        <v>54</v>
      </c>
      <c r="AP220" s="3">
        <v>705512.5</v>
      </c>
    </row>
    <row r="221" spans="1:42" x14ac:dyDescent="0.3">
      <c r="A221" s="3" t="s">
        <v>66</v>
      </c>
      <c r="B221" s="1">
        <v>45160</v>
      </c>
      <c r="C221" s="3" t="s">
        <v>61</v>
      </c>
      <c r="D221" s="3" t="s">
        <v>74</v>
      </c>
      <c r="E221" s="3" t="s">
        <v>59</v>
      </c>
      <c r="F221" s="3">
        <v>9769</v>
      </c>
      <c r="G221" s="3">
        <v>86753.5</v>
      </c>
      <c r="H221" s="3">
        <v>214972.9</v>
      </c>
      <c r="I221" s="3" t="s">
        <v>54</v>
      </c>
      <c r="J221" s="3" t="s">
        <v>54</v>
      </c>
      <c r="K221" s="3">
        <v>23411.9</v>
      </c>
      <c r="L221" s="3">
        <v>1555.3</v>
      </c>
      <c r="M221" s="3">
        <v>5461.0999999999995</v>
      </c>
      <c r="N221" s="3">
        <v>280.10000000000002</v>
      </c>
      <c r="O221" s="3">
        <v>87.399999999999991</v>
      </c>
      <c r="P221" s="3">
        <v>1534.2</v>
      </c>
      <c r="Q221" s="3">
        <v>90771.8</v>
      </c>
      <c r="R221" s="3">
        <v>264.10000000000002</v>
      </c>
      <c r="S221" s="3">
        <v>61.9</v>
      </c>
      <c r="T221" s="3">
        <v>55.300000000000004</v>
      </c>
      <c r="U221" s="3">
        <v>114.6</v>
      </c>
      <c r="V221" s="3">
        <v>16.3</v>
      </c>
      <c r="W221" s="3">
        <v>3.2</v>
      </c>
      <c r="X221" s="3">
        <v>188.1</v>
      </c>
      <c r="Y221" s="3">
        <v>53.699999999999996</v>
      </c>
      <c r="Z221" s="3">
        <v>37.4</v>
      </c>
      <c r="AA221" s="3">
        <v>166.39999999999998</v>
      </c>
      <c r="AB221" s="3">
        <v>19.7</v>
      </c>
      <c r="AC221" s="3">
        <v>9.3000000000000007</v>
      </c>
      <c r="AD221" s="3" t="s">
        <v>54</v>
      </c>
      <c r="AE221" s="3">
        <v>23.6</v>
      </c>
      <c r="AF221" s="3">
        <v>43.6</v>
      </c>
      <c r="AG221" s="3">
        <v>105.5</v>
      </c>
      <c r="AH221" s="3" t="s">
        <v>54</v>
      </c>
      <c r="AI221" s="3" t="s">
        <v>54</v>
      </c>
      <c r="AJ221" s="3" t="s">
        <v>54</v>
      </c>
      <c r="AK221" s="3">
        <v>5.3</v>
      </c>
      <c r="AL221" s="3">
        <v>21.900000000000002</v>
      </c>
      <c r="AM221" s="3" t="s">
        <v>54</v>
      </c>
      <c r="AN221" s="3">
        <v>9.1</v>
      </c>
      <c r="AO221" s="3">
        <v>5.4</v>
      </c>
      <c r="AP221" s="3">
        <v>716433.3</v>
      </c>
    </row>
    <row r="222" spans="1:42" x14ac:dyDescent="0.3">
      <c r="A222" s="3" t="s">
        <v>68</v>
      </c>
      <c r="B222" s="1">
        <v>45160</v>
      </c>
      <c r="C222" s="3" t="s">
        <v>67</v>
      </c>
      <c r="D222" s="3" t="s">
        <v>74</v>
      </c>
      <c r="E222" s="3" t="s">
        <v>53</v>
      </c>
      <c r="F222" s="3">
        <v>12959.400000000001</v>
      </c>
      <c r="G222" s="3">
        <v>78232.800000000003</v>
      </c>
      <c r="H222" s="3">
        <v>268080.7</v>
      </c>
      <c r="I222" s="3">
        <v>152.80000000000001</v>
      </c>
      <c r="J222" s="3" t="s">
        <v>54</v>
      </c>
      <c r="K222" s="3">
        <v>17555.2</v>
      </c>
      <c r="L222" s="3">
        <v>14857.7</v>
      </c>
      <c r="M222" s="3">
        <v>4707.2000000000007</v>
      </c>
      <c r="N222" s="3">
        <v>126.4</v>
      </c>
      <c r="O222" s="3">
        <v>152.1</v>
      </c>
      <c r="P222" s="3">
        <v>1050.5999999999999</v>
      </c>
      <c r="Q222" s="3">
        <v>51302.700000000004</v>
      </c>
      <c r="R222" s="3">
        <v>173.6</v>
      </c>
      <c r="S222" s="3">
        <v>71</v>
      </c>
      <c r="T222" s="3">
        <v>54.599999999999994</v>
      </c>
      <c r="U222" s="3">
        <v>62</v>
      </c>
      <c r="V222" s="3">
        <v>7</v>
      </c>
      <c r="W222" s="3">
        <v>1.4999999999999998</v>
      </c>
      <c r="X222" s="3">
        <v>78.099999999999994</v>
      </c>
      <c r="Y222" s="3">
        <v>104.8</v>
      </c>
      <c r="Z222" s="3">
        <v>28.6</v>
      </c>
      <c r="AA222" s="3">
        <v>251.1</v>
      </c>
      <c r="AB222" s="3">
        <v>9.7000000000000011</v>
      </c>
      <c r="AC222" s="3">
        <v>9.5</v>
      </c>
      <c r="AD222" s="3" t="s">
        <v>54</v>
      </c>
      <c r="AE222" s="3">
        <v>33.6</v>
      </c>
      <c r="AF222" s="3">
        <v>43.2</v>
      </c>
      <c r="AG222" s="3">
        <v>44.400000000000006</v>
      </c>
      <c r="AH222" s="3">
        <v>999.8</v>
      </c>
      <c r="AI222" s="3" t="s">
        <v>54</v>
      </c>
      <c r="AJ222" s="3">
        <v>7.6000000000000005</v>
      </c>
      <c r="AK222" s="3">
        <v>9</v>
      </c>
      <c r="AL222" s="3">
        <v>21.900000000000002</v>
      </c>
      <c r="AM222" s="3" t="s">
        <v>54</v>
      </c>
      <c r="AN222" s="3" t="s">
        <v>54</v>
      </c>
      <c r="AO222" s="3" t="s">
        <v>54</v>
      </c>
      <c r="AP222" s="3">
        <v>705621.29999999993</v>
      </c>
    </row>
    <row r="223" spans="1:42" x14ac:dyDescent="0.3">
      <c r="A223" s="3" t="s">
        <v>69</v>
      </c>
      <c r="B223" s="1">
        <v>45160</v>
      </c>
      <c r="C223" s="3" t="s">
        <v>67</v>
      </c>
      <c r="D223" s="3" t="s">
        <v>74</v>
      </c>
      <c r="E223" s="3" t="s">
        <v>55</v>
      </c>
      <c r="F223" s="3">
        <v>12577.8</v>
      </c>
      <c r="G223" s="3">
        <v>77957.599999999991</v>
      </c>
      <c r="H223" s="3">
        <v>268298.5</v>
      </c>
      <c r="I223" s="3">
        <v>151.80000000000001</v>
      </c>
      <c r="J223" s="3" t="s">
        <v>54</v>
      </c>
      <c r="K223" s="3">
        <v>17717</v>
      </c>
      <c r="L223" s="3">
        <v>14568.4</v>
      </c>
      <c r="M223" s="3">
        <v>4505.2</v>
      </c>
      <c r="N223" s="3">
        <v>215.5</v>
      </c>
      <c r="O223" s="3">
        <v>262.10000000000002</v>
      </c>
      <c r="P223" s="3">
        <v>963.2</v>
      </c>
      <c r="Q223" s="3">
        <v>50566.8</v>
      </c>
      <c r="R223" s="3">
        <v>235</v>
      </c>
      <c r="S223" s="3">
        <v>59.1</v>
      </c>
      <c r="T223" s="3">
        <v>82.100000000000009</v>
      </c>
      <c r="U223" s="3">
        <v>71.8</v>
      </c>
      <c r="V223" s="3">
        <v>2.8</v>
      </c>
      <c r="W223" s="3">
        <v>2.9999999999999996</v>
      </c>
      <c r="X223" s="3">
        <v>73.600000000000009</v>
      </c>
      <c r="Y223" s="3">
        <v>103.8</v>
      </c>
      <c r="Z223" s="3">
        <v>26.4</v>
      </c>
      <c r="AA223" s="3">
        <v>284.59999999999997</v>
      </c>
      <c r="AB223" s="3">
        <v>5.7</v>
      </c>
      <c r="AC223" s="3" t="s">
        <v>54</v>
      </c>
      <c r="AD223" s="3">
        <v>49.699999999999996</v>
      </c>
      <c r="AE223" s="3">
        <v>45.8</v>
      </c>
      <c r="AF223" s="3">
        <v>30.3</v>
      </c>
      <c r="AG223" s="3">
        <v>56.9</v>
      </c>
      <c r="AH223" s="3">
        <v>1201.9000000000001</v>
      </c>
      <c r="AI223" s="3" t="s">
        <v>54</v>
      </c>
      <c r="AJ223" s="3">
        <v>3.8000000000000003</v>
      </c>
      <c r="AK223" s="3" t="s">
        <v>54</v>
      </c>
      <c r="AL223" s="3">
        <v>19.100000000000001</v>
      </c>
      <c r="AM223" s="3" t="s">
        <v>54</v>
      </c>
      <c r="AN223" s="3">
        <v>7.3</v>
      </c>
      <c r="AO223" s="3" t="s">
        <v>54</v>
      </c>
      <c r="AP223" s="3">
        <v>706662.10000000009</v>
      </c>
    </row>
    <row r="224" spans="1:42" x14ac:dyDescent="0.3">
      <c r="A224" s="3" t="s">
        <v>70</v>
      </c>
      <c r="B224" s="1">
        <v>45160</v>
      </c>
      <c r="C224" s="3" t="s">
        <v>67</v>
      </c>
      <c r="D224" s="3" t="s">
        <v>74</v>
      </c>
      <c r="E224" s="3" t="s">
        <v>56</v>
      </c>
      <c r="F224" s="3">
        <v>9769</v>
      </c>
      <c r="G224" s="3">
        <v>79959.3</v>
      </c>
      <c r="H224" s="3">
        <v>272471.90000000002</v>
      </c>
      <c r="I224" s="3">
        <v>188.9</v>
      </c>
      <c r="J224" s="3" t="s">
        <v>54</v>
      </c>
      <c r="K224" s="3">
        <v>18405.7</v>
      </c>
      <c r="L224" s="3">
        <v>14985.1</v>
      </c>
      <c r="M224" s="3">
        <v>4337.8999999999996</v>
      </c>
      <c r="N224" s="3">
        <v>327.39999999999998</v>
      </c>
      <c r="O224" s="3">
        <v>177.1</v>
      </c>
      <c r="P224" s="3">
        <v>940.2</v>
      </c>
      <c r="Q224" s="3">
        <v>52366.200000000004</v>
      </c>
      <c r="R224" s="3" t="s">
        <v>54</v>
      </c>
      <c r="S224" s="3">
        <v>66.899999999999991</v>
      </c>
      <c r="T224" s="3">
        <v>102.00000000000001</v>
      </c>
      <c r="U224" s="3">
        <v>71.7</v>
      </c>
      <c r="V224" s="3">
        <v>10.1</v>
      </c>
      <c r="W224" s="3">
        <v>2.9</v>
      </c>
      <c r="X224" s="3">
        <v>76.7</v>
      </c>
      <c r="Y224" s="3">
        <v>97</v>
      </c>
      <c r="Z224" s="3">
        <v>27.1</v>
      </c>
      <c r="AA224" s="3">
        <v>307</v>
      </c>
      <c r="AB224" s="3">
        <v>5.1000000000000005</v>
      </c>
      <c r="AC224" s="3">
        <v>10.1</v>
      </c>
      <c r="AD224" s="3">
        <v>18.899999999999999</v>
      </c>
      <c r="AE224" s="3">
        <v>20</v>
      </c>
      <c r="AF224" s="3">
        <v>36.200000000000003</v>
      </c>
      <c r="AG224" s="3">
        <v>54.599999999999994</v>
      </c>
      <c r="AH224" s="3">
        <v>635.19999999999993</v>
      </c>
      <c r="AI224" s="3">
        <v>15.7</v>
      </c>
      <c r="AJ224" s="3" t="s">
        <v>54</v>
      </c>
      <c r="AK224" s="3" t="s">
        <v>54</v>
      </c>
      <c r="AL224" s="3">
        <v>17.600000000000001</v>
      </c>
      <c r="AM224" s="3" t="s">
        <v>54</v>
      </c>
      <c r="AN224" s="3">
        <v>18.100000000000001</v>
      </c>
      <c r="AO224" s="3">
        <v>7.5</v>
      </c>
      <c r="AP224" s="3">
        <v>702944.3</v>
      </c>
    </row>
    <row r="225" spans="1:42" x14ac:dyDescent="0.3">
      <c r="A225" s="3" t="s">
        <v>71</v>
      </c>
      <c r="B225" s="1">
        <v>45160</v>
      </c>
      <c r="C225" s="3" t="s">
        <v>67</v>
      </c>
      <c r="D225" s="3" t="s">
        <v>74</v>
      </c>
      <c r="E225" s="3" t="s">
        <v>57</v>
      </c>
      <c r="F225" s="3">
        <v>11559.5</v>
      </c>
      <c r="G225" s="3">
        <v>78728.899999999994</v>
      </c>
      <c r="H225" s="3">
        <v>270051</v>
      </c>
      <c r="I225" s="3">
        <v>200.29999999999998</v>
      </c>
      <c r="J225" s="3" t="s">
        <v>54</v>
      </c>
      <c r="K225" s="3">
        <v>17752.399999999998</v>
      </c>
      <c r="L225" s="3">
        <v>15285.800000000001</v>
      </c>
      <c r="M225" s="3">
        <v>4774</v>
      </c>
      <c r="N225" s="3">
        <v>343.3</v>
      </c>
      <c r="O225" s="3">
        <v>103.19999999999999</v>
      </c>
      <c r="P225" s="3">
        <v>904.40000000000009</v>
      </c>
      <c r="Q225" s="3">
        <v>51802.799999999996</v>
      </c>
      <c r="R225" s="3">
        <v>241.70000000000002</v>
      </c>
      <c r="S225" s="3">
        <v>39.500000000000007</v>
      </c>
      <c r="T225" s="3">
        <v>84.600000000000009</v>
      </c>
      <c r="U225" s="3">
        <v>70.900000000000006</v>
      </c>
      <c r="V225" s="3">
        <v>12.700000000000001</v>
      </c>
      <c r="W225" s="3">
        <v>3.6999999999999997</v>
      </c>
      <c r="X225" s="3">
        <v>75.3</v>
      </c>
      <c r="Y225" s="3">
        <v>101.8</v>
      </c>
      <c r="Z225" s="3">
        <v>40.4</v>
      </c>
      <c r="AA225" s="3">
        <v>263.5</v>
      </c>
      <c r="AB225" s="3">
        <v>3.6999999999999997</v>
      </c>
      <c r="AC225" s="3">
        <v>10.200000000000001</v>
      </c>
      <c r="AD225" s="3">
        <v>17.8</v>
      </c>
      <c r="AE225" s="3">
        <v>32.4</v>
      </c>
      <c r="AF225" s="3">
        <v>55.5</v>
      </c>
      <c r="AG225" s="3">
        <v>91.3</v>
      </c>
      <c r="AH225" s="3">
        <v>429.2</v>
      </c>
      <c r="AI225" s="3" t="s">
        <v>54</v>
      </c>
      <c r="AJ225" s="3" t="s">
        <v>54</v>
      </c>
      <c r="AK225" s="3" t="s">
        <v>54</v>
      </c>
      <c r="AL225" s="3">
        <v>13.9</v>
      </c>
      <c r="AM225" s="3">
        <v>16.8</v>
      </c>
      <c r="AN225" s="3" t="s">
        <v>54</v>
      </c>
      <c r="AO225" s="3" t="s">
        <v>54</v>
      </c>
      <c r="AP225" s="3">
        <v>704430.70000000007</v>
      </c>
    </row>
    <row r="226" spans="1:42" x14ac:dyDescent="0.3">
      <c r="A226" s="3" t="s">
        <v>72</v>
      </c>
      <c r="B226" s="1">
        <v>45160</v>
      </c>
      <c r="C226" s="3" t="s">
        <v>67</v>
      </c>
      <c r="D226" s="3" t="s">
        <v>74</v>
      </c>
      <c r="E226" s="3" t="s">
        <v>59</v>
      </c>
      <c r="F226" s="3">
        <v>13470.7</v>
      </c>
      <c r="G226" s="3">
        <v>79686.8</v>
      </c>
      <c r="H226" s="3">
        <v>275295.40000000002</v>
      </c>
      <c r="I226" s="3">
        <v>235.1</v>
      </c>
      <c r="J226" s="3" t="s">
        <v>54</v>
      </c>
      <c r="K226" s="3">
        <v>18389.5</v>
      </c>
      <c r="L226" s="3">
        <v>15353.8</v>
      </c>
      <c r="M226" s="3">
        <v>5409.1</v>
      </c>
      <c r="N226" s="3" t="s">
        <v>54</v>
      </c>
      <c r="O226" s="3">
        <v>194.70000000000002</v>
      </c>
      <c r="P226" s="3">
        <v>1005.6</v>
      </c>
      <c r="Q226" s="3">
        <v>52765.899999999994</v>
      </c>
      <c r="R226" s="3" t="s">
        <v>54</v>
      </c>
      <c r="S226" s="3">
        <v>44.1</v>
      </c>
      <c r="T226" s="3">
        <v>137.80000000000001</v>
      </c>
      <c r="U226" s="3">
        <v>73.2</v>
      </c>
      <c r="V226" s="3">
        <v>10.399999999999999</v>
      </c>
      <c r="W226" s="3" t="s">
        <v>54</v>
      </c>
      <c r="X226" s="3">
        <v>76.599999999999994</v>
      </c>
      <c r="Y226" s="3">
        <v>105.6</v>
      </c>
      <c r="Z226" s="3">
        <v>33.4</v>
      </c>
      <c r="AA226" s="3">
        <v>306.2</v>
      </c>
      <c r="AB226" s="3">
        <v>11.5</v>
      </c>
      <c r="AC226" s="3">
        <v>11.4</v>
      </c>
      <c r="AD226" s="3" t="s">
        <v>54</v>
      </c>
      <c r="AE226" s="3">
        <v>50.800000000000004</v>
      </c>
      <c r="AF226" s="3">
        <v>63.4</v>
      </c>
      <c r="AG226" s="3">
        <v>65.8</v>
      </c>
      <c r="AH226" s="3">
        <v>905.6</v>
      </c>
      <c r="AI226" s="3" t="s">
        <v>54</v>
      </c>
      <c r="AJ226" s="3" t="s">
        <v>54</v>
      </c>
      <c r="AK226" s="3" t="s">
        <v>54</v>
      </c>
      <c r="AL226" s="3">
        <v>16.3</v>
      </c>
      <c r="AM226" s="3" t="s">
        <v>54</v>
      </c>
      <c r="AN226" s="3">
        <v>27.7</v>
      </c>
      <c r="AO226" s="3" t="s">
        <v>54</v>
      </c>
      <c r="AP226" s="3">
        <v>694334.4</v>
      </c>
    </row>
    <row r="227" spans="1:42" x14ac:dyDescent="0.3">
      <c r="A227" t="s">
        <v>51</v>
      </c>
      <c r="B227" s="1">
        <v>45426</v>
      </c>
      <c r="C227" t="s">
        <v>0</v>
      </c>
      <c r="D227" t="s">
        <v>52</v>
      </c>
      <c r="E227" t="s">
        <v>53</v>
      </c>
      <c r="F227">
        <v>14782</v>
      </c>
      <c r="G227">
        <v>69584</v>
      </c>
      <c r="H227">
        <v>265770</v>
      </c>
      <c r="I227" t="s">
        <v>54</v>
      </c>
      <c r="J227" t="s">
        <v>54</v>
      </c>
      <c r="K227">
        <v>26958</v>
      </c>
      <c r="L227">
        <v>24551</v>
      </c>
      <c r="M227">
        <v>3181</v>
      </c>
      <c r="N227" t="s">
        <v>54</v>
      </c>
      <c r="O227">
        <v>87</v>
      </c>
      <c r="P227">
        <v>655</v>
      </c>
      <c r="Q227">
        <v>29057</v>
      </c>
      <c r="R227">
        <v>50</v>
      </c>
      <c r="S227">
        <v>17</v>
      </c>
      <c r="T227">
        <v>163</v>
      </c>
      <c r="U227">
        <v>363</v>
      </c>
      <c r="V227">
        <v>132</v>
      </c>
      <c r="W227">
        <v>5</v>
      </c>
      <c r="X227">
        <v>119</v>
      </c>
      <c r="Y227">
        <v>251</v>
      </c>
      <c r="Z227">
        <v>31</v>
      </c>
      <c r="AA227">
        <v>351</v>
      </c>
      <c r="AB227">
        <v>25</v>
      </c>
      <c r="AC227">
        <v>7</v>
      </c>
      <c r="AD227">
        <v>12</v>
      </c>
      <c r="AE227">
        <v>80</v>
      </c>
      <c r="AF227">
        <v>23</v>
      </c>
      <c r="AG227">
        <v>82</v>
      </c>
      <c r="AH227">
        <v>1518</v>
      </c>
      <c r="AI227">
        <v>38</v>
      </c>
      <c r="AJ227" t="s">
        <v>54</v>
      </c>
      <c r="AK227" t="s">
        <v>54</v>
      </c>
      <c r="AL227">
        <v>1319</v>
      </c>
      <c r="AM227" t="s">
        <v>54</v>
      </c>
      <c r="AN227" t="s">
        <v>54</v>
      </c>
      <c r="AO227" t="s">
        <v>54</v>
      </c>
      <c r="AP227">
        <v>722799</v>
      </c>
    </row>
    <row r="228" spans="1:42" x14ac:dyDescent="0.3">
      <c r="A228" t="s">
        <v>42</v>
      </c>
      <c r="B228" s="1">
        <v>45426</v>
      </c>
      <c r="C228" t="s">
        <v>0</v>
      </c>
      <c r="D228" t="s">
        <v>52</v>
      </c>
      <c r="E228" t="s">
        <v>55</v>
      </c>
      <c r="F228">
        <v>13594</v>
      </c>
      <c r="G228">
        <v>69569</v>
      </c>
      <c r="H228">
        <v>260279</v>
      </c>
      <c r="I228" t="s">
        <v>54</v>
      </c>
      <c r="J228" t="s">
        <v>54</v>
      </c>
      <c r="K228">
        <v>26870</v>
      </c>
      <c r="L228">
        <v>24961</v>
      </c>
      <c r="M228">
        <v>2981</v>
      </c>
      <c r="N228">
        <v>71</v>
      </c>
      <c r="O228">
        <v>104</v>
      </c>
      <c r="P228">
        <v>690</v>
      </c>
      <c r="Q228">
        <v>28836</v>
      </c>
      <c r="R228">
        <v>92</v>
      </c>
      <c r="S228">
        <v>21</v>
      </c>
      <c r="T228">
        <v>178</v>
      </c>
      <c r="U228">
        <v>398</v>
      </c>
      <c r="V228">
        <v>153</v>
      </c>
      <c r="W228">
        <v>3</v>
      </c>
      <c r="X228">
        <v>124</v>
      </c>
      <c r="Y228">
        <v>252</v>
      </c>
      <c r="Z228">
        <v>28</v>
      </c>
      <c r="AA228">
        <v>303</v>
      </c>
      <c r="AB228">
        <v>18</v>
      </c>
      <c r="AC228">
        <v>10</v>
      </c>
      <c r="AD228">
        <v>17</v>
      </c>
      <c r="AE228">
        <v>67</v>
      </c>
      <c r="AF228">
        <v>39</v>
      </c>
      <c r="AG228">
        <v>87</v>
      </c>
      <c r="AH228">
        <v>1535</v>
      </c>
      <c r="AI228">
        <v>41</v>
      </c>
      <c r="AJ228" t="s">
        <v>54</v>
      </c>
      <c r="AK228">
        <v>10</v>
      </c>
      <c r="AL228">
        <v>1352</v>
      </c>
      <c r="AM228" t="s">
        <v>54</v>
      </c>
      <c r="AN228" t="s">
        <v>54</v>
      </c>
      <c r="AO228" t="s">
        <v>54</v>
      </c>
      <c r="AP228">
        <v>729210</v>
      </c>
    </row>
    <row r="229" spans="1:42" x14ac:dyDescent="0.3">
      <c r="A229" t="s">
        <v>43</v>
      </c>
      <c r="B229" s="1">
        <v>45426</v>
      </c>
      <c r="C229" t="s">
        <v>0</v>
      </c>
      <c r="D229" t="s">
        <v>52</v>
      </c>
      <c r="E229" t="s">
        <v>56</v>
      </c>
      <c r="F229">
        <v>12937</v>
      </c>
      <c r="G229">
        <v>69986</v>
      </c>
      <c r="H229">
        <v>266201</v>
      </c>
      <c r="I229" t="s">
        <v>54</v>
      </c>
      <c r="J229" t="s">
        <v>54</v>
      </c>
      <c r="K229">
        <v>26372</v>
      </c>
      <c r="L229">
        <v>24421</v>
      </c>
      <c r="M229">
        <v>2891</v>
      </c>
      <c r="N229">
        <v>126</v>
      </c>
      <c r="O229">
        <v>97</v>
      </c>
      <c r="P229">
        <v>613</v>
      </c>
      <c r="Q229">
        <v>27918</v>
      </c>
      <c r="R229">
        <v>165</v>
      </c>
      <c r="S229">
        <v>22</v>
      </c>
      <c r="T229">
        <v>145</v>
      </c>
      <c r="U229">
        <v>400</v>
      </c>
      <c r="V229">
        <v>130</v>
      </c>
      <c r="W229">
        <v>3</v>
      </c>
      <c r="X229">
        <v>120</v>
      </c>
      <c r="Y229">
        <v>250</v>
      </c>
      <c r="Z229">
        <v>29</v>
      </c>
      <c r="AA229">
        <v>318</v>
      </c>
      <c r="AB229">
        <v>26</v>
      </c>
      <c r="AC229">
        <v>11</v>
      </c>
      <c r="AD229">
        <v>19</v>
      </c>
      <c r="AE229">
        <v>66</v>
      </c>
      <c r="AF229">
        <v>27</v>
      </c>
      <c r="AG229">
        <v>82</v>
      </c>
      <c r="AH229">
        <v>1962</v>
      </c>
      <c r="AI229">
        <v>30</v>
      </c>
      <c r="AJ229" t="s">
        <v>54</v>
      </c>
      <c r="AK229">
        <v>10</v>
      </c>
      <c r="AL229">
        <v>1294</v>
      </c>
      <c r="AM229">
        <v>36</v>
      </c>
      <c r="AN229" t="s">
        <v>54</v>
      </c>
      <c r="AO229" t="s">
        <v>54</v>
      </c>
      <c r="AP229">
        <v>725456</v>
      </c>
    </row>
    <row r="230" spans="1:42" x14ac:dyDescent="0.3">
      <c r="A230" t="s">
        <v>44</v>
      </c>
      <c r="B230" s="1">
        <v>45426</v>
      </c>
      <c r="C230" t="s">
        <v>0</v>
      </c>
      <c r="D230" t="s">
        <v>52</v>
      </c>
      <c r="E230" t="s">
        <v>57</v>
      </c>
      <c r="F230">
        <v>14818</v>
      </c>
      <c r="G230">
        <v>69948</v>
      </c>
      <c r="H230">
        <v>267316</v>
      </c>
      <c r="I230" t="s">
        <v>54</v>
      </c>
      <c r="J230" t="s">
        <v>54</v>
      </c>
      <c r="K230">
        <v>27258</v>
      </c>
      <c r="L230">
        <v>25880</v>
      </c>
      <c r="M230">
        <v>3342</v>
      </c>
      <c r="N230" t="s">
        <v>54</v>
      </c>
      <c r="O230">
        <v>99</v>
      </c>
      <c r="P230">
        <v>790</v>
      </c>
      <c r="Q230">
        <v>29792</v>
      </c>
      <c r="R230" t="s">
        <v>54</v>
      </c>
      <c r="S230">
        <v>33</v>
      </c>
      <c r="T230">
        <v>177</v>
      </c>
      <c r="U230">
        <v>418</v>
      </c>
      <c r="V230">
        <v>143</v>
      </c>
      <c r="W230" t="s">
        <v>54</v>
      </c>
      <c r="X230">
        <v>121</v>
      </c>
      <c r="Y230">
        <v>267</v>
      </c>
      <c r="Z230">
        <v>29</v>
      </c>
      <c r="AA230">
        <v>320</v>
      </c>
      <c r="AB230">
        <v>14</v>
      </c>
      <c r="AC230">
        <v>5</v>
      </c>
      <c r="AD230">
        <v>16</v>
      </c>
      <c r="AE230">
        <v>87</v>
      </c>
      <c r="AF230">
        <v>86</v>
      </c>
      <c r="AG230">
        <v>95</v>
      </c>
      <c r="AH230">
        <v>1510</v>
      </c>
      <c r="AI230" t="s">
        <v>54</v>
      </c>
      <c r="AJ230" t="s">
        <v>54</v>
      </c>
      <c r="AK230">
        <v>9</v>
      </c>
      <c r="AL230">
        <v>1379</v>
      </c>
      <c r="AM230" t="s">
        <v>54</v>
      </c>
      <c r="AN230">
        <v>9</v>
      </c>
      <c r="AO230">
        <v>5</v>
      </c>
      <c r="AP230">
        <v>718820</v>
      </c>
    </row>
    <row r="231" spans="1:42" x14ac:dyDescent="0.3">
      <c r="A231" t="s">
        <v>58</v>
      </c>
      <c r="B231" s="1">
        <v>45426</v>
      </c>
      <c r="C231" t="s">
        <v>0</v>
      </c>
      <c r="D231" t="s">
        <v>52</v>
      </c>
      <c r="E231" t="s">
        <v>59</v>
      </c>
      <c r="F231">
        <v>13830</v>
      </c>
      <c r="G231">
        <v>70391</v>
      </c>
      <c r="H231">
        <v>268520</v>
      </c>
      <c r="I231" t="s">
        <v>54</v>
      </c>
      <c r="J231" t="s">
        <v>54</v>
      </c>
      <c r="K231">
        <v>26742</v>
      </c>
      <c r="L231">
        <v>25026</v>
      </c>
      <c r="M231">
        <v>3436</v>
      </c>
      <c r="N231">
        <v>203</v>
      </c>
      <c r="O231" t="s">
        <v>54</v>
      </c>
      <c r="P231">
        <v>608</v>
      </c>
      <c r="Q231">
        <v>29764</v>
      </c>
      <c r="R231" t="s">
        <v>54</v>
      </c>
      <c r="S231">
        <v>38</v>
      </c>
      <c r="T231">
        <v>177</v>
      </c>
      <c r="U231">
        <v>388</v>
      </c>
      <c r="V231">
        <v>123</v>
      </c>
      <c r="W231" t="s">
        <v>54</v>
      </c>
      <c r="X231">
        <v>120</v>
      </c>
      <c r="Y231">
        <v>257</v>
      </c>
      <c r="Z231">
        <v>26</v>
      </c>
      <c r="AA231">
        <v>272</v>
      </c>
      <c r="AB231">
        <v>23</v>
      </c>
      <c r="AC231">
        <v>13</v>
      </c>
      <c r="AD231" t="s">
        <v>54</v>
      </c>
      <c r="AE231">
        <v>79</v>
      </c>
      <c r="AF231">
        <v>31</v>
      </c>
      <c r="AG231">
        <v>80</v>
      </c>
      <c r="AH231">
        <v>1418</v>
      </c>
      <c r="AI231" t="s">
        <v>54</v>
      </c>
      <c r="AJ231" t="s">
        <v>54</v>
      </c>
      <c r="AK231" t="s">
        <v>54</v>
      </c>
      <c r="AL231">
        <v>1325</v>
      </c>
      <c r="AM231" t="s">
        <v>54</v>
      </c>
      <c r="AN231">
        <v>7</v>
      </c>
      <c r="AO231" t="s">
        <v>54</v>
      </c>
      <c r="AP231">
        <v>719716</v>
      </c>
    </row>
    <row r="232" spans="1:42" x14ac:dyDescent="0.3">
      <c r="A232" t="s">
        <v>60</v>
      </c>
      <c r="B232" s="1">
        <v>45426</v>
      </c>
      <c r="C232" t="s">
        <v>61</v>
      </c>
      <c r="D232" t="s">
        <v>52</v>
      </c>
      <c r="E232" t="s">
        <v>53</v>
      </c>
      <c r="F232">
        <v>9769</v>
      </c>
      <c r="G232">
        <v>89060</v>
      </c>
      <c r="H232">
        <v>218471</v>
      </c>
      <c r="I232">
        <v>466</v>
      </c>
      <c r="J232" t="s">
        <v>54</v>
      </c>
      <c r="K232">
        <v>24860</v>
      </c>
      <c r="L232">
        <v>1920</v>
      </c>
      <c r="M232">
        <v>5720</v>
      </c>
      <c r="N232">
        <v>417</v>
      </c>
      <c r="O232">
        <v>88</v>
      </c>
      <c r="P232">
        <v>1537</v>
      </c>
      <c r="Q232">
        <v>88368</v>
      </c>
      <c r="R232">
        <v>178</v>
      </c>
      <c r="S232">
        <v>51</v>
      </c>
      <c r="T232">
        <v>89</v>
      </c>
      <c r="U232">
        <v>134</v>
      </c>
      <c r="V232">
        <v>25</v>
      </c>
      <c r="W232">
        <v>6</v>
      </c>
      <c r="X232">
        <v>186</v>
      </c>
      <c r="Y232">
        <v>49</v>
      </c>
      <c r="Z232">
        <v>37</v>
      </c>
      <c r="AA232">
        <v>161</v>
      </c>
      <c r="AB232">
        <v>15</v>
      </c>
      <c r="AC232" t="s">
        <v>54</v>
      </c>
      <c r="AD232">
        <v>15</v>
      </c>
      <c r="AE232">
        <v>64</v>
      </c>
      <c r="AF232">
        <v>131</v>
      </c>
      <c r="AG232">
        <v>80</v>
      </c>
      <c r="AH232" t="s">
        <v>54</v>
      </c>
      <c r="AI232">
        <v>30</v>
      </c>
      <c r="AJ232">
        <v>4</v>
      </c>
      <c r="AK232" t="s">
        <v>54</v>
      </c>
      <c r="AL232">
        <v>4</v>
      </c>
      <c r="AM232" t="s">
        <v>54</v>
      </c>
      <c r="AN232">
        <v>19</v>
      </c>
      <c r="AO232" t="s">
        <v>54</v>
      </c>
      <c r="AP232">
        <v>711778</v>
      </c>
    </row>
    <row r="233" spans="1:42" x14ac:dyDescent="0.3">
      <c r="A233" t="s">
        <v>62</v>
      </c>
      <c r="B233" s="1">
        <v>45426</v>
      </c>
      <c r="C233" t="s">
        <v>61</v>
      </c>
      <c r="D233" t="s">
        <v>52</v>
      </c>
      <c r="E233" t="s">
        <v>55</v>
      </c>
      <c r="F233">
        <v>9769</v>
      </c>
      <c r="G233">
        <v>88828</v>
      </c>
      <c r="H233">
        <v>216347</v>
      </c>
      <c r="I233">
        <v>462</v>
      </c>
      <c r="J233" t="s">
        <v>54</v>
      </c>
      <c r="K233">
        <v>24403</v>
      </c>
      <c r="L233">
        <v>1925</v>
      </c>
      <c r="M233">
        <v>5176</v>
      </c>
      <c r="N233">
        <v>174</v>
      </c>
      <c r="O233">
        <v>84</v>
      </c>
      <c r="P233">
        <v>1536</v>
      </c>
      <c r="Q233">
        <v>85986</v>
      </c>
      <c r="R233">
        <v>270</v>
      </c>
      <c r="S233">
        <v>47</v>
      </c>
      <c r="T233">
        <v>62</v>
      </c>
      <c r="U233">
        <v>123</v>
      </c>
      <c r="V233">
        <v>18</v>
      </c>
      <c r="W233">
        <v>4</v>
      </c>
      <c r="X233">
        <v>189</v>
      </c>
      <c r="Y233">
        <v>44</v>
      </c>
      <c r="Z233">
        <v>35</v>
      </c>
      <c r="AA233">
        <v>155</v>
      </c>
      <c r="AB233">
        <v>16</v>
      </c>
      <c r="AC233">
        <v>11</v>
      </c>
      <c r="AD233">
        <v>42</v>
      </c>
      <c r="AE233">
        <v>32</v>
      </c>
      <c r="AF233">
        <v>43</v>
      </c>
      <c r="AG233">
        <v>62</v>
      </c>
      <c r="AH233">
        <v>548</v>
      </c>
      <c r="AI233" t="s">
        <v>54</v>
      </c>
      <c r="AJ233" t="s">
        <v>54</v>
      </c>
      <c r="AK233" t="s">
        <v>54</v>
      </c>
      <c r="AL233">
        <v>13</v>
      </c>
      <c r="AM233">
        <v>24</v>
      </c>
      <c r="AN233" t="s">
        <v>54</v>
      </c>
      <c r="AO233" t="s">
        <v>54</v>
      </c>
      <c r="AP233">
        <v>716953</v>
      </c>
    </row>
    <row r="234" spans="1:42" x14ac:dyDescent="0.3">
      <c r="A234" t="s">
        <v>63</v>
      </c>
      <c r="B234" s="1">
        <v>45426</v>
      </c>
      <c r="C234" t="s">
        <v>61</v>
      </c>
      <c r="D234" t="s">
        <v>52</v>
      </c>
      <c r="E234" t="s">
        <v>56</v>
      </c>
      <c r="F234">
        <v>9769</v>
      </c>
      <c r="G234">
        <v>87222</v>
      </c>
      <c r="H234">
        <v>214286</v>
      </c>
      <c r="I234">
        <v>430</v>
      </c>
      <c r="J234" t="s">
        <v>54</v>
      </c>
      <c r="K234">
        <v>24395</v>
      </c>
      <c r="L234">
        <v>1930</v>
      </c>
      <c r="M234">
        <v>5333</v>
      </c>
      <c r="N234">
        <v>244</v>
      </c>
      <c r="O234">
        <v>95</v>
      </c>
      <c r="P234">
        <v>1658</v>
      </c>
      <c r="Q234">
        <v>87508</v>
      </c>
      <c r="R234">
        <v>225</v>
      </c>
      <c r="S234">
        <v>41</v>
      </c>
      <c r="T234">
        <v>63</v>
      </c>
      <c r="U234">
        <v>124</v>
      </c>
      <c r="V234">
        <v>12</v>
      </c>
      <c r="W234" t="s">
        <v>54</v>
      </c>
      <c r="X234">
        <v>190</v>
      </c>
      <c r="Y234">
        <v>48</v>
      </c>
      <c r="Z234">
        <v>40</v>
      </c>
      <c r="AA234">
        <v>165</v>
      </c>
      <c r="AB234">
        <v>18</v>
      </c>
      <c r="AC234">
        <v>10</v>
      </c>
      <c r="AD234" t="s">
        <v>54</v>
      </c>
      <c r="AE234" t="s">
        <v>54</v>
      </c>
      <c r="AF234">
        <v>72</v>
      </c>
      <c r="AG234">
        <v>74</v>
      </c>
      <c r="AH234" t="s">
        <v>54</v>
      </c>
      <c r="AI234" t="s">
        <v>54</v>
      </c>
      <c r="AJ234" t="s">
        <v>54</v>
      </c>
      <c r="AK234" t="s">
        <v>54</v>
      </c>
      <c r="AL234">
        <v>21</v>
      </c>
      <c r="AM234" t="s">
        <v>54</v>
      </c>
      <c r="AN234">
        <v>17</v>
      </c>
      <c r="AO234" t="s">
        <v>54</v>
      </c>
      <c r="AP234">
        <v>718860</v>
      </c>
    </row>
    <row r="235" spans="1:42" x14ac:dyDescent="0.3">
      <c r="A235" t="s">
        <v>64</v>
      </c>
      <c r="B235" s="1">
        <v>45426</v>
      </c>
      <c r="C235" t="s">
        <v>61</v>
      </c>
      <c r="D235" t="s">
        <v>52</v>
      </c>
      <c r="E235" t="s">
        <v>57</v>
      </c>
      <c r="F235">
        <v>9769</v>
      </c>
      <c r="G235">
        <v>86831</v>
      </c>
      <c r="H235">
        <v>214539</v>
      </c>
      <c r="I235">
        <v>418</v>
      </c>
      <c r="J235" t="s">
        <v>54</v>
      </c>
      <c r="K235">
        <v>24004</v>
      </c>
      <c r="L235">
        <v>1894</v>
      </c>
      <c r="M235">
        <v>5361</v>
      </c>
      <c r="N235">
        <v>193</v>
      </c>
      <c r="O235">
        <v>55</v>
      </c>
      <c r="P235">
        <v>1696</v>
      </c>
      <c r="Q235">
        <v>86980</v>
      </c>
      <c r="R235">
        <v>299</v>
      </c>
      <c r="S235">
        <v>50</v>
      </c>
      <c r="T235">
        <v>49</v>
      </c>
      <c r="U235">
        <v>135</v>
      </c>
      <c r="V235">
        <v>25</v>
      </c>
      <c r="W235">
        <v>6</v>
      </c>
      <c r="X235">
        <v>189</v>
      </c>
      <c r="Y235">
        <v>49</v>
      </c>
      <c r="Z235">
        <v>37</v>
      </c>
      <c r="AA235">
        <v>151</v>
      </c>
      <c r="AB235">
        <v>15</v>
      </c>
      <c r="AC235" t="s">
        <v>54</v>
      </c>
      <c r="AD235">
        <v>43</v>
      </c>
      <c r="AE235">
        <v>49</v>
      </c>
      <c r="AF235">
        <v>53</v>
      </c>
      <c r="AG235">
        <v>116</v>
      </c>
      <c r="AH235">
        <v>1348</v>
      </c>
      <c r="AI235" t="s">
        <v>54</v>
      </c>
      <c r="AJ235" t="s">
        <v>54</v>
      </c>
      <c r="AK235" t="s">
        <v>54</v>
      </c>
      <c r="AL235">
        <v>10</v>
      </c>
      <c r="AM235" t="s">
        <v>54</v>
      </c>
      <c r="AN235">
        <v>10</v>
      </c>
      <c r="AO235" t="s">
        <v>54</v>
      </c>
      <c r="AP235">
        <v>718231</v>
      </c>
    </row>
    <row r="236" spans="1:42" x14ac:dyDescent="0.3">
      <c r="A236" t="s">
        <v>65</v>
      </c>
      <c r="B236" s="1">
        <v>45426</v>
      </c>
      <c r="C236" t="s">
        <v>61</v>
      </c>
      <c r="D236" t="s">
        <v>52</v>
      </c>
      <c r="E236" t="s">
        <v>59</v>
      </c>
      <c r="F236">
        <v>9769</v>
      </c>
      <c r="G236">
        <v>86280</v>
      </c>
      <c r="H236">
        <v>213695</v>
      </c>
      <c r="I236">
        <v>427</v>
      </c>
      <c r="J236" t="s">
        <v>54</v>
      </c>
      <c r="K236">
        <v>23776</v>
      </c>
      <c r="L236">
        <v>1941</v>
      </c>
      <c r="M236">
        <v>4949</v>
      </c>
      <c r="N236">
        <v>244</v>
      </c>
      <c r="O236">
        <v>92</v>
      </c>
      <c r="P236">
        <v>1579</v>
      </c>
      <c r="Q236">
        <v>85726</v>
      </c>
      <c r="R236">
        <v>302</v>
      </c>
      <c r="S236">
        <v>48</v>
      </c>
      <c r="T236">
        <v>69</v>
      </c>
      <c r="U236">
        <v>114</v>
      </c>
      <c r="V236">
        <v>14</v>
      </c>
      <c r="W236">
        <v>4</v>
      </c>
      <c r="X236">
        <v>176</v>
      </c>
      <c r="Y236">
        <v>42</v>
      </c>
      <c r="Z236">
        <v>46</v>
      </c>
      <c r="AA236">
        <v>159</v>
      </c>
      <c r="AB236">
        <v>19</v>
      </c>
      <c r="AC236">
        <v>11</v>
      </c>
      <c r="AD236" t="s">
        <v>54</v>
      </c>
      <c r="AE236">
        <v>24</v>
      </c>
      <c r="AF236">
        <v>83</v>
      </c>
      <c r="AG236">
        <v>46</v>
      </c>
      <c r="AH236">
        <v>886</v>
      </c>
      <c r="AI236" t="s">
        <v>54</v>
      </c>
      <c r="AJ236" t="s">
        <v>54</v>
      </c>
      <c r="AK236" t="s">
        <v>54</v>
      </c>
      <c r="AL236">
        <v>12</v>
      </c>
      <c r="AM236" t="s">
        <v>54</v>
      </c>
      <c r="AN236">
        <v>12</v>
      </c>
      <c r="AO236" t="s">
        <v>54</v>
      </c>
      <c r="AP236">
        <v>721842</v>
      </c>
    </row>
    <row r="237" spans="1:42" x14ac:dyDescent="0.3">
      <c r="A237" t="s">
        <v>66</v>
      </c>
      <c r="B237" s="1">
        <v>45426</v>
      </c>
      <c r="C237" t="s">
        <v>67</v>
      </c>
      <c r="D237" t="s">
        <v>52</v>
      </c>
      <c r="E237" t="s">
        <v>53</v>
      </c>
      <c r="F237">
        <v>9769</v>
      </c>
      <c r="G237">
        <v>71191</v>
      </c>
      <c r="H237">
        <v>250042</v>
      </c>
      <c r="I237">
        <v>854</v>
      </c>
      <c r="J237" t="s">
        <v>54</v>
      </c>
      <c r="K237">
        <v>17196</v>
      </c>
      <c r="L237">
        <v>15037</v>
      </c>
      <c r="M237">
        <v>4521</v>
      </c>
      <c r="N237">
        <v>108</v>
      </c>
      <c r="O237">
        <v>205</v>
      </c>
      <c r="P237">
        <v>857</v>
      </c>
      <c r="Q237">
        <v>49523</v>
      </c>
      <c r="R237" t="s">
        <v>54</v>
      </c>
      <c r="S237">
        <v>60</v>
      </c>
      <c r="T237">
        <v>62</v>
      </c>
      <c r="U237">
        <v>69</v>
      </c>
      <c r="V237">
        <v>10</v>
      </c>
      <c r="W237">
        <v>4</v>
      </c>
      <c r="X237">
        <v>77</v>
      </c>
      <c r="Y237">
        <v>95</v>
      </c>
      <c r="Z237">
        <v>36</v>
      </c>
      <c r="AA237">
        <v>320</v>
      </c>
      <c r="AB237">
        <v>11</v>
      </c>
      <c r="AC237">
        <v>6</v>
      </c>
      <c r="AD237">
        <v>16</v>
      </c>
      <c r="AE237">
        <v>32</v>
      </c>
      <c r="AF237">
        <v>42</v>
      </c>
      <c r="AG237">
        <v>49</v>
      </c>
      <c r="AH237">
        <v>597</v>
      </c>
      <c r="AI237" t="s">
        <v>54</v>
      </c>
      <c r="AJ237" t="s">
        <v>54</v>
      </c>
      <c r="AK237" t="s">
        <v>54</v>
      </c>
      <c r="AL237">
        <v>14</v>
      </c>
      <c r="AM237" t="s">
        <v>54</v>
      </c>
      <c r="AN237">
        <v>7</v>
      </c>
      <c r="AO237" t="s">
        <v>54</v>
      </c>
      <c r="AP237">
        <v>733530</v>
      </c>
    </row>
    <row r="238" spans="1:42" x14ac:dyDescent="0.3">
      <c r="A238" t="s">
        <v>68</v>
      </c>
      <c r="B238" s="1">
        <v>45426</v>
      </c>
      <c r="C238" t="s">
        <v>67</v>
      </c>
      <c r="D238" t="s">
        <v>52</v>
      </c>
      <c r="E238" t="s">
        <v>55</v>
      </c>
      <c r="F238">
        <v>9769</v>
      </c>
      <c r="G238">
        <v>70552</v>
      </c>
      <c r="H238">
        <v>248683</v>
      </c>
      <c r="I238">
        <v>821</v>
      </c>
      <c r="J238" t="s">
        <v>54</v>
      </c>
      <c r="K238">
        <v>17164</v>
      </c>
      <c r="L238">
        <v>14365</v>
      </c>
      <c r="M238">
        <v>4602</v>
      </c>
      <c r="N238" t="s">
        <v>54</v>
      </c>
      <c r="O238">
        <v>195</v>
      </c>
      <c r="P238">
        <v>929</v>
      </c>
      <c r="Q238">
        <v>48913</v>
      </c>
      <c r="R238" t="s">
        <v>54</v>
      </c>
      <c r="S238">
        <v>57</v>
      </c>
      <c r="T238">
        <v>76</v>
      </c>
      <c r="U238">
        <v>65</v>
      </c>
      <c r="V238">
        <v>5</v>
      </c>
      <c r="W238">
        <v>3</v>
      </c>
      <c r="X238">
        <v>73</v>
      </c>
      <c r="Y238">
        <v>88</v>
      </c>
      <c r="Z238">
        <v>30</v>
      </c>
      <c r="AA238">
        <v>279</v>
      </c>
      <c r="AB238">
        <v>7</v>
      </c>
      <c r="AC238">
        <v>9</v>
      </c>
      <c r="AD238" t="s">
        <v>54</v>
      </c>
      <c r="AE238" t="s">
        <v>54</v>
      </c>
      <c r="AF238">
        <v>58</v>
      </c>
      <c r="AG238">
        <v>69</v>
      </c>
      <c r="AH238">
        <v>1064</v>
      </c>
      <c r="AI238">
        <v>20</v>
      </c>
      <c r="AJ238" t="s">
        <v>54</v>
      </c>
      <c r="AK238" t="s">
        <v>54</v>
      </c>
      <c r="AL238">
        <v>13</v>
      </c>
      <c r="AM238">
        <v>23</v>
      </c>
      <c r="AN238" t="s">
        <v>54</v>
      </c>
      <c r="AO238">
        <v>4</v>
      </c>
      <c r="AP238">
        <v>735887</v>
      </c>
    </row>
    <row r="239" spans="1:42" x14ac:dyDescent="0.3">
      <c r="A239" t="s">
        <v>69</v>
      </c>
      <c r="B239" s="1">
        <v>45426</v>
      </c>
      <c r="C239" t="s">
        <v>67</v>
      </c>
      <c r="D239" t="s">
        <v>52</v>
      </c>
      <c r="E239" t="s">
        <v>56</v>
      </c>
      <c r="F239">
        <v>13439</v>
      </c>
      <c r="G239">
        <v>71516</v>
      </c>
      <c r="H239">
        <v>257006</v>
      </c>
      <c r="I239">
        <v>882</v>
      </c>
      <c r="J239" t="s">
        <v>54</v>
      </c>
      <c r="K239">
        <v>17682</v>
      </c>
      <c r="L239">
        <v>15379</v>
      </c>
      <c r="M239">
        <v>4552</v>
      </c>
      <c r="N239">
        <v>168</v>
      </c>
      <c r="O239">
        <v>152</v>
      </c>
      <c r="P239">
        <v>885</v>
      </c>
      <c r="Q239">
        <v>50340</v>
      </c>
      <c r="R239">
        <v>126</v>
      </c>
      <c r="S239">
        <v>56</v>
      </c>
      <c r="T239">
        <v>68</v>
      </c>
      <c r="U239">
        <v>72</v>
      </c>
      <c r="V239">
        <v>8</v>
      </c>
      <c r="W239">
        <v>3</v>
      </c>
      <c r="X239">
        <v>78</v>
      </c>
      <c r="Y239">
        <v>111</v>
      </c>
      <c r="Z239">
        <v>31</v>
      </c>
      <c r="AA239">
        <v>330</v>
      </c>
      <c r="AB239">
        <v>8</v>
      </c>
      <c r="AC239">
        <v>10</v>
      </c>
      <c r="AD239">
        <v>31</v>
      </c>
      <c r="AE239">
        <v>31</v>
      </c>
      <c r="AF239">
        <v>38</v>
      </c>
      <c r="AG239">
        <v>56</v>
      </c>
      <c r="AH239">
        <v>686</v>
      </c>
      <c r="AI239">
        <v>25</v>
      </c>
      <c r="AJ239" t="s">
        <v>54</v>
      </c>
      <c r="AK239" t="s">
        <v>54</v>
      </c>
      <c r="AL239">
        <v>18</v>
      </c>
      <c r="AM239" t="s">
        <v>54</v>
      </c>
      <c r="AN239">
        <v>9</v>
      </c>
      <c r="AO239" t="s">
        <v>54</v>
      </c>
      <c r="AP239">
        <v>720882</v>
      </c>
    </row>
    <row r="240" spans="1:42" x14ac:dyDescent="0.3">
      <c r="A240" t="s">
        <v>70</v>
      </c>
      <c r="B240" s="1">
        <v>45426</v>
      </c>
      <c r="C240" t="s">
        <v>67</v>
      </c>
      <c r="D240" t="s">
        <v>52</v>
      </c>
      <c r="E240" t="s">
        <v>57</v>
      </c>
      <c r="F240">
        <v>9769</v>
      </c>
      <c r="G240">
        <v>69959</v>
      </c>
      <c r="H240">
        <v>252919</v>
      </c>
      <c r="I240">
        <v>865</v>
      </c>
      <c r="J240" t="s">
        <v>54</v>
      </c>
      <c r="K240">
        <v>17135</v>
      </c>
      <c r="L240">
        <v>15238</v>
      </c>
      <c r="M240">
        <v>4527</v>
      </c>
      <c r="N240">
        <v>202</v>
      </c>
      <c r="O240">
        <v>161</v>
      </c>
      <c r="P240">
        <v>904</v>
      </c>
      <c r="Q240">
        <v>49328</v>
      </c>
      <c r="R240">
        <v>228</v>
      </c>
      <c r="S240">
        <v>35</v>
      </c>
      <c r="T240">
        <v>91</v>
      </c>
      <c r="U240">
        <v>71</v>
      </c>
      <c r="V240">
        <v>7</v>
      </c>
      <c r="W240">
        <v>3</v>
      </c>
      <c r="X240">
        <v>78</v>
      </c>
      <c r="Y240">
        <v>97</v>
      </c>
      <c r="Z240">
        <v>32</v>
      </c>
      <c r="AA240">
        <v>303</v>
      </c>
      <c r="AB240">
        <v>10</v>
      </c>
      <c r="AC240">
        <v>14</v>
      </c>
      <c r="AD240" t="s">
        <v>54</v>
      </c>
      <c r="AE240">
        <v>36</v>
      </c>
      <c r="AF240">
        <v>70</v>
      </c>
      <c r="AG240">
        <v>87</v>
      </c>
      <c r="AH240" t="s">
        <v>54</v>
      </c>
      <c r="AI240">
        <v>25</v>
      </c>
      <c r="AJ240" t="s">
        <v>54</v>
      </c>
      <c r="AK240" t="s">
        <v>54</v>
      </c>
      <c r="AL240">
        <v>15</v>
      </c>
      <c r="AM240" t="s">
        <v>54</v>
      </c>
      <c r="AN240" t="s">
        <v>54</v>
      </c>
      <c r="AO240" t="s">
        <v>54</v>
      </c>
      <c r="AP240">
        <v>732135</v>
      </c>
    </row>
    <row r="241" spans="1:42" x14ac:dyDescent="0.3">
      <c r="A241" t="s">
        <v>71</v>
      </c>
      <c r="B241" s="1">
        <v>45426</v>
      </c>
      <c r="C241" t="s">
        <v>67</v>
      </c>
      <c r="D241" t="s">
        <v>52</v>
      </c>
      <c r="E241" t="s">
        <v>59</v>
      </c>
      <c r="F241">
        <v>9769</v>
      </c>
      <c r="G241">
        <v>69631</v>
      </c>
      <c r="H241">
        <v>253411</v>
      </c>
      <c r="I241">
        <v>786</v>
      </c>
      <c r="J241" t="s">
        <v>54</v>
      </c>
      <c r="K241">
        <v>17271</v>
      </c>
      <c r="L241">
        <v>14651</v>
      </c>
      <c r="M241">
        <v>4590</v>
      </c>
      <c r="N241">
        <v>240</v>
      </c>
      <c r="O241">
        <v>156</v>
      </c>
      <c r="P241">
        <v>873</v>
      </c>
      <c r="Q241">
        <v>49049</v>
      </c>
      <c r="R241">
        <v>184</v>
      </c>
      <c r="S241">
        <v>53</v>
      </c>
      <c r="T241">
        <v>73</v>
      </c>
      <c r="U241">
        <v>75</v>
      </c>
      <c r="V241">
        <v>5</v>
      </c>
      <c r="W241">
        <v>6</v>
      </c>
      <c r="X241">
        <v>71</v>
      </c>
      <c r="Y241">
        <v>91</v>
      </c>
      <c r="Z241">
        <v>30</v>
      </c>
      <c r="AA241">
        <v>264</v>
      </c>
      <c r="AB241">
        <v>8</v>
      </c>
      <c r="AC241">
        <v>8</v>
      </c>
      <c r="AD241">
        <v>14</v>
      </c>
      <c r="AE241">
        <v>34</v>
      </c>
      <c r="AF241">
        <v>57</v>
      </c>
      <c r="AG241">
        <v>69</v>
      </c>
      <c r="AH241">
        <v>621</v>
      </c>
      <c r="AI241">
        <v>33</v>
      </c>
      <c r="AJ241" t="s">
        <v>54</v>
      </c>
      <c r="AK241" t="s">
        <v>54</v>
      </c>
      <c r="AL241">
        <v>12</v>
      </c>
      <c r="AM241" t="s">
        <v>54</v>
      </c>
      <c r="AN241" t="s">
        <v>54</v>
      </c>
      <c r="AO241" t="s">
        <v>54</v>
      </c>
      <c r="AP241">
        <v>732008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6003-8257-4150-8BCE-054AEB102C46}">
  <dimension ref="A1:AP433"/>
  <sheetViews>
    <sheetView tabSelected="1" workbookViewId="0">
      <pane xSplit="5" ySplit="2" topLeftCell="F207" activePane="bottomRight" state="frozen"/>
      <selection pane="topRight" activeCell="F1" sqref="F1"/>
      <selection pane="bottomLeft" activeCell="A3" sqref="A3"/>
      <selection pane="bottomRight" activeCell="D426" sqref="D426"/>
    </sheetView>
  </sheetViews>
  <sheetFormatPr defaultColWidth="9.33203125" defaultRowHeight="14.4" x14ac:dyDescent="0.3"/>
  <cols>
    <col min="1" max="1" width="10.44140625" style="24" bestFit="1" customWidth="1"/>
    <col min="2" max="2" width="10.5546875" style="24" bestFit="1" customWidth="1"/>
    <col min="3" max="3" width="10.21875" style="24" bestFit="1" customWidth="1"/>
    <col min="4" max="4" width="10.77734375" style="24" bestFit="1" customWidth="1"/>
    <col min="5" max="5" width="7.77734375" style="24" bestFit="1" customWidth="1"/>
    <col min="6" max="6" width="11.6640625" style="18" bestFit="1" customWidth="1"/>
    <col min="7" max="42" width="10.6640625" style="18" customWidth="1"/>
    <col min="43" max="16384" width="9.33203125" style="18"/>
  </cols>
  <sheetData>
    <row r="1" spans="1:42" x14ac:dyDescent="0.3">
      <c r="A1" s="24" t="s">
        <v>46</v>
      </c>
      <c r="B1" s="24" t="s">
        <v>47</v>
      </c>
      <c r="C1" s="24" t="s">
        <v>48</v>
      </c>
      <c r="D1" s="24" t="s">
        <v>49</v>
      </c>
      <c r="E1" s="24" t="s">
        <v>50</v>
      </c>
      <c r="F1" s="18" t="s">
        <v>131</v>
      </c>
      <c r="G1" s="18" t="s">
        <v>132</v>
      </c>
      <c r="H1" s="18" t="s">
        <v>133</v>
      </c>
      <c r="I1" s="18" t="s">
        <v>134</v>
      </c>
      <c r="J1" s="18" t="s">
        <v>135</v>
      </c>
      <c r="K1" s="18" t="s">
        <v>136</v>
      </c>
      <c r="L1" s="18" t="s">
        <v>137</v>
      </c>
      <c r="M1" s="18" t="s">
        <v>138</v>
      </c>
      <c r="N1" s="18" t="s">
        <v>139</v>
      </c>
      <c r="O1" s="18" t="s">
        <v>140</v>
      </c>
      <c r="P1" s="18" t="s">
        <v>141</v>
      </c>
      <c r="Q1" s="18" t="s">
        <v>142</v>
      </c>
      <c r="R1" s="18" t="s">
        <v>143</v>
      </c>
      <c r="S1" s="18" t="s">
        <v>144</v>
      </c>
      <c r="T1" s="18" t="s">
        <v>145</v>
      </c>
      <c r="U1" s="18" t="s">
        <v>146</v>
      </c>
      <c r="V1" s="18" t="s">
        <v>147</v>
      </c>
      <c r="W1" s="18" t="s">
        <v>148</v>
      </c>
      <c r="X1" s="18" t="s">
        <v>149</v>
      </c>
      <c r="Y1" s="18" t="s">
        <v>150</v>
      </c>
      <c r="Z1" s="18" t="s">
        <v>151</v>
      </c>
      <c r="AA1" s="18" t="s">
        <v>152</v>
      </c>
      <c r="AB1" s="18" t="s">
        <v>153</v>
      </c>
      <c r="AC1" s="18" t="s">
        <v>154</v>
      </c>
      <c r="AD1" s="18" t="s">
        <v>155</v>
      </c>
      <c r="AE1" s="18" t="s">
        <v>156</v>
      </c>
      <c r="AF1" s="18" t="s">
        <v>157</v>
      </c>
      <c r="AG1" s="18" t="s">
        <v>158</v>
      </c>
      <c r="AH1" s="18" t="s">
        <v>159</v>
      </c>
      <c r="AI1" s="18" t="s">
        <v>160</v>
      </c>
      <c r="AJ1" s="18" t="s">
        <v>161</v>
      </c>
      <c r="AK1" s="18" t="s">
        <v>162</v>
      </c>
      <c r="AL1" s="18" t="s">
        <v>163</v>
      </c>
      <c r="AM1" s="18" t="s">
        <v>164</v>
      </c>
      <c r="AN1" s="18" t="s">
        <v>165</v>
      </c>
      <c r="AO1" s="18" t="s">
        <v>166</v>
      </c>
      <c r="AP1" s="18" t="s">
        <v>167</v>
      </c>
    </row>
    <row r="2" spans="1:42" x14ac:dyDescent="0.3">
      <c r="A2" s="25" t="s">
        <v>168</v>
      </c>
      <c r="B2" s="25"/>
      <c r="C2" s="25"/>
      <c r="D2" s="25"/>
      <c r="E2" s="25"/>
      <c r="F2" s="19">
        <v>9769</v>
      </c>
      <c r="G2" s="19">
        <v>22792</v>
      </c>
      <c r="H2" s="19">
        <v>129981</v>
      </c>
      <c r="K2" s="18">
        <v>3448</v>
      </c>
      <c r="L2" s="18">
        <v>1140</v>
      </c>
      <c r="M2" s="18">
        <v>3031</v>
      </c>
      <c r="P2" s="18">
        <v>28</v>
      </c>
      <c r="Q2" s="18">
        <v>991</v>
      </c>
      <c r="S2" s="18">
        <v>15</v>
      </c>
      <c r="U2" s="18">
        <v>5</v>
      </c>
      <c r="X2" s="18">
        <v>21</v>
      </c>
      <c r="Y2" s="18">
        <v>23</v>
      </c>
      <c r="Z2" s="18">
        <v>5</v>
      </c>
      <c r="AA2" s="18">
        <v>16</v>
      </c>
      <c r="AB2" s="18">
        <v>5</v>
      </c>
      <c r="AL2" s="18">
        <v>15</v>
      </c>
    </row>
    <row r="3" spans="1:42" x14ac:dyDescent="0.3">
      <c r="A3" s="24" t="s">
        <v>51</v>
      </c>
      <c r="B3" s="26">
        <v>45083</v>
      </c>
      <c r="C3" s="24" t="s">
        <v>0</v>
      </c>
      <c r="D3" s="24" t="s">
        <v>52</v>
      </c>
      <c r="E3" s="24" t="s">
        <v>53</v>
      </c>
      <c r="F3" s="18">
        <v>15406</v>
      </c>
      <c r="G3" s="18">
        <v>68395</v>
      </c>
      <c r="H3" s="18">
        <v>261002</v>
      </c>
      <c r="I3" s="18">
        <v>181</v>
      </c>
      <c r="J3" s="18">
        <v>168</v>
      </c>
      <c r="K3" s="18">
        <v>25265</v>
      </c>
      <c r="L3" s="18">
        <v>23038</v>
      </c>
      <c r="M3" s="18" t="s">
        <v>54</v>
      </c>
      <c r="N3" s="18">
        <v>78</v>
      </c>
      <c r="O3" s="18">
        <v>48</v>
      </c>
      <c r="P3" s="18">
        <v>656</v>
      </c>
      <c r="Q3" s="18">
        <v>29434</v>
      </c>
      <c r="R3" s="18" t="s">
        <v>54</v>
      </c>
      <c r="S3" s="18">
        <v>27</v>
      </c>
      <c r="T3" s="18">
        <v>710</v>
      </c>
      <c r="U3" s="18">
        <v>378</v>
      </c>
      <c r="V3" s="18">
        <v>150</v>
      </c>
      <c r="W3" s="18">
        <v>7</v>
      </c>
      <c r="X3" s="18">
        <v>119</v>
      </c>
      <c r="Y3" s="18">
        <v>268</v>
      </c>
      <c r="Z3" s="18">
        <v>31</v>
      </c>
      <c r="AA3" s="18">
        <v>281</v>
      </c>
      <c r="AB3" s="18">
        <v>18</v>
      </c>
      <c r="AC3" s="18">
        <v>23</v>
      </c>
      <c r="AD3" s="18">
        <v>40</v>
      </c>
      <c r="AE3" s="18">
        <v>105</v>
      </c>
      <c r="AF3" s="18">
        <v>49</v>
      </c>
      <c r="AG3" s="18">
        <v>125</v>
      </c>
      <c r="AH3" s="18">
        <v>1076</v>
      </c>
      <c r="AI3" s="18" t="s">
        <v>54</v>
      </c>
      <c r="AJ3" s="18" t="s">
        <v>54</v>
      </c>
      <c r="AK3" s="18">
        <v>10</v>
      </c>
      <c r="AL3" s="18">
        <v>1378</v>
      </c>
      <c r="AM3" s="18">
        <v>24</v>
      </c>
      <c r="AN3" s="18" t="s">
        <v>54</v>
      </c>
      <c r="AO3" s="18" t="s">
        <v>54</v>
      </c>
      <c r="AP3" s="18">
        <v>728608</v>
      </c>
    </row>
    <row r="4" spans="1:42" x14ac:dyDescent="0.3">
      <c r="A4" s="24" t="s">
        <v>42</v>
      </c>
      <c r="B4" s="26">
        <v>45083</v>
      </c>
      <c r="C4" s="24" t="s">
        <v>0</v>
      </c>
      <c r="D4" s="24" t="s">
        <v>52</v>
      </c>
      <c r="E4" s="24" t="s">
        <v>55</v>
      </c>
      <c r="F4" s="18">
        <v>15196</v>
      </c>
      <c r="G4" s="18">
        <v>68055</v>
      </c>
      <c r="H4" s="18">
        <v>257114</v>
      </c>
      <c r="I4" s="18">
        <v>177</v>
      </c>
      <c r="J4" s="18">
        <v>246</v>
      </c>
      <c r="K4" s="18">
        <v>25100</v>
      </c>
      <c r="L4" s="18">
        <v>22126</v>
      </c>
      <c r="M4" s="18">
        <v>3961</v>
      </c>
      <c r="N4" s="18" t="s">
        <v>54</v>
      </c>
      <c r="O4" s="18">
        <v>39</v>
      </c>
      <c r="P4" s="18">
        <v>742</v>
      </c>
      <c r="Q4" s="18">
        <v>29897</v>
      </c>
      <c r="R4" s="18" t="s">
        <v>54</v>
      </c>
      <c r="S4" s="18">
        <v>33</v>
      </c>
      <c r="T4" s="18">
        <v>712</v>
      </c>
      <c r="U4" s="18">
        <v>387</v>
      </c>
      <c r="V4" s="18">
        <v>135</v>
      </c>
      <c r="W4" s="18" t="s">
        <v>54</v>
      </c>
      <c r="X4" s="18">
        <v>123</v>
      </c>
      <c r="Y4" s="18">
        <v>263</v>
      </c>
      <c r="Z4" s="18">
        <v>29</v>
      </c>
      <c r="AA4" s="18">
        <v>263</v>
      </c>
      <c r="AB4" s="18">
        <v>16</v>
      </c>
      <c r="AC4" s="18">
        <v>7</v>
      </c>
      <c r="AD4" s="18">
        <v>16</v>
      </c>
      <c r="AE4" s="18">
        <v>76</v>
      </c>
      <c r="AF4" s="18">
        <v>42</v>
      </c>
      <c r="AG4" s="18">
        <v>57</v>
      </c>
      <c r="AH4" s="18">
        <v>1067</v>
      </c>
      <c r="AI4" s="18" t="s">
        <v>54</v>
      </c>
      <c r="AJ4" s="18">
        <v>6</v>
      </c>
      <c r="AK4" s="18">
        <v>20</v>
      </c>
      <c r="AL4" s="18">
        <v>1359</v>
      </c>
      <c r="AM4" s="18" t="s">
        <v>54</v>
      </c>
      <c r="AN4" s="18">
        <v>18</v>
      </c>
      <c r="AO4" s="18" t="s">
        <v>54</v>
      </c>
      <c r="AP4" s="18">
        <v>731904</v>
      </c>
    </row>
    <row r="5" spans="1:42" x14ac:dyDescent="0.3">
      <c r="A5" s="24" t="s">
        <v>43</v>
      </c>
      <c r="B5" s="26">
        <v>45083</v>
      </c>
      <c r="C5" s="24" t="s">
        <v>0</v>
      </c>
      <c r="D5" s="24" t="s">
        <v>52</v>
      </c>
      <c r="E5" s="24" t="s">
        <v>56</v>
      </c>
      <c r="F5" s="18">
        <v>16362</v>
      </c>
      <c r="G5" s="18">
        <v>68292</v>
      </c>
      <c r="H5" s="18">
        <v>261493</v>
      </c>
      <c r="I5" s="18">
        <v>85</v>
      </c>
      <c r="J5" s="18">
        <v>245</v>
      </c>
      <c r="K5" s="18">
        <v>24998</v>
      </c>
      <c r="L5" s="18">
        <v>22349</v>
      </c>
      <c r="M5" s="18">
        <v>3169</v>
      </c>
      <c r="N5" s="18">
        <v>142</v>
      </c>
      <c r="O5" s="18">
        <v>63</v>
      </c>
      <c r="P5" s="18">
        <v>657</v>
      </c>
      <c r="Q5" s="18">
        <v>29356</v>
      </c>
      <c r="R5" s="18">
        <v>148</v>
      </c>
      <c r="S5" s="18">
        <v>42</v>
      </c>
      <c r="T5" s="18">
        <v>699</v>
      </c>
      <c r="U5" s="18">
        <v>383</v>
      </c>
      <c r="V5" s="18">
        <v>74</v>
      </c>
      <c r="W5" s="18">
        <v>4</v>
      </c>
      <c r="X5" s="18">
        <v>124</v>
      </c>
      <c r="Y5" s="18">
        <v>262</v>
      </c>
      <c r="Z5" s="18">
        <v>29</v>
      </c>
      <c r="AA5" s="18">
        <v>306</v>
      </c>
      <c r="AB5" s="18">
        <v>24</v>
      </c>
      <c r="AC5" s="18" t="s">
        <v>54</v>
      </c>
      <c r="AD5" s="18">
        <v>11</v>
      </c>
      <c r="AE5" s="18">
        <v>78</v>
      </c>
      <c r="AF5" s="18">
        <v>82</v>
      </c>
      <c r="AG5" s="18">
        <v>107</v>
      </c>
      <c r="AH5" s="18">
        <v>1201</v>
      </c>
      <c r="AI5" s="18" t="s">
        <v>54</v>
      </c>
      <c r="AJ5" s="18">
        <v>5</v>
      </c>
      <c r="AK5" s="18">
        <v>19</v>
      </c>
      <c r="AL5" s="18">
        <v>1407</v>
      </c>
      <c r="AM5" s="18">
        <v>33</v>
      </c>
      <c r="AN5" s="18" t="s">
        <v>54</v>
      </c>
      <c r="AO5" s="18" t="s">
        <v>54</v>
      </c>
      <c r="AP5" s="18">
        <v>727237</v>
      </c>
    </row>
    <row r="6" spans="1:42" x14ac:dyDescent="0.3">
      <c r="A6" s="24" t="s">
        <v>44</v>
      </c>
      <c r="B6" s="26">
        <v>45083</v>
      </c>
      <c r="C6" s="24" t="s">
        <v>0</v>
      </c>
      <c r="D6" s="24" t="s">
        <v>52</v>
      </c>
      <c r="E6" s="24" t="s">
        <v>57</v>
      </c>
      <c r="F6" s="18">
        <v>14584</v>
      </c>
      <c r="G6" s="18">
        <v>68798</v>
      </c>
      <c r="H6" s="18">
        <v>258313</v>
      </c>
      <c r="I6" s="18">
        <v>243</v>
      </c>
      <c r="J6" s="18">
        <v>221</v>
      </c>
      <c r="K6" s="18">
        <v>25170</v>
      </c>
      <c r="L6" s="18">
        <v>22990</v>
      </c>
      <c r="M6" s="18">
        <v>3126</v>
      </c>
      <c r="N6" s="18">
        <v>186</v>
      </c>
      <c r="O6" s="18">
        <v>95</v>
      </c>
      <c r="P6" s="18">
        <v>684</v>
      </c>
      <c r="Q6" s="18">
        <v>28880</v>
      </c>
      <c r="R6" s="18" t="s">
        <v>54</v>
      </c>
      <c r="S6" s="18">
        <v>36</v>
      </c>
      <c r="T6" s="18">
        <v>727</v>
      </c>
      <c r="U6" s="18">
        <v>341</v>
      </c>
      <c r="V6" s="18">
        <v>102</v>
      </c>
      <c r="W6" s="18">
        <v>2</v>
      </c>
      <c r="X6" s="18">
        <v>121</v>
      </c>
      <c r="Y6" s="18">
        <v>259</v>
      </c>
      <c r="Z6" s="18">
        <v>39</v>
      </c>
      <c r="AA6" s="18">
        <v>310</v>
      </c>
      <c r="AB6" s="18">
        <v>24</v>
      </c>
      <c r="AC6" s="18">
        <v>13</v>
      </c>
      <c r="AD6" s="18">
        <v>14</v>
      </c>
      <c r="AE6" s="18">
        <v>74</v>
      </c>
      <c r="AF6" s="18">
        <v>53</v>
      </c>
      <c r="AG6" s="18">
        <v>132</v>
      </c>
      <c r="AH6" s="18">
        <v>655</v>
      </c>
      <c r="AI6" s="18">
        <v>44</v>
      </c>
      <c r="AJ6" s="18" t="s">
        <v>54</v>
      </c>
      <c r="AK6" s="18">
        <v>22</v>
      </c>
      <c r="AL6" s="18">
        <v>1347</v>
      </c>
      <c r="AM6" s="18" t="s">
        <v>54</v>
      </c>
      <c r="AN6" s="18">
        <v>22</v>
      </c>
      <c r="AO6" s="18" t="s">
        <v>54</v>
      </c>
      <c r="AP6" s="18">
        <v>732344</v>
      </c>
    </row>
    <row r="7" spans="1:42" x14ac:dyDescent="0.3">
      <c r="A7" s="24" t="s">
        <v>58</v>
      </c>
      <c r="B7" s="26">
        <v>45083</v>
      </c>
      <c r="C7" s="24" t="s">
        <v>0</v>
      </c>
      <c r="D7" s="24" t="s">
        <v>52</v>
      </c>
      <c r="E7" s="24" t="s">
        <v>59</v>
      </c>
      <c r="F7" s="18">
        <v>16346</v>
      </c>
      <c r="G7" s="18">
        <v>68521</v>
      </c>
      <c r="H7" s="18">
        <v>262451</v>
      </c>
      <c r="I7" s="18">
        <v>176</v>
      </c>
      <c r="J7" s="18">
        <v>257</v>
      </c>
      <c r="K7" s="18">
        <v>25769</v>
      </c>
      <c r="L7" s="18">
        <v>22725</v>
      </c>
      <c r="M7" s="18" t="s">
        <v>54</v>
      </c>
      <c r="N7" s="18" t="s">
        <v>54</v>
      </c>
      <c r="O7" s="18">
        <v>97</v>
      </c>
      <c r="P7" s="18">
        <v>651</v>
      </c>
      <c r="Q7" s="18">
        <v>29052</v>
      </c>
      <c r="R7" s="18">
        <v>122</v>
      </c>
      <c r="S7" s="18">
        <v>21</v>
      </c>
      <c r="T7" s="18">
        <v>718</v>
      </c>
      <c r="U7" s="18">
        <v>398</v>
      </c>
      <c r="V7" s="18">
        <v>145</v>
      </c>
      <c r="W7" s="18">
        <v>3</v>
      </c>
      <c r="X7" s="18">
        <v>120</v>
      </c>
      <c r="Y7" s="18">
        <v>257</v>
      </c>
      <c r="Z7" s="18">
        <v>32</v>
      </c>
      <c r="AA7" s="18">
        <v>294</v>
      </c>
      <c r="AB7" s="18">
        <v>13</v>
      </c>
      <c r="AC7" s="18">
        <v>4</v>
      </c>
      <c r="AD7" s="18">
        <v>39</v>
      </c>
      <c r="AE7" s="18">
        <v>89</v>
      </c>
      <c r="AF7" s="18">
        <v>76</v>
      </c>
      <c r="AG7" s="18">
        <v>140</v>
      </c>
      <c r="AH7" s="18">
        <v>1241</v>
      </c>
      <c r="AI7" s="18">
        <v>17</v>
      </c>
      <c r="AJ7" s="18" t="s">
        <v>54</v>
      </c>
      <c r="AK7" s="18">
        <v>14</v>
      </c>
      <c r="AL7" s="18">
        <v>1353</v>
      </c>
      <c r="AM7" s="18" t="s">
        <v>54</v>
      </c>
      <c r="AN7" s="18">
        <v>11</v>
      </c>
      <c r="AO7" s="18">
        <v>4</v>
      </c>
      <c r="AP7" s="18">
        <v>726108</v>
      </c>
    </row>
    <row r="8" spans="1:42" x14ac:dyDescent="0.3">
      <c r="B8" s="26"/>
      <c r="C8" s="24" t="str">
        <f>C7</f>
        <v>NIST 2711a</v>
      </c>
      <c r="D8" s="26">
        <f>B7</f>
        <v>45083</v>
      </c>
      <c r="E8" s="24" t="s">
        <v>75</v>
      </c>
      <c r="F8" s="20">
        <f>AVERAGE(F3:F7)</f>
        <v>15578.8</v>
      </c>
      <c r="G8" s="20">
        <f t="shared" ref="G8:AP8" si="0">AVERAGE(G3:G7)</f>
        <v>68412.2</v>
      </c>
      <c r="H8" s="20">
        <f t="shared" si="0"/>
        <v>260074.6</v>
      </c>
      <c r="I8" s="20">
        <f t="shared" si="0"/>
        <v>172.4</v>
      </c>
      <c r="J8" s="20">
        <f t="shared" si="0"/>
        <v>227.4</v>
      </c>
      <c r="K8" s="20">
        <f t="shared" si="0"/>
        <v>25260.400000000001</v>
      </c>
      <c r="L8" s="20">
        <f t="shared" si="0"/>
        <v>22645.599999999999</v>
      </c>
      <c r="M8" s="20">
        <f t="shared" si="0"/>
        <v>3418.6666666666665</v>
      </c>
      <c r="N8" s="20">
        <f t="shared" si="0"/>
        <v>135.33333333333334</v>
      </c>
      <c r="O8" s="20">
        <f t="shared" si="0"/>
        <v>68.400000000000006</v>
      </c>
      <c r="P8" s="20">
        <f t="shared" si="0"/>
        <v>678</v>
      </c>
      <c r="Q8" s="20">
        <f t="shared" si="0"/>
        <v>29323.8</v>
      </c>
      <c r="R8" s="18" t="s">
        <v>54</v>
      </c>
      <c r="S8" s="20">
        <f t="shared" si="0"/>
        <v>31.8</v>
      </c>
      <c r="T8" s="20">
        <f t="shared" si="0"/>
        <v>713.2</v>
      </c>
      <c r="U8" s="20">
        <f t="shared" si="0"/>
        <v>377.4</v>
      </c>
      <c r="V8" s="20">
        <f t="shared" si="0"/>
        <v>121.2</v>
      </c>
      <c r="W8" s="20">
        <f t="shared" si="0"/>
        <v>4</v>
      </c>
      <c r="X8" s="20">
        <f t="shared" si="0"/>
        <v>121.4</v>
      </c>
      <c r="Y8" s="20">
        <f t="shared" si="0"/>
        <v>261.8</v>
      </c>
      <c r="Z8" s="20">
        <f t="shared" si="0"/>
        <v>32</v>
      </c>
      <c r="AA8" s="20">
        <f t="shared" si="0"/>
        <v>290.8</v>
      </c>
      <c r="AB8" s="20">
        <f t="shared" si="0"/>
        <v>19</v>
      </c>
      <c r="AC8" s="20">
        <f t="shared" si="0"/>
        <v>11.75</v>
      </c>
      <c r="AD8" s="20">
        <f t="shared" si="0"/>
        <v>24</v>
      </c>
      <c r="AE8" s="20">
        <f t="shared" si="0"/>
        <v>84.4</v>
      </c>
      <c r="AF8" s="20">
        <f t="shared" si="0"/>
        <v>60.4</v>
      </c>
      <c r="AG8" s="20">
        <f t="shared" si="0"/>
        <v>112.2</v>
      </c>
      <c r="AH8" s="20">
        <f t="shared" si="0"/>
        <v>1048</v>
      </c>
      <c r="AI8" s="18" t="s">
        <v>54</v>
      </c>
      <c r="AJ8" s="18" t="s">
        <v>54</v>
      </c>
      <c r="AK8" s="20">
        <f t="shared" si="0"/>
        <v>17</v>
      </c>
      <c r="AL8" s="20">
        <f t="shared" si="0"/>
        <v>1368.8</v>
      </c>
      <c r="AM8" s="18" t="s">
        <v>54</v>
      </c>
      <c r="AN8" s="18" t="s">
        <v>54</v>
      </c>
      <c r="AO8" s="18" t="s">
        <v>54</v>
      </c>
      <c r="AP8" s="20">
        <f t="shared" si="0"/>
        <v>729240.2</v>
      </c>
    </row>
    <row r="9" spans="1:42" x14ac:dyDescent="0.3">
      <c r="B9" s="26"/>
      <c r="C9" s="24" t="str">
        <f>C8</f>
        <v>NIST 2711a</v>
      </c>
      <c r="D9" s="26">
        <f>D8</f>
        <v>45083</v>
      </c>
      <c r="E9" s="24" t="s">
        <v>76</v>
      </c>
      <c r="F9" s="20">
        <f>STDEV(F3:F7)</f>
        <v>769.41874164852527</v>
      </c>
      <c r="G9" s="20">
        <f t="shared" ref="G9:AP9" si="1">STDEV(G3:G7)</f>
        <v>275.23390052825982</v>
      </c>
      <c r="H9" s="20">
        <f t="shared" si="1"/>
        <v>2257.6311257599191</v>
      </c>
      <c r="I9" s="20">
        <f t="shared" si="1"/>
        <v>56.416309698526035</v>
      </c>
      <c r="J9" s="20">
        <f t="shared" si="1"/>
        <v>35.711342735887193</v>
      </c>
      <c r="K9" s="20">
        <f t="shared" si="1"/>
        <v>300.60322686225442</v>
      </c>
      <c r="L9" s="20">
        <f t="shared" si="1"/>
        <v>399.01416014973705</v>
      </c>
      <c r="M9" s="20">
        <f t="shared" si="1"/>
        <v>470.16628264193093</v>
      </c>
      <c r="N9" s="20">
        <f t="shared" si="1"/>
        <v>54.307764945110122</v>
      </c>
      <c r="O9" s="20">
        <f t="shared" si="1"/>
        <v>26.623298067669982</v>
      </c>
      <c r="P9" s="20">
        <f t="shared" si="1"/>
        <v>38.03288051147323</v>
      </c>
      <c r="Q9" s="20">
        <f t="shared" si="1"/>
        <v>391.33515047846134</v>
      </c>
      <c r="R9" s="18" t="s">
        <v>54</v>
      </c>
      <c r="S9" s="20">
        <f t="shared" si="1"/>
        <v>8.1055536516637812</v>
      </c>
      <c r="T9" s="20">
        <f t="shared" si="1"/>
        <v>10.329569206893384</v>
      </c>
      <c r="U9" s="20">
        <f t="shared" si="1"/>
        <v>21.640240294414479</v>
      </c>
      <c r="V9" s="20">
        <f t="shared" si="1"/>
        <v>32.337284981890498</v>
      </c>
      <c r="W9" s="20">
        <f t="shared" si="1"/>
        <v>2.1602468994692869</v>
      </c>
      <c r="X9" s="20">
        <f t="shared" si="1"/>
        <v>2.0736441353327719</v>
      </c>
      <c r="Y9" s="20">
        <f t="shared" si="1"/>
        <v>4.2071367935925252</v>
      </c>
      <c r="Z9" s="20">
        <f t="shared" si="1"/>
        <v>4.1231056256176606</v>
      </c>
      <c r="AA9" s="20">
        <f t="shared" si="1"/>
        <v>19.227584351654787</v>
      </c>
      <c r="AB9" s="20">
        <f t="shared" si="1"/>
        <v>4.8989794855663558</v>
      </c>
      <c r="AC9" s="20">
        <f t="shared" si="1"/>
        <v>8.3815273071201055</v>
      </c>
      <c r="AD9" s="20">
        <f t="shared" si="1"/>
        <v>14.265342617687105</v>
      </c>
      <c r="AE9" s="20">
        <f t="shared" si="1"/>
        <v>12.895735729302119</v>
      </c>
      <c r="AF9" s="20">
        <f t="shared" si="1"/>
        <v>17.558473737771177</v>
      </c>
      <c r="AG9" s="20">
        <f t="shared" si="1"/>
        <v>33.176799122278219</v>
      </c>
      <c r="AH9" s="20">
        <f t="shared" si="1"/>
        <v>232.51451567590357</v>
      </c>
      <c r="AI9" s="18" t="s">
        <v>54</v>
      </c>
      <c r="AJ9" s="18" t="s">
        <v>54</v>
      </c>
      <c r="AK9" s="20">
        <f t="shared" si="1"/>
        <v>4.8989794855663558</v>
      </c>
      <c r="AL9" s="20">
        <f t="shared" si="1"/>
        <v>24.314604664686613</v>
      </c>
      <c r="AM9" s="18" t="s">
        <v>54</v>
      </c>
      <c r="AN9" s="18" t="s">
        <v>54</v>
      </c>
      <c r="AO9" s="18" t="s">
        <v>54</v>
      </c>
      <c r="AP9" s="20">
        <f t="shared" si="1"/>
        <v>2781.7516424008809</v>
      </c>
    </row>
    <row r="10" spans="1:42" x14ac:dyDescent="0.3">
      <c r="B10" s="26"/>
      <c r="C10" s="24" t="str">
        <f>C9</f>
        <v>NIST 2711a</v>
      </c>
      <c r="D10" s="26">
        <f>D9</f>
        <v>45083</v>
      </c>
      <c r="E10" s="24" t="s">
        <v>77</v>
      </c>
      <c r="F10" s="21">
        <f>F9/F8</f>
        <v>4.938883236504258E-2</v>
      </c>
      <c r="G10" s="21">
        <f t="shared" ref="G10:AP10" si="2">G9/G8</f>
        <v>4.023169851696917E-3</v>
      </c>
      <c r="H10" s="21">
        <f t="shared" si="2"/>
        <v>8.6807059426792128E-3</v>
      </c>
      <c r="I10" s="21">
        <f t="shared" si="2"/>
        <v>0.32724077551349207</v>
      </c>
      <c r="J10" s="21">
        <f t="shared" si="2"/>
        <v>0.15704196453776251</v>
      </c>
      <c r="K10" s="21">
        <f t="shared" si="2"/>
        <v>1.1900176832601795E-2</v>
      </c>
      <c r="L10" s="21">
        <f t="shared" si="2"/>
        <v>1.7619942070412665E-2</v>
      </c>
      <c r="M10" s="21">
        <f t="shared" si="2"/>
        <v>0.13752913883831833</v>
      </c>
      <c r="N10" s="21">
        <f t="shared" si="2"/>
        <v>0.40128890353529645</v>
      </c>
      <c r="O10" s="21">
        <f t="shared" si="2"/>
        <v>0.3892295039133038</v>
      </c>
      <c r="P10" s="21">
        <f t="shared" si="2"/>
        <v>5.6095693969724532E-2</v>
      </c>
      <c r="Q10" s="21">
        <f t="shared" si="2"/>
        <v>1.3345308264224328E-2</v>
      </c>
      <c r="R10" s="18" t="s">
        <v>54</v>
      </c>
      <c r="S10" s="21">
        <f t="shared" si="2"/>
        <v>0.25489162426615664</v>
      </c>
      <c r="T10" s="21">
        <f t="shared" si="2"/>
        <v>1.448341167539734E-2</v>
      </c>
      <c r="U10" s="21">
        <f t="shared" si="2"/>
        <v>5.7340329343970535E-2</v>
      </c>
      <c r="V10" s="21">
        <f t="shared" si="2"/>
        <v>0.2668092820287995</v>
      </c>
      <c r="W10" s="21">
        <f t="shared" si="2"/>
        <v>0.54006172486732174</v>
      </c>
      <c r="X10" s="21">
        <f t="shared" si="2"/>
        <v>1.708108842942975E-2</v>
      </c>
      <c r="Y10" s="21">
        <f t="shared" si="2"/>
        <v>1.6070041228390088E-2</v>
      </c>
      <c r="Z10" s="21">
        <f t="shared" si="2"/>
        <v>0.12884705080055189</v>
      </c>
      <c r="AA10" s="21">
        <f t="shared" si="2"/>
        <v>6.6119616064837641E-2</v>
      </c>
      <c r="AB10" s="21">
        <f t="shared" si="2"/>
        <v>0.25784102555612398</v>
      </c>
      <c r="AC10" s="21">
        <f t="shared" si="2"/>
        <v>0.71332147294639192</v>
      </c>
      <c r="AD10" s="21">
        <f t="shared" si="2"/>
        <v>0.59438927573696276</v>
      </c>
      <c r="AE10" s="21">
        <f t="shared" si="2"/>
        <v>0.15279307736139952</v>
      </c>
      <c r="AF10" s="21">
        <f t="shared" si="2"/>
        <v>0.29070320757899298</v>
      </c>
      <c r="AG10" s="21">
        <f t="shared" si="2"/>
        <v>0.29569339681174883</v>
      </c>
      <c r="AH10" s="21">
        <f t="shared" si="2"/>
        <v>0.22186499587395378</v>
      </c>
      <c r="AI10" s="18" t="s">
        <v>54</v>
      </c>
      <c r="AJ10" s="18" t="s">
        <v>54</v>
      </c>
      <c r="AK10" s="21">
        <f t="shared" si="2"/>
        <v>0.28817526385684444</v>
      </c>
      <c r="AL10" s="21">
        <f t="shared" si="2"/>
        <v>1.776344583919244E-2</v>
      </c>
      <c r="AM10" s="18" t="s">
        <v>54</v>
      </c>
      <c r="AN10" s="18" t="s">
        <v>54</v>
      </c>
      <c r="AO10" s="18" t="s">
        <v>54</v>
      </c>
      <c r="AP10" s="21">
        <f t="shared" si="2"/>
        <v>3.814588996054909E-3</v>
      </c>
    </row>
    <row r="11" spans="1:42" x14ac:dyDescent="0.3">
      <c r="B11" s="26"/>
    </row>
    <row r="12" spans="1:42" x14ac:dyDescent="0.3">
      <c r="A12" s="24" t="s">
        <v>60</v>
      </c>
      <c r="B12" s="26">
        <v>45083</v>
      </c>
      <c r="C12" s="24" t="s">
        <v>61</v>
      </c>
      <c r="D12" s="24" t="s">
        <v>52</v>
      </c>
      <c r="E12" s="24" t="s">
        <v>53</v>
      </c>
      <c r="F12" s="18">
        <v>11618</v>
      </c>
      <c r="G12" s="18">
        <v>90098</v>
      </c>
      <c r="H12" s="18">
        <v>218211</v>
      </c>
      <c r="I12" s="18" t="s">
        <v>54</v>
      </c>
      <c r="J12" s="18" t="s">
        <v>54</v>
      </c>
      <c r="K12" s="18">
        <v>23642</v>
      </c>
      <c r="L12" s="18">
        <v>1554</v>
      </c>
      <c r="M12" s="18">
        <v>5272</v>
      </c>
      <c r="N12" s="18">
        <v>213</v>
      </c>
      <c r="O12" s="18">
        <v>104</v>
      </c>
      <c r="P12" s="18">
        <v>1353</v>
      </c>
      <c r="Q12" s="18">
        <v>91626</v>
      </c>
      <c r="R12" s="18">
        <v>218</v>
      </c>
      <c r="S12" s="18">
        <v>61</v>
      </c>
      <c r="T12" s="18">
        <v>908</v>
      </c>
      <c r="U12" s="18">
        <v>108</v>
      </c>
      <c r="V12" s="18">
        <v>24</v>
      </c>
      <c r="W12" s="18">
        <v>10</v>
      </c>
      <c r="X12" s="18">
        <v>178</v>
      </c>
      <c r="Y12" s="18">
        <v>51</v>
      </c>
      <c r="Z12" s="18">
        <v>47</v>
      </c>
      <c r="AA12" s="18">
        <v>170</v>
      </c>
      <c r="AB12" s="18">
        <v>20</v>
      </c>
      <c r="AC12" s="18">
        <v>10</v>
      </c>
      <c r="AD12" s="18">
        <v>43</v>
      </c>
      <c r="AE12" s="18">
        <v>76</v>
      </c>
      <c r="AF12" s="18">
        <v>101</v>
      </c>
      <c r="AG12" s="18">
        <v>126</v>
      </c>
      <c r="AH12" s="18">
        <v>534</v>
      </c>
      <c r="AI12" s="18">
        <v>32</v>
      </c>
      <c r="AJ12" s="18" t="s">
        <v>54</v>
      </c>
      <c r="AK12" s="18" t="s">
        <v>54</v>
      </c>
      <c r="AL12" s="18" t="s">
        <v>54</v>
      </c>
      <c r="AM12" s="18" t="s">
        <v>54</v>
      </c>
      <c r="AN12" s="18" t="s">
        <v>54</v>
      </c>
      <c r="AO12" s="18">
        <v>16</v>
      </c>
      <c r="AP12" s="18">
        <v>706587</v>
      </c>
    </row>
    <row r="13" spans="1:42" x14ac:dyDescent="0.3">
      <c r="A13" s="24" t="s">
        <v>62</v>
      </c>
      <c r="B13" s="26">
        <v>45083</v>
      </c>
      <c r="C13" s="24" t="s">
        <v>61</v>
      </c>
      <c r="D13" s="24" t="s">
        <v>52</v>
      </c>
      <c r="E13" s="24" t="s">
        <v>55</v>
      </c>
      <c r="F13" s="18">
        <v>10844</v>
      </c>
      <c r="G13" s="18">
        <v>90719</v>
      </c>
      <c r="H13" s="18">
        <v>217962</v>
      </c>
      <c r="I13" s="18" t="s">
        <v>54</v>
      </c>
      <c r="J13" s="18" t="s">
        <v>54</v>
      </c>
      <c r="K13" s="18">
        <v>23408</v>
      </c>
      <c r="L13" s="18">
        <v>1303</v>
      </c>
      <c r="M13" s="18">
        <v>5395</v>
      </c>
      <c r="N13" s="18">
        <v>240</v>
      </c>
      <c r="O13" s="18">
        <v>129</v>
      </c>
      <c r="P13" s="18">
        <v>1561</v>
      </c>
      <c r="Q13" s="18">
        <v>89718</v>
      </c>
      <c r="R13" s="18">
        <v>470</v>
      </c>
      <c r="S13" s="18">
        <v>41</v>
      </c>
      <c r="T13" s="18">
        <v>911</v>
      </c>
      <c r="U13" s="18">
        <v>101</v>
      </c>
      <c r="V13" s="18">
        <v>19</v>
      </c>
      <c r="W13" s="18">
        <v>6</v>
      </c>
      <c r="X13" s="18">
        <v>186</v>
      </c>
      <c r="Y13" s="18">
        <v>45</v>
      </c>
      <c r="Z13" s="18">
        <v>45</v>
      </c>
      <c r="AA13" s="18">
        <v>157</v>
      </c>
      <c r="AB13" s="18">
        <v>20</v>
      </c>
      <c r="AC13" s="18">
        <v>13</v>
      </c>
      <c r="AD13" s="18">
        <v>19</v>
      </c>
      <c r="AE13" s="18">
        <v>50</v>
      </c>
      <c r="AF13" s="18" t="s">
        <v>54</v>
      </c>
      <c r="AG13" s="18">
        <v>49</v>
      </c>
      <c r="AH13" s="18" t="s">
        <v>54</v>
      </c>
      <c r="AI13" s="18" t="s">
        <v>54</v>
      </c>
      <c r="AJ13" s="18">
        <v>9</v>
      </c>
      <c r="AK13" s="18">
        <v>8</v>
      </c>
      <c r="AL13" s="18">
        <v>20</v>
      </c>
      <c r="AM13" s="18" t="s">
        <v>54</v>
      </c>
      <c r="AN13" s="18">
        <v>30</v>
      </c>
      <c r="AO13" s="18" t="s">
        <v>54</v>
      </c>
      <c r="AP13" s="18">
        <v>709596</v>
      </c>
    </row>
    <row r="14" spans="1:42" x14ac:dyDescent="0.3">
      <c r="A14" s="24" t="s">
        <v>63</v>
      </c>
      <c r="B14" s="26">
        <v>45083</v>
      </c>
      <c r="C14" s="24" t="s">
        <v>61</v>
      </c>
      <c r="D14" s="24" t="s">
        <v>52</v>
      </c>
      <c r="E14" s="24" t="s">
        <v>56</v>
      </c>
      <c r="F14" s="18">
        <v>11975</v>
      </c>
      <c r="G14" s="18">
        <v>90447</v>
      </c>
      <c r="H14" s="18">
        <v>217339</v>
      </c>
      <c r="I14" s="18" t="s">
        <v>54</v>
      </c>
      <c r="J14" s="18" t="s">
        <v>54</v>
      </c>
      <c r="K14" s="18">
        <v>23538</v>
      </c>
      <c r="L14" s="18">
        <v>1495</v>
      </c>
      <c r="M14" s="18">
        <v>5457</v>
      </c>
      <c r="N14" s="18">
        <v>158</v>
      </c>
      <c r="O14" s="18">
        <v>78</v>
      </c>
      <c r="P14" s="18">
        <v>1457</v>
      </c>
      <c r="Q14" s="18">
        <v>88786</v>
      </c>
      <c r="R14" s="18">
        <v>385</v>
      </c>
      <c r="S14" s="18">
        <v>56</v>
      </c>
      <c r="T14" s="18">
        <v>952</v>
      </c>
      <c r="U14" s="18">
        <v>132</v>
      </c>
      <c r="V14" s="18">
        <v>17</v>
      </c>
      <c r="W14" s="18">
        <v>6</v>
      </c>
      <c r="X14" s="18">
        <v>192</v>
      </c>
      <c r="Y14" s="18">
        <v>54</v>
      </c>
      <c r="Z14" s="18">
        <v>36</v>
      </c>
      <c r="AA14" s="18">
        <v>154</v>
      </c>
      <c r="AB14" s="18">
        <v>19</v>
      </c>
      <c r="AC14" s="18">
        <v>14</v>
      </c>
      <c r="AD14" s="18">
        <v>19</v>
      </c>
      <c r="AE14" s="18">
        <v>27</v>
      </c>
      <c r="AF14" s="18">
        <v>26</v>
      </c>
      <c r="AG14" s="18">
        <v>71</v>
      </c>
      <c r="AH14" s="18">
        <v>504</v>
      </c>
      <c r="AI14" s="18">
        <v>17</v>
      </c>
      <c r="AJ14" s="18" t="s">
        <v>54</v>
      </c>
      <c r="AK14" s="18">
        <v>6</v>
      </c>
      <c r="AL14" s="18">
        <v>17</v>
      </c>
      <c r="AM14" s="18" t="s">
        <v>54</v>
      </c>
      <c r="AN14" s="18">
        <v>20</v>
      </c>
      <c r="AO14" s="18" t="s">
        <v>54</v>
      </c>
      <c r="AP14" s="18">
        <v>709443</v>
      </c>
    </row>
    <row r="15" spans="1:42" x14ac:dyDescent="0.3">
      <c r="A15" s="24" t="s">
        <v>64</v>
      </c>
      <c r="B15" s="26">
        <v>45083</v>
      </c>
      <c r="C15" s="24" t="s">
        <v>61</v>
      </c>
      <c r="D15" s="24" t="s">
        <v>52</v>
      </c>
      <c r="E15" s="24" t="s">
        <v>57</v>
      </c>
      <c r="F15" s="18">
        <v>11771</v>
      </c>
      <c r="G15" s="18">
        <v>87623</v>
      </c>
      <c r="H15" s="18">
        <v>213484</v>
      </c>
      <c r="I15" s="18" t="s">
        <v>54</v>
      </c>
      <c r="J15" s="18" t="s">
        <v>54</v>
      </c>
      <c r="K15" s="18">
        <v>23108</v>
      </c>
      <c r="L15" s="18">
        <v>1492</v>
      </c>
      <c r="M15" s="18">
        <v>4604</v>
      </c>
      <c r="N15" s="18">
        <v>139</v>
      </c>
      <c r="O15" s="18">
        <v>31</v>
      </c>
      <c r="P15" s="18">
        <v>1521</v>
      </c>
      <c r="Q15" s="18">
        <v>90073</v>
      </c>
      <c r="R15" s="18">
        <v>195</v>
      </c>
      <c r="S15" s="18">
        <v>81</v>
      </c>
      <c r="T15" s="18">
        <v>999</v>
      </c>
      <c r="U15" s="18">
        <v>108</v>
      </c>
      <c r="V15" s="18">
        <v>28</v>
      </c>
      <c r="W15" s="18">
        <v>6</v>
      </c>
      <c r="X15" s="18">
        <v>196</v>
      </c>
      <c r="Y15" s="18">
        <v>44</v>
      </c>
      <c r="Z15" s="18">
        <v>45</v>
      </c>
      <c r="AA15" s="18">
        <v>166</v>
      </c>
      <c r="AB15" s="18">
        <v>20</v>
      </c>
      <c r="AC15" s="18">
        <v>9</v>
      </c>
      <c r="AD15" s="18">
        <v>31</v>
      </c>
      <c r="AE15" s="18" t="s">
        <v>54</v>
      </c>
      <c r="AF15" s="18">
        <v>22</v>
      </c>
      <c r="AG15" s="18" t="s">
        <v>54</v>
      </c>
      <c r="AH15" s="18">
        <v>606</v>
      </c>
      <c r="AI15" s="18" t="s">
        <v>54</v>
      </c>
      <c r="AJ15" s="18" t="s">
        <v>54</v>
      </c>
      <c r="AK15" s="18">
        <v>7</v>
      </c>
      <c r="AL15" s="18" t="s">
        <v>54</v>
      </c>
      <c r="AM15" s="18" t="s">
        <v>54</v>
      </c>
      <c r="AN15" s="18">
        <v>25</v>
      </c>
      <c r="AO15" s="18">
        <v>11</v>
      </c>
      <c r="AP15" s="18">
        <v>715442</v>
      </c>
    </row>
    <row r="16" spans="1:42" x14ac:dyDescent="0.3">
      <c r="A16" s="24" t="s">
        <v>65</v>
      </c>
      <c r="B16" s="26">
        <v>45083</v>
      </c>
      <c r="C16" s="24" t="s">
        <v>61</v>
      </c>
      <c r="D16" s="24" t="s">
        <v>52</v>
      </c>
      <c r="E16" s="24" t="s">
        <v>59</v>
      </c>
      <c r="F16" s="18">
        <v>12112</v>
      </c>
      <c r="G16" s="18">
        <v>90489</v>
      </c>
      <c r="H16" s="18">
        <v>217735</v>
      </c>
      <c r="I16" s="18" t="s">
        <v>54</v>
      </c>
      <c r="J16" s="18" t="s">
        <v>54</v>
      </c>
      <c r="K16" s="18">
        <v>23431</v>
      </c>
      <c r="L16" s="18">
        <v>1349</v>
      </c>
      <c r="M16" s="18">
        <v>5363</v>
      </c>
      <c r="N16" s="18">
        <v>138</v>
      </c>
      <c r="O16" s="18">
        <v>107</v>
      </c>
      <c r="P16" s="18">
        <v>1393</v>
      </c>
      <c r="Q16" s="18">
        <v>90512</v>
      </c>
      <c r="R16" s="18">
        <v>268</v>
      </c>
      <c r="S16" s="18">
        <v>55</v>
      </c>
      <c r="T16" s="18">
        <v>900</v>
      </c>
      <c r="U16" s="18">
        <v>109</v>
      </c>
      <c r="V16" s="18">
        <v>21</v>
      </c>
      <c r="W16" s="18">
        <v>2</v>
      </c>
      <c r="X16" s="18">
        <v>194</v>
      </c>
      <c r="Y16" s="18">
        <v>53</v>
      </c>
      <c r="Z16" s="18">
        <v>43</v>
      </c>
      <c r="AA16" s="18">
        <v>154</v>
      </c>
      <c r="AB16" s="18">
        <v>17</v>
      </c>
      <c r="AC16" s="18">
        <v>12</v>
      </c>
      <c r="AD16" s="18">
        <v>35</v>
      </c>
      <c r="AE16" s="18">
        <v>30</v>
      </c>
      <c r="AF16" s="18">
        <v>59</v>
      </c>
      <c r="AG16" s="18">
        <v>90</v>
      </c>
      <c r="AH16" s="18">
        <v>1030</v>
      </c>
      <c r="AI16" s="18">
        <v>57</v>
      </c>
      <c r="AJ16" s="18" t="s">
        <v>54</v>
      </c>
      <c r="AK16" s="18">
        <v>8</v>
      </c>
      <c r="AL16" s="18">
        <v>16</v>
      </c>
      <c r="AM16" s="18" t="s">
        <v>54</v>
      </c>
      <c r="AN16" s="18">
        <v>34</v>
      </c>
      <c r="AO16" s="18" t="s">
        <v>54</v>
      </c>
      <c r="AP16" s="18">
        <v>707007</v>
      </c>
    </row>
    <row r="17" spans="1:42" x14ac:dyDescent="0.3">
      <c r="B17" s="26"/>
      <c r="C17" s="24" t="str">
        <f>C16</f>
        <v>NIST 679</v>
      </c>
      <c r="D17" s="26">
        <f>B16</f>
        <v>45083</v>
      </c>
      <c r="E17" s="24" t="s">
        <v>75</v>
      </c>
      <c r="F17" s="20">
        <f>AVERAGE(F12:F16)</f>
        <v>11664</v>
      </c>
      <c r="G17" s="20">
        <f t="shared" ref="G17" si="3">AVERAGE(G12:G16)</f>
        <v>89875.199999999997</v>
      </c>
      <c r="H17" s="20">
        <f t="shared" ref="H17" si="4">AVERAGE(H12:H16)</f>
        <v>216946.2</v>
      </c>
      <c r="I17" s="20" t="e">
        <f t="shared" ref="I17" si="5">AVERAGE(I12:I16)</f>
        <v>#DIV/0!</v>
      </c>
      <c r="J17" s="20" t="e">
        <f t="shared" ref="J17" si="6">AVERAGE(J12:J16)</f>
        <v>#DIV/0!</v>
      </c>
      <c r="K17" s="20">
        <f t="shared" ref="K17" si="7">AVERAGE(K12:K16)</f>
        <v>23425.4</v>
      </c>
      <c r="L17" s="20">
        <f t="shared" ref="L17" si="8">AVERAGE(L12:L16)</f>
        <v>1438.6</v>
      </c>
      <c r="M17" s="20">
        <f t="shared" ref="M17" si="9">AVERAGE(M12:M16)</f>
        <v>5218.2</v>
      </c>
      <c r="N17" s="20">
        <f t="shared" ref="N17" si="10">AVERAGE(N12:N16)</f>
        <v>177.6</v>
      </c>
      <c r="O17" s="20">
        <f t="shared" ref="O17" si="11">AVERAGE(O12:O16)</f>
        <v>89.8</v>
      </c>
      <c r="P17" s="20">
        <f t="shared" ref="P17" si="12">AVERAGE(P12:P16)</f>
        <v>1457</v>
      </c>
      <c r="Q17" s="20">
        <f t="shared" ref="Q17" si="13">AVERAGE(Q12:Q16)</f>
        <v>90143</v>
      </c>
      <c r="R17" s="20">
        <f t="shared" ref="R17" si="14">AVERAGE(R12:R16)</f>
        <v>307.2</v>
      </c>
      <c r="S17" s="20">
        <f t="shared" ref="S17" si="15">AVERAGE(S12:S16)</f>
        <v>58.8</v>
      </c>
      <c r="T17" s="20">
        <f t="shared" ref="T17" si="16">AVERAGE(T12:T16)</f>
        <v>934</v>
      </c>
      <c r="U17" s="20">
        <f t="shared" ref="U17" si="17">AVERAGE(U12:U16)</f>
        <v>111.6</v>
      </c>
      <c r="V17" s="20">
        <f t="shared" ref="V17" si="18">AVERAGE(V12:V16)</f>
        <v>21.8</v>
      </c>
      <c r="W17" s="20">
        <f t="shared" ref="W17" si="19">AVERAGE(W12:W16)</f>
        <v>6</v>
      </c>
      <c r="X17" s="20">
        <f t="shared" ref="X17" si="20">AVERAGE(X12:X16)</f>
        <v>189.2</v>
      </c>
      <c r="Y17" s="20">
        <f t="shared" ref="Y17" si="21">AVERAGE(Y12:Y16)</f>
        <v>49.4</v>
      </c>
      <c r="Z17" s="20">
        <f t="shared" ref="Z17" si="22">AVERAGE(Z12:Z16)</f>
        <v>43.2</v>
      </c>
      <c r="AA17" s="20">
        <f t="shared" ref="AA17" si="23">AVERAGE(AA12:AA16)</f>
        <v>160.19999999999999</v>
      </c>
      <c r="AB17" s="20">
        <f t="shared" ref="AB17" si="24">AVERAGE(AB12:AB16)</f>
        <v>19.2</v>
      </c>
      <c r="AC17" s="20">
        <f t="shared" ref="AC17" si="25">AVERAGE(AC12:AC16)</f>
        <v>11.6</v>
      </c>
      <c r="AD17" s="20">
        <f t="shared" ref="AD17" si="26">AVERAGE(AD12:AD16)</f>
        <v>29.4</v>
      </c>
      <c r="AE17" s="20">
        <f t="shared" ref="AE17" si="27">AVERAGE(AE12:AE16)</f>
        <v>45.75</v>
      </c>
      <c r="AF17" s="20">
        <f t="shared" ref="AF17" si="28">AVERAGE(AF12:AF16)</f>
        <v>52</v>
      </c>
      <c r="AG17" s="20">
        <f t="shared" ref="AG17" si="29">AVERAGE(AG12:AG16)</f>
        <v>84</v>
      </c>
      <c r="AH17" s="20">
        <f t="shared" ref="AH17" si="30">AVERAGE(AH12:AH16)</f>
        <v>668.5</v>
      </c>
      <c r="AI17" s="20">
        <f t="shared" ref="AI17" si="31">AVERAGE(AI12:AI16)</f>
        <v>35.333333333333336</v>
      </c>
      <c r="AJ17" s="18" t="s">
        <v>54</v>
      </c>
      <c r="AK17" s="20">
        <f t="shared" ref="AK17" si="32">AVERAGE(AK12:AK16)</f>
        <v>7.25</v>
      </c>
      <c r="AL17" s="20">
        <f t="shared" ref="AL17" si="33">AVERAGE(AL12:AL16)</f>
        <v>17.666666666666668</v>
      </c>
      <c r="AM17" s="18" t="s">
        <v>54</v>
      </c>
      <c r="AN17" s="20">
        <f t="shared" ref="AN17" si="34">AVERAGE(AN12:AN16)</f>
        <v>27.25</v>
      </c>
      <c r="AO17" s="18" t="s">
        <v>54</v>
      </c>
      <c r="AP17" s="20">
        <f t="shared" ref="AP17" si="35">AVERAGE(AP12:AP16)</f>
        <v>709615</v>
      </c>
    </row>
    <row r="18" spans="1:42" x14ac:dyDescent="0.3">
      <c r="B18" s="26"/>
      <c r="C18" s="24" t="str">
        <f>C17</f>
        <v>NIST 679</v>
      </c>
      <c r="D18" s="26">
        <f>D17</f>
        <v>45083</v>
      </c>
      <c r="E18" s="24" t="s">
        <v>76</v>
      </c>
      <c r="F18" s="20">
        <f>STDEV(F12:F16)</f>
        <v>495.83011203435399</v>
      </c>
      <c r="G18" s="20">
        <f t="shared" ref="G18:AP18" si="36">STDEV(G12:G16)</f>
        <v>1278.4510940978539</v>
      </c>
      <c r="H18" s="20">
        <f t="shared" si="36"/>
        <v>1961.8164287210971</v>
      </c>
      <c r="I18" s="20" t="e">
        <f t="shared" si="36"/>
        <v>#DIV/0!</v>
      </c>
      <c r="J18" s="20" t="e">
        <f t="shared" si="36"/>
        <v>#DIV/0!</v>
      </c>
      <c r="K18" s="20">
        <f t="shared" si="36"/>
        <v>200.41906096975907</v>
      </c>
      <c r="L18" s="20">
        <f t="shared" si="36"/>
        <v>106.96401263976591</v>
      </c>
      <c r="M18" s="20">
        <f t="shared" si="36"/>
        <v>349.78093144138091</v>
      </c>
      <c r="N18" s="20">
        <f t="shared" si="36"/>
        <v>46.338968482261265</v>
      </c>
      <c r="O18" s="20">
        <f t="shared" si="36"/>
        <v>37.519328352197363</v>
      </c>
      <c r="P18" s="20">
        <f t="shared" si="36"/>
        <v>86.348132579691608</v>
      </c>
      <c r="Q18" s="20">
        <f t="shared" si="36"/>
        <v>1044.3208319285793</v>
      </c>
      <c r="R18" s="20">
        <f t="shared" si="36"/>
        <v>116.87471925099969</v>
      </c>
      <c r="S18" s="20">
        <f t="shared" si="36"/>
        <v>14.463747785411629</v>
      </c>
      <c r="T18" s="20">
        <f t="shared" si="36"/>
        <v>41.563204881240814</v>
      </c>
      <c r="U18" s="20">
        <f t="shared" si="36"/>
        <v>11.844830095868831</v>
      </c>
      <c r="V18" s="20">
        <f t="shared" si="36"/>
        <v>4.3243496620879363</v>
      </c>
      <c r="W18" s="20">
        <f t="shared" si="36"/>
        <v>2.8284271247461903</v>
      </c>
      <c r="X18" s="20">
        <f t="shared" si="36"/>
        <v>7.2938330115241872</v>
      </c>
      <c r="Y18" s="20">
        <f t="shared" si="36"/>
        <v>4.6151923036857303</v>
      </c>
      <c r="Z18" s="20">
        <f t="shared" si="36"/>
        <v>4.2661458015403086</v>
      </c>
      <c r="AA18" s="20">
        <f t="shared" si="36"/>
        <v>7.3620649277223844</v>
      </c>
      <c r="AB18" s="20">
        <f t="shared" si="36"/>
        <v>1.3038404810405297</v>
      </c>
      <c r="AC18" s="20">
        <f t="shared" si="36"/>
        <v>2.073644135332775</v>
      </c>
      <c r="AD18" s="20">
        <f t="shared" si="36"/>
        <v>10.430723848324236</v>
      </c>
      <c r="AE18" s="20">
        <f t="shared" si="36"/>
        <v>22.60346581094737</v>
      </c>
      <c r="AF18" s="20">
        <f t="shared" si="36"/>
        <v>36.633318168028403</v>
      </c>
      <c r="AG18" s="20">
        <f t="shared" si="36"/>
        <v>32.629230249374054</v>
      </c>
      <c r="AH18" s="20">
        <f t="shared" si="36"/>
        <v>244.77132184959905</v>
      </c>
      <c r="AI18" s="20">
        <f t="shared" si="36"/>
        <v>20.207259421636898</v>
      </c>
      <c r="AJ18" s="18" t="s">
        <v>54</v>
      </c>
      <c r="AK18" s="20">
        <f t="shared" si="36"/>
        <v>0.9574271077563381</v>
      </c>
      <c r="AL18" s="20">
        <f t="shared" si="36"/>
        <v>2.0816659994661331</v>
      </c>
      <c r="AM18" s="18" t="s">
        <v>54</v>
      </c>
      <c r="AN18" s="20">
        <f t="shared" si="36"/>
        <v>6.0759087111860612</v>
      </c>
      <c r="AO18" s="18" t="s">
        <v>54</v>
      </c>
      <c r="AP18" s="20">
        <f t="shared" si="36"/>
        <v>3533.9185757456271</v>
      </c>
    </row>
    <row r="19" spans="1:42" x14ac:dyDescent="0.3">
      <c r="B19" s="26"/>
      <c r="C19" s="24" t="str">
        <f>C18</f>
        <v>NIST 679</v>
      </c>
      <c r="D19" s="26">
        <f>D18</f>
        <v>45083</v>
      </c>
      <c r="E19" s="24" t="s">
        <v>77</v>
      </c>
      <c r="F19" s="21">
        <f>F18/F17</f>
        <v>4.250944033216341E-2</v>
      </c>
      <c r="G19" s="21">
        <f t="shared" ref="G19" si="37">G18/G17</f>
        <v>1.4224737125456789E-2</v>
      </c>
      <c r="H19" s="21">
        <f t="shared" ref="H19" si="38">H18/H17</f>
        <v>9.042870668954317E-3</v>
      </c>
      <c r="I19" s="21" t="e">
        <f t="shared" ref="I19" si="39">I18/I17</f>
        <v>#DIV/0!</v>
      </c>
      <c r="J19" s="21" t="e">
        <f t="shared" ref="J19" si="40">J18/J17</f>
        <v>#DIV/0!</v>
      </c>
      <c r="K19" s="21">
        <f t="shared" ref="K19" si="41">K18/K17</f>
        <v>8.5556302547559089E-3</v>
      </c>
      <c r="L19" s="21">
        <f t="shared" ref="L19" si="42">L18/L17</f>
        <v>7.4352851828003552E-2</v>
      </c>
      <c r="M19" s="21">
        <f t="shared" ref="M19" si="43">M18/M17</f>
        <v>6.7030955394845146E-2</v>
      </c>
      <c r="N19" s="21">
        <f t="shared" ref="N19" si="44">N18/N17</f>
        <v>0.26091761532804769</v>
      </c>
      <c r="O19" s="21">
        <f t="shared" ref="O19" si="45">O18/O17</f>
        <v>0.41780989256344503</v>
      </c>
      <c r="P19" s="21">
        <f t="shared" ref="P19" si="46">P18/P17</f>
        <v>5.9264332587296915E-2</v>
      </c>
      <c r="Q19" s="21">
        <f t="shared" ref="Q19" si="47">Q18/Q17</f>
        <v>1.1585157271541654E-2</v>
      </c>
      <c r="R19" s="21">
        <f t="shared" ref="R19" si="48">R18/R17</f>
        <v>0.38045156006184794</v>
      </c>
      <c r="S19" s="21">
        <f t="shared" ref="S19" si="49">S18/S17</f>
        <v>0.24598210519407532</v>
      </c>
      <c r="T19" s="21">
        <f t="shared" ref="T19" si="50">T18/T17</f>
        <v>4.4500219358930206E-2</v>
      </c>
      <c r="U19" s="21">
        <f t="shared" ref="U19" si="51">U18/U17</f>
        <v>0.10613647039308989</v>
      </c>
      <c r="V19" s="21">
        <f t="shared" ref="V19" si="52">V18/V17</f>
        <v>0.19836466339852918</v>
      </c>
      <c r="W19" s="21">
        <f t="shared" ref="W19" si="53">W18/W17</f>
        <v>0.47140452079103173</v>
      </c>
      <c r="X19" s="21">
        <f t="shared" ref="X19" si="54">X18/X17</f>
        <v>3.8550914437231437E-2</v>
      </c>
      <c r="Y19" s="21">
        <f t="shared" ref="Y19" si="55">Y18/Y17</f>
        <v>9.3424945418739483E-2</v>
      </c>
      <c r="Z19" s="21">
        <f t="shared" ref="Z19" si="56">Z18/Z17</f>
        <v>9.8753375035655289E-2</v>
      </c>
      <c r="AA19" s="21">
        <f t="shared" ref="AA19" si="57">AA18/AA17</f>
        <v>4.5955461471425624E-2</v>
      </c>
      <c r="AB19" s="21">
        <f t="shared" ref="AB19" si="58">AB18/AB17</f>
        <v>6.7908358387527595E-2</v>
      </c>
      <c r="AC19" s="21">
        <f t="shared" ref="AC19" si="59">AC18/AC17</f>
        <v>0.17876242545972199</v>
      </c>
      <c r="AD19" s="21">
        <f t="shared" ref="AD19" si="60">AD18/AD17</f>
        <v>0.35478652545320533</v>
      </c>
      <c r="AE19" s="21">
        <f t="shared" ref="AE19" si="61">AE18/AE17</f>
        <v>0.49406482646879496</v>
      </c>
      <c r="AF19" s="21">
        <f t="shared" ref="AF19" si="62">AF18/AF17</f>
        <v>0.7044868878467001</v>
      </c>
      <c r="AG19" s="21">
        <f t="shared" ref="AG19" si="63">AG18/AG17</f>
        <v>0.38844321725445302</v>
      </c>
      <c r="AH19" s="21">
        <f t="shared" ref="AH19" si="64">AH18/AH17</f>
        <v>0.366150070081674</v>
      </c>
      <c r="AI19" s="21">
        <f t="shared" ref="AI19" si="65">AI18/AI17</f>
        <v>0.57190356853689328</v>
      </c>
      <c r="AJ19" s="18" t="s">
        <v>54</v>
      </c>
      <c r="AK19" s="21">
        <f t="shared" ref="AK19" si="66">AK18/AK17</f>
        <v>0.13205891141466733</v>
      </c>
      <c r="AL19" s="21">
        <f t="shared" ref="AL19" si="67">AL18/AL17</f>
        <v>0.11783015091317733</v>
      </c>
      <c r="AM19" s="18" t="s">
        <v>54</v>
      </c>
      <c r="AN19" s="21">
        <f t="shared" ref="AN19" si="68">AN18/AN17</f>
        <v>0.22296912701600224</v>
      </c>
      <c r="AO19" s="18" t="s">
        <v>54</v>
      </c>
      <c r="AP19" s="21">
        <f t="shared" ref="AP19" si="69">AP18/AP17</f>
        <v>4.9800505566337059E-3</v>
      </c>
    </row>
    <row r="20" spans="1:42" x14ac:dyDescent="0.3">
      <c r="B20" s="26"/>
    </row>
    <row r="21" spans="1:42" x14ac:dyDescent="0.3">
      <c r="A21" s="24" t="s">
        <v>66</v>
      </c>
      <c r="B21" s="26">
        <v>45083</v>
      </c>
      <c r="C21" s="24" t="s">
        <v>67</v>
      </c>
      <c r="D21" s="24" t="s">
        <v>52</v>
      </c>
      <c r="E21" s="24" t="s">
        <v>53</v>
      </c>
      <c r="F21" s="18">
        <v>13709</v>
      </c>
      <c r="G21" s="18">
        <v>76526</v>
      </c>
      <c r="H21" s="18">
        <v>257506</v>
      </c>
      <c r="I21" s="18">
        <v>327</v>
      </c>
      <c r="J21" s="18" t="s">
        <v>54</v>
      </c>
      <c r="K21" s="18">
        <v>17075</v>
      </c>
      <c r="L21" s="18">
        <v>14308</v>
      </c>
      <c r="M21" s="18">
        <v>4872</v>
      </c>
      <c r="N21" s="18">
        <v>89</v>
      </c>
      <c r="O21" s="18">
        <v>202</v>
      </c>
      <c r="P21" s="18">
        <v>922</v>
      </c>
      <c r="Q21" s="18">
        <v>50482</v>
      </c>
      <c r="R21" s="18">
        <v>183</v>
      </c>
      <c r="S21" s="18">
        <v>77</v>
      </c>
      <c r="T21" s="18">
        <v>720</v>
      </c>
      <c r="U21" s="18">
        <v>62</v>
      </c>
      <c r="V21" s="18">
        <v>12</v>
      </c>
      <c r="W21" s="18">
        <v>3</v>
      </c>
      <c r="X21" s="18">
        <v>72</v>
      </c>
      <c r="Y21" s="18">
        <v>110</v>
      </c>
      <c r="Z21" s="18">
        <v>29</v>
      </c>
      <c r="AA21" s="18">
        <v>286</v>
      </c>
      <c r="AB21" s="18">
        <v>7</v>
      </c>
      <c r="AC21" s="18" t="s">
        <v>54</v>
      </c>
      <c r="AD21" s="18">
        <v>18</v>
      </c>
      <c r="AE21" s="18">
        <v>15</v>
      </c>
      <c r="AF21" s="18">
        <v>35</v>
      </c>
      <c r="AG21" s="18">
        <v>72</v>
      </c>
      <c r="AH21" s="18">
        <v>1258</v>
      </c>
      <c r="AI21" s="18">
        <v>15</v>
      </c>
      <c r="AJ21" s="18">
        <v>5</v>
      </c>
      <c r="AK21" s="18">
        <v>9</v>
      </c>
      <c r="AL21" s="18" t="s">
        <v>54</v>
      </c>
      <c r="AM21" s="18" t="s">
        <v>54</v>
      </c>
      <c r="AN21" s="18">
        <v>11</v>
      </c>
      <c r="AO21" s="18" t="s">
        <v>54</v>
      </c>
      <c r="AP21" s="18">
        <v>716059</v>
      </c>
    </row>
    <row r="22" spans="1:42" x14ac:dyDescent="0.3">
      <c r="A22" s="24" t="s">
        <v>68</v>
      </c>
      <c r="B22" s="26">
        <v>45083</v>
      </c>
      <c r="C22" s="24" t="s">
        <v>67</v>
      </c>
      <c r="D22" s="24" t="s">
        <v>52</v>
      </c>
      <c r="E22" s="24" t="s">
        <v>55</v>
      </c>
      <c r="F22" s="18">
        <v>13622</v>
      </c>
      <c r="G22" s="18">
        <v>75672</v>
      </c>
      <c r="H22" s="18">
        <v>256237</v>
      </c>
      <c r="I22" s="18">
        <v>275</v>
      </c>
      <c r="J22" s="18" t="s">
        <v>54</v>
      </c>
      <c r="K22" s="18">
        <v>17090</v>
      </c>
      <c r="L22" s="18">
        <v>14055</v>
      </c>
      <c r="M22" s="18">
        <v>4582</v>
      </c>
      <c r="N22" s="18">
        <v>157</v>
      </c>
      <c r="O22" s="18">
        <v>230</v>
      </c>
      <c r="P22" s="18">
        <v>950</v>
      </c>
      <c r="Q22" s="18">
        <v>50338</v>
      </c>
      <c r="R22" s="18">
        <v>184</v>
      </c>
      <c r="S22" s="18">
        <v>82</v>
      </c>
      <c r="T22" s="18">
        <v>717</v>
      </c>
      <c r="U22" s="18">
        <v>70</v>
      </c>
      <c r="V22" s="18">
        <v>6</v>
      </c>
      <c r="W22" s="18">
        <v>2</v>
      </c>
      <c r="X22" s="18">
        <v>73</v>
      </c>
      <c r="Y22" s="18">
        <v>106</v>
      </c>
      <c r="Z22" s="18">
        <v>30</v>
      </c>
      <c r="AA22" s="18">
        <v>258</v>
      </c>
      <c r="AB22" s="18" t="s">
        <v>54</v>
      </c>
      <c r="AC22" s="18" t="s">
        <v>54</v>
      </c>
      <c r="AD22" s="18">
        <v>32</v>
      </c>
      <c r="AE22" s="18">
        <v>26</v>
      </c>
      <c r="AF22" s="18">
        <v>42</v>
      </c>
      <c r="AG22" s="18">
        <v>74</v>
      </c>
      <c r="AH22" s="18">
        <v>808</v>
      </c>
      <c r="AI22" s="18" t="s">
        <v>54</v>
      </c>
      <c r="AJ22" s="18">
        <v>5</v>
      </c>
      <c r="AK22" s="18" t="s">
        <v>54</v>
      </c>
      <c r="AL22" s="18" t="s">
        <v>54</v>
      </c>
      <c r="AM22" s="18">
        <v>23</v>
      </c>
      <c r="AN22" s="18" t="s">
        <v>54</v>
      </c>
      <c r="AO22" s="18">
        <v>6</v>
      </c>
      <c r="AP22" s="18">
        <v>718977</v>
      </c>
    </row>
    <row r="23" spans="1:42" x14ac:dyDescent="0.3">
      <c r="A23" s="24" t="s">
        <v>69</v>
      </c>
      <c r="B23" s="26">
        <v>45083</v>
      </c>
      <c r="C23" s="24" t="s">
        <v>67</v>
      </c>
      <c r="D23" s="24" t="s">
        <v>52</v>
      </c>
      <c r="E23" s="24" t="s">
        <v>56</v>
      </c>
      <c r="F23" s="18">
        <v>13780</v>
      </c>
      <c r="G23" s="18">
        <v>78657</v>
      </c>
      <c r="H23" s="18">
        <v>263033</v>
      </c>
      <c r="I23" s="18">
        <v>378</v>
      </c>
      <c r="J23" s="18" t="s">
        <v>54</v>
      </c>
      <c r="K23" s="18">
        <v>17728</v>
      </c>
      <c r="L23" s="18">
        <v>14219</v>
      </c>
      <c r="M23" s="18">
        <v>4894</v>
      </c>
      <c r="N23" s="18">
        <v>73</v>
      </c>
      <c r="O23" s="18">
        <v>230</v>
      </c>
      <c r="P23" s="18">
        <v>892</v>
      </c>
      <c r="Q23" s="18">
        <v>51263</v>
      </c>
      <c r="R23" s="18">
        <v>81</v>
      </c>
      <c r="S23" s="18">
        <v>60</v>
      </c>
      <c r="T23" s="18">
        <v>695</v>
      </c>
      <c r="U23" s="18">
        <v>72</v>
      </c>
      <c r="V23" s="18">
        <v>5</v>
      </c>
      <c r="W23" s="18">
        <v>2</v>
      </c>
      <c r="X23" s="18">
        <v>76</v>
      </c>
      <c r="Y23" s="18">
        <v>108</v>
      </c>
      <c r="Z23" s="18">
        <v>35</v>
      </c>
      <c r="AA23" s="18">
        <v>295</v>
      </c>
      <c r="AB23" s="18">
        <v>8</v>
      </c>
      <c r="AC23" s="18">
        <v>8</v>
      </c>
      <c r="AD23" s="18">
        <v>14</v>
      </c>
      <c r="AE23" s="18">
        <v>18</v>
      </c>
      <c r="AF23" s="18">
        <v>39</v>
      </c>
      <c r="AG23" s="18">
        <v>102</v>
      </c>
      <c r="AH23" s="18">
        <v>1016</v>
      </c>
      <c r="AI23" s="18" t="s">
        <v>54</v>
      </c>
      <c r="AJ23" s="18">
        <v>8</v>
      </c>
      <c r="AK23" s="18">
        <v>13</v>
      </c>
      <c r="AL23" s="18">
        <v>22</v>
      </c>
      <c r="AM23" s="18" t="s">
        <v>54</v>
      </c>
      <c r="AN23" s="18">
        <v>30</v>
      </c>
      <c r="AO23" s="18" t="s">
        <v>54</v>
      </c>
      <c r="AP23" s="18">
        <v>708343</v>
      </c>
    </row>
    <row r="24" spans="1:42" x14ac:dyDescent="0.3">
      <c r="A24" s="24" t="s">
        <v>70</v>
      </c>
      <c r="B24" s="26">
        <v>45083</v>
      </c>
      <c r="C24" s="24" t="s">
        <v>67</v>
      </c>
      <c r="D24" s="24" t="s">
        <v>52</v>
      </c>
      <c r="E24" s="24" t="s">
        <v>57</v>
      </c>
      <c r="F24" s="18">
        <v>14013</v>
      </c>
      <c r="G24" s="18">
        <v>77359</v>
      </c>
      <c r="H24" s="18">
        <v>259477</v>
      </c>
      <c r="I24" s="18">
        <v>380</v>
      </c>
      <c r="J24" s="18" t="s">
        <v>54</v>
      </c>
      <c r="K24" s="18">
        <v>17389</v>
      </c>
      <c r="L24" s="18">
        <v>13905</v>
      </c>
      <c r="M24" s="18">
        <v>4856</v>
      </c>
      <c r="N24" s="18">
        <v>278</v>
      </c>
      <c r="O24" s="18">
        <v>235</v>
      </c>
      <c r="P24" s="18">
        <v>900</v>
      </c>
      <c r="Q24" s="18">
        <v>51579</v>
      </c>
      <c r="R24" s="18">
        <v>66</v>
      </c>
      <c r="S24" s="18">
        <v>67</v>
      </c>
      <c r="T24" s="18">
        <v>680</v>
      </c>
      <c r="U24" s="18">
        <v>58</v>
      </c>
      <c r="V24" s="18">
        <v>6</v>
      </c>
      <c r="W24" s="18">
        <v>3</v>
      </c>
      <c r="X24" s="18">
        <v>76</v>
      </c>
      <c r="Y24" s="18">
        <v>100</v>
      </c>
      <c r="Z24" s="18">
        <v>29</v>
      </c>
      <c r="AA24" s="18">
        <v>338</v>
      </c>
      <c r="AB24" s="18">
        <v>16</v>
      </c>
      <c r="AC24" s="18">
        <v>11</v>
      </c>
      <c r="AD24" s="18">
        <v>18</v>
      </c>
      <c r="AE24" s="18" t="s">
        <v>54</v>
      </c>
      <c r="AF24" s="18">
        <v>29</v>
      </c>
      <c r="AG24" s="18">
        <v>68</v>
      </c>
      <c r="AH24" s="18">
        <v>1351</v>
      </c>
      <c r="AI24" s="18">
        <v>16</v>
      </c>
      <c r="AJ24" s="18" t="s">
        <v>54</v>
      </c>
      <c r="AK24" s="18">
        <v>5</v>
      </c>
      <c r="AL24" s="18">
        <v>17</v>
      </c>
      <c r="AM24" s="18" t="s">
        <v>54</v>
      </c>
      <c r="AN24" s="18">
        <v>11</v>
      </c>
      <c r="AO24" s="18" t="s">
        <v>54</v>
      </c>
      <c r="AP24" s="18">
        <v>712015</v>
      </c>
    </row>
    <row r="25" spans="1:42" x14ac:dyDescent="0.3">
      <c r="A25" s="24" t="s">
        <v>71</v>
      </c>
      <c r="B25" s="26">
        <v>45083</v>
      </c>
      <c r="C25" s="24" t="s">
        <v>67</v>
      </c>
      <c r="D25" s="24" t="s">
        <v>52</v>
      </c>
      <c r="E25" s="24" t="s">
        <v>59</v>
      </c>
      <c r="F25" s="18">
        <v>14286</v>
      </c>
      <c r="G25" s="18">
        <v>77760</v>
      </c>
      <c r="H25" s="18">
        <v>260453</v>
      </c>
      <c r="I25" s="18">
        <v>313</v>
      </c>
      <c r="J25" s="18" t="s">
        <v>54</v>
      </c>
      <c r="K25" s="18">
        <v>17061</v>
      </c>
      <c r="L25" s="18">
        <v>13797</v>
      </c>
      <c r="M25" s="18">
        <v>4280</v>
      </c>
      <c r="N25" s="18">
        <v>145</v>
      </c>
      <c r="O25" s="18">
        <v>197</v>
      </c>
      <c r="P25" s="18">
        <v>979</v>
      </c>
      <c r="Q25" s="18">
        <v>50676</v>
      </c>
      <c r="R25" s="18">
        <v>258</v>
      </c>
      <c r="S25" s="18">
        <v>92</v>
      </c>
      <c r="T25" s="18">
        <v>656</v>
      </c>
      <c r="U25" s="18">
        <v>70</v>
      </c>
      <c r="V25" s="18">
        <v>6</v>
      </c>
      <c r="W25" s="18">
        <v>3</v>
      </c>
      <c r="X25" s="18">
        <v>69</v>
      </c>
      <c r="Y25" s="18">
        <v>97</v>
      </c>
      <c r="Z25" s="18">
        <v>30</v>
      </c>
      <c r="AA25" s="18">
        <v>271</v>
      </c>
      <c r="AB25" s="18">
        <v>14</v>
      </c>
      <c r="AC25" s="18">
        <v>16</v>
      </c>
      <c r="AD25" s="18">
        <v>37</v>
      </c>
      <c r="AE25" s="18">
        <v>35</v>
      </c>
      <c r="AF25" s="18">
        <v>31</v>
      </c>
      <c r="AG25" s="18">
        <v>72</v>
      </c>
      <c r="AH25" s="18">
        <v>2076</v>
      </c>
      <c r="AI25" s="18" t="s">
        <v>54</v>
      </c>
      <c r="AJ25" s="18">
        <v>6</v>
      </c>
      <c r="AK25" s="18">
        <v>6</v>
      </c>
      <c r="AL25" s="18">
        <v>18</v>
      </c>
      <c r="AM25" s="18" t="s">
        <v>54</v>
      </c>
      <c r="AN25" s="18">
        <v>12</v>
      </c>
      <c r="AO25" s="18">
        <v>7</v>
      </c>
      <c r="AP25" s="18">
        <v>711496</v>
      </c>
    </row>
    <row r="26" spans="1:42" x14ac:dyDescent="0.3">
      <c r="B26" s="26"/>
      <c r="C26" s="24" t="str">
        <f>C25</f>
        <v>SARM 69</v>
      </c>
      <c r="D26" s="26">
        <f>B25</f>
        <v>45083</v>
      </c>
      <c r="E26" s="24" t="s">
        <v>75</v>
      </c>
      <c r="F26" s="20">
        <f>AVERAGE(F21:F25)</f>
        <v>13882</v>
      </c>
      <c r="G26" s="20">
        <f t="shared" ref="G26" si="70">AVERAGE(G21:G25)</f>
        <v>77194.8</v>
      </c>
      <c r="H26" s="20">
        <f t="shared" ref="H26" si="71">AVERAGE(H21:H25)</f>
        <v>259341.2</v>
      </c>
      <c r="I26" s="20">
        <f t="shared" ref="I26" si="72">AVERAGE(I21:I25)</f>
        <v>334.6</v>
      </c>
      <c r="J26" s="18" t="s">
        <v>54</v>
      </c>
      <c r="K26" s="20">
        <f t="shared" ref="K26" si="73">AVERAGE(K21:K25)</f>
        <v>17268.599999999999</v>
      </c>
      <c r="L26" s="20">
        <f t="shared" ref="L26" si="74">AVERAGE(L21:L25)</f>
        <v>14056.8</v>
      </c>
      <c r="M26" s="20">
        <f t="shared" ref="M26" si="75">AVERAGE(M21:M25)</f>
        <v>4696.8</v>
      </c>
      <c r="N26" s="20">
        <f t="shared" ref="N26" si="76">AVERAGE(N21:N25)</f>
        <v>148.4</v>
      </c>
      <c r="O26" s="20">
        <f t="shared" ref="O26" si="77">AVERAGE(O21:O25)</f>
        <v>218.8</v>
      </c>
      <c r="P26" s="20">
        <f t="shared" ref="P26" si="78">AVERAGE(P21:P25)</f>
        <v>928.6</v>
      </c>
      <c r="Q26" s="20">
        <f t="shared" ref="Q26" si="79">AVERAGE(Q21:Q25)</f>
        <v>50867.6</v>
      </c>
      <c r="R26" s="20">
        <f t="shared" ref="R26" si="80">AVERAGE(R21:R25)</f>
        <v>154.4</v>
      </c>
      <c r="S26" s="20">
        <f t="shared" ref="S26" si="81">AVERAGE(S21:S25)</f>
        <v>75.599999999999994</v>
      </c>
      <c r="T26" s="20">
        <f t="shared" ref="T26" si="82">AVERAGE(T21:T25)</f>
        <v>693.6</v>
      </c>
      <c r="U26" s="20">
        <f t="shared" ref="U26" si="83">AVERAGE(U21:U25)</f>
        <v>66.400000000000006</v>
      </c>
      <c r="V26" s="20">
        <f t="shared" ref="V26" si="84">AVERAGE(V21:V25)</f>
        <v>7</v>
      </c>
      <c r="W26" s="20">
        <f t="shared" ref="W26" si="85">AVERAGE(W21:W25)</f>
        <v>2.6</v>
      </c>
      <c r="X26" s="20">
        <f t="shared" ref="X26" si="86">AVERAGE(X21:X25)</f>
        <v>73.2</v>
      </c>
      <c r="Y26" s="20">
        <f t="shared" ref="Y26" si="87">AVERAGE(Y21:Y25)</f>
        <v>104.2</v>
      </c>
      <c r="Z26" s="20">
        <f t="shared" ref="Z26" si="88">AVERAGE(Z21:Z25)</f>
        <v>30.6</v>
      </c>
      <c r="AA26" s="20">
        <f t="shared" ref="AA26" si="89">AVERAGE(AA21:AA25)</f>
        <v>289.60000000000002</v>
      </c>
      <c r="AB26" s="20">
        <f t="shared" ref="AB26" si="90">AVERAGE(AB21:AB25)</f>
        <v>11.25</v>
      </c>
      <c r="AC26" s="20">
        <f t="shared" ref="AC26" si="91">AVERAGE(AC21:AC25)</f>
        <v>11.666666666666666</v>
      </c>
      <c r="AD26" s="20">
        <f t="shared" ref="AD26" si="92">AVERAGE(AD21:AD25)</f>
        <v>23.8</v>
      </c>
      <c r="AE26" s="20">
        <f t="shared" ref="AE26" si="93">AVERAGE(AE21:AE25)</f>
        <v>23.5</v>
      </c>
      <c r="AF26" s="20">
        <f t="shared" ref="AF26" si="94">AVERAGE(AF21:AF25)</f>
        <v>35.200000000000003</v>
      </c>
      <c r="AG26" s="20">
        <f t="shared" ref="AG26" si="95">AVERAGE(AG21:AG25)</f>
        <v>77.599999999999994</v>
      </c>
      <c r="AH26" s="20">
        <f t="shared" ref="AH26" si="96">AVERAGE(AH21:AH25)</f>
        <v>1301.8</v>
      </c>
      <c r="AI26" s="18" t="s">
        <v>54</v>
      </c>
      <c r="AJ26" s="20">
        <f t="shared" ref="AJ26" si="97">AVERAGE(AJ21:AJ25)</f>
        <v>6</v>
      </c>
      <c r="AK26" s="20">
        <f t="shared" ref="AK26" si="98">AVERAGE(AK21:AK25)</f>
        <v>8.25</v>
      </c>
      <c r="AL26" s="20">
        <f t="shared" ref="AL26" si="99">AVERAGE(AL21:AL25)</f>
        <v>19</v>
      </c>
      <c r="AM26" s="18" t="s">
        <v>54</v>
      </c>
      <c r="AN26" s="20">
        <f t="shared" ref="AN26" si="100">AVERAGE(AN21:AN25)</f>
        <v>16</v>
      </c>
      <c r="AO26" s="18" t="s">
        <v>54</v>
      </c>
      <c r="AP26" s="20">
        <f t="shared" ref="AP26" si="101">AVERAGE(AP21:AP25)</f>
        <v>713378</v>
      </c>
    </row>
    <row r="27" spans="1:42" x14ac:dyDescent="0.3">
      <c r="B27" s="26"/>
      <c r="C27" s="24" t="str">
        <f>C26</f>
        <v>SARM 69</v>
      </c>
      <c r="D27" s="26">
        <f>D26</f>
        <v>45083</v>
      </c>
      <c r="E27" s="24" t="s">
        <v>76</v>
      </c>
      <c r="F27" s="20">
        <f>STDEV(F21:F25)</f>
        <v>268.47253118335959</v>
      </c>
      <c r="G27" s="20">
        <f t="shared" ref="G27:AP27" si="102">STDEV(G21:G25)</f>
        <v>1145.7153660486533</v>
      </c>
      <c r="H27" s="20">
        <f t="shared" si="102"/>
        <v>2640.4518931425359</v>
      </c>
      <c r="I27" s="20">
        <f t="shared" si="102"/>
        <v>44.780576146360474</v>
      </c>
      <c r="J27" s="18" t="s">
        <v>54</v>
      </c>
      <c r="K27" s="20">
        <f t="shared" si="102"/>
        <v>290.69795320916865</v>
      </c>
      <c r="L27" s="20">
        <f t="shared" si="102"/>
        <v>212.10421966571056</v>
      </c>
      <c r="M27" s="20">
        <f t="shared" si="102"/>
        <v>265.43775164810296</v>
      </c>
      <c r="N27" s="20">
        <f t="shared" si="102"/>
        <v>80.770043951950399</v>
      </c>
      <c r="O27" s="20">
        <f t="shared" si="102"/>
        <v>17.824140933015538</v>
      </c>
      <c r="P27" s="20">
        <f t="shared" si="102"/>
        <v>36.052739146977444</v>
      </c>
      <c r="Q27" s="20">
        <f t="shared" si="102"/>
        <v>531.10855764146743</v>
      </c>
      <c r="R27" s="20">
        <f t="shared" si="102"/>
        <v>80.045611997160719</v>
      </c>
      <c r="S27" s="20">
        <f t="shared" si="102"/>
        <v>12.541929676090525</v>
      </c>
      <c r="T27" s="20">
        <f t="shared" si="102"/>
        <v>26.67020809817576</v>
      </c>
      <c r="U27" s="20">
        <f t="shared" si="102"/>
        <v>6.06630035524124</v>
      </c>
      <c r="V27" s="20">
        <f t="shared" si="102"/>
        <v>2.8284271247461903</v>
      </c>
      <c r="W27" s="20">
        <f t="shared" si="102"/>
        <v>0.54772255750516674</v>
      </c>
      <c r="X27" s="20">
        <f t="shared" si="102"/>
        <v>2.9495762407505248</v>
      </c>
      <c r="Y27" s="20">
        <f t="shared" si="102"/>
        <v>5.4954526656136338</v>
      </c>
      <c r="Z27" s="20">
        <f t="shared" si="102"/>
        <v>2.5099800796022267</v>
      </c>
      <c r="AA27" s="20">
        <f t="shared" si="102"/>
        <v>30.533588062984016</v>
      </c>
      <c r="AB27" s="20">
        <f t="shared" si="102"/>
        <v>4.4253060157839181</v>
      </c>
      <c r="AC27" s="20">
        <f t="shared" si="102"/>
        <v>4.0414518843273814</v>
      </c>
      <c r="AD27" s="20">
        <f t="shared" si="102"/>
        <v>10.059821071967436</v>
      </c>
      <c r="AE27" s="20">
        <f t="shared" si="102"/>
        <v>8.9628864398325021</v>
      </c>
      <c r="AF27" s="20">
        <f t="shared" si="102"/>
        <v>5.4037024344425229</v>
      </c>
      <c r="AG27" s="20">
        <f t="shared" si="102"/>
        <v>13.813037319865613</v>
      </c>
      <c r="AH27" s="20">
        <f t="shared" si="102"/>
        <v>481.98672180880686</v>
      </c>
      <c r="AI27" s="18" t="s">
        <v>54</v>
      </c>
      <c r="AJ27" s="20">
        <f t="shared" si="102"/>
        <v>1.4142135623730951</v>
      </c>
      <c r="AK27" s="20">
        <f t="shared" si="102"/>
        <v>3.5939764421413041</v>
      </c>
      <c r="AL27" s="20">
        <f t="shared" si="102"/>
        <v>2.6457513110645907</v>
      </c>
      <c r="AM27" s="18" t="s">
        <v>54</v>
      </c>
      <c r="AN27" s="20">
        <f t="shared" si="102"/>
        <v>9.3452305125841235</v>
      </c>
      <c r="AO27" s="18" t="s">
        <v>54</v>
      </c>
      <c r="AP27" s="20">
        <f t="shared" si="102"/>
        <v>4161.9550694355175</v>
      </c>
    </row>
    <row r="28" spans="1:42" x14ac:dyDescent="0.3">
      <c r="B28" s="26"/>
      <c r="C28" s="24" t="str">
        <f>C27</f>
        <v>SARM 69</v>
      </c>
      <c r="D28" s="26">
        <f>D27</f>
        <v>45083</v>
      </c>
      <c r="E28" s="24" t="s">
        <v>77</v>
      </c>
      <c r="F28" s="21">
        <f>F27/F26</f>
        <v>1.9339614694090158E-2</v>
      </c>
      <c r="G28" s="21">
        <f t="shared" ref="G28" si="103">G27/G26</f>
        <v>1.4841872328818175E-2</v>
      </c>
      <c r="H28" s="21">
        <f t="shared" ref="H28" si="104">H27/H26</f>
        <v>1.0181382260676421E-2</v>
      </c>
      <c r="I28" s="21">
        <f t="shared" ref="I28" si="105">I27/I26</f>
        <v>0.13383316242187829</v>
      </c>
      <c r="J28" s="18" t="s">
        <v>54</v>
      </c>
      <c r="K28" s="21">
        <f t="shared" ref="K28" si="106">K27/K26</f>
        <v>1.6833903918625059E-2</v>
      </c>
      <c r="L28" s="21">
        <f t="shared" ref="L28" si="107">L27/L26</f>
        <v>1.5089082840028354E-2</v>
      </c>
      <c r="M28" s="21">
        <f t="shared" ref="M28" si="108">M27/M26</f>
        <v>5.6514595394332942E-2</v>
      </c>
      <c r="N28" s="21">
        <f t="shared" ref="N28" si="109">N27/N26</f>
        <v>0.54427253336893799</v>
      </c>
      <c r="O28" s="21">
        <f t="shared" ref="O28" si="110">O27/O26</f>
        <v>8.1463166969906478E-2</v>
      </c>
      <c r="P28" s="21">
        <f t="shared" ref="P28" si="111">P27/P26</f>
        <v>3.8824832163447599E-2</v>
      </c>
      <c r="Q28" s="21">
        <f t="shared" ref="Q28" si="112">Q27/Q26</f>
        <v>1.0440998939235731E-2</v>
      </c>
      <c r="R28" s="21">
        <f t="shared" ref="R28" si="113">R27/R26</f>
        <v>0.51843012951528966</v>
      </c>
      <c r="S28" s="21">
        <f t="shared" ref="S28" si="114">S27/S26</f>
        <v>0.16589854068902812</v>
      </c>
      <c r="T28" s="21">
        <f t="shared" ref="T28" si="115">T27/T26</f>
        <v>3.8451857119630561E-2</v>
      </c>
      <c r="U28" s="21">
        <f t="shared" ref="U28" si="116">U27/U26</f>
        <v>9.1359945109054805E-2</v>
      </c>
      <c r="V28" s="21">
        <f t="shared" ref="V28" si="117">V27/V26</f>
        <v>0.40406101782088433</v>
      </c>
      <c r="W28" s="21">
        <f t="shared" ref="W28" si="118">W27/W26</f>
        <v>0.21066252211737183</v>
      </c>
      <c r="X28" s="21">
        <f t="shared" ref="X28" si="119">X27/X26</f>
        <v>4.0294757387302253E-2</v>
      </c>
      <c r="Y28" s="21">
        <f t="shared" ref="Y28" si="120">Y27/Y26</f>
        <v>5.2739468959823739E-2</v>
      </c>
      <c r="Z28" s="21">
        <f t="shared" ref="Z28" si="121">Z27/Z26</f>
        <v>8.2025492797458383E-2</v>
      </c>
      <c r="AA28" s="21">
        <f t="shared" ref="AA28" si="122">AA27/AA26</f>
        <v>0.10543366043848071</v>
      </c>
      <c r="AB28" s="21">
        <f t="shared" ref="AB28" si="123">AB27/AB26</f>
        <v>0.3933605347363483</v>
      </c>
      <c r="AC28" s="21">
        <f t="shared" ref="AC28" si="124">AC27/AC26</f>
        <v>0.34641016151377557</v>
      </c>
      <c r="AD28" s="21">
        <f t="shared" ref="AD28" si="125">AD27/AD26</f>
        <v>0.4226815576456906</v>
      </c>
      <c r="AE28" s="21">
        <f t="shared" ref="AE28" si="126">AE27/AE26</f>
        <v>0.38139942297159585</v>
      </c>
      <c r="AF28" s="21">
        <f t="shared" ref="AF28" si="127">AF27/AF26</f>
        <v>0.15351427370575349</v>
      </c>
      <c r="AG28" s="21">
        <f t="shared" ref="AG28" si="128">AG27/AG26</f>
        <v>0.1780030582456909</v>
      </c>
      <c r="AH28" s="21">
        <f t="shared" ref="AH28" si="129">AH27/AH26</f>
        <v>0.37024636795883153</v>
      </c>
      <c r="AI28" s="18" t="s">
        <v>54</v>
      </c>
      <c r="AJ28" s="21">
        <f t="shared" ref="AJ28" si="130">AJ27/AJ26</f>
        <v>0.23570226039551587</v>
      </c>
      <c r="AK28" s="21">
        <f t="shared" ref="AK28" si="131">AK27/AK26</f>
        <v>0.4356335081383399</v>
      </c>
      <c r="AL28" s="21">
        <f t="shared" ref="AL28" si="132">AL27/AL26</f>
        <v>0.13925006900339951</v>
      </c>
      <c r="AM28" s="18" t="s">
        <v>54</v>
      </c>
      <c r="AN28" s="21">
        <f t="shared" ref="AN28" si="133">AN27/AN26</f>
        <v>0.58407690703650772</v>
      </c>
      <c r="AO28" s="18" t="s">
        <v>54</v>
      </c>
      <c r="AP28" s="21">
        <f t="shared" ref="AP28" si="134">AP27/AP26</f>
        <v>5.8341511364739555E-3</v>
      </c>
    </row>
    <row r="29" spans="1:42" x14ac:dyDescent="0.3">
      <c r="B29" s="26"/>
    </row>
    <row r="30" spans="1:42" x14ac:dyDescent="0.3">
      <c r="A30" s="24" t="s">
        <v>51</v>
      </c>
      <c r="B30" s="26">
        <v>45084</v>
      </c>
      <c r="C30" s="24" t="s">
        <v>0</v>
      </c>
      <c r="D30" s="24" t="s">
        <v>52</v>
      </c>
      <c r="E30" s="24" t="s">
        <v>53</v>
      </c>
      <c r="F30" s="18">
        <v>14252</v>
      </c>
      <c r="G30" s="18">
        <v>68263</v>
      </c>
      <c r="H30" s="18">
        <v>262212</v>
      </c>
      <c r="I30" s="18">
        <v>119</v>
      </c>
      <c r="J30" s="18">
        <v>130</v>
      </c>
      <c r="K30" s="18">
        <v>25592</v>
      </c>
      <c r="L30" s="18">
        <v>23173</v>
      </c>
      <c r="M30" s="18">
        <v>3722</v>
      </c>
      <c r="N30" s="18" t="s">
        <v>54</v>
      </c>
      <c r="O30" s="18">
        <v>59</v>
      </c>
      <c r="P30" s="18">
        <v>781</v>
      </c>
      <c r="Q30" s="18">
        <v>29821</v>
      </c>
      <c r="R30" s="18">
        <v>188</v>
      </c>
      <c r="S30" s="18">
        <v>38</v>
      </c>
      <c r="T30" s="18">
        <v>698</v>
      </c>
      <c r="U30" s="18">
        <v>399</v>
      </c>
      <c r="V30" s="18">
        <v>142</v>
      </c>
      <c r="W30" s="18">
        <v>3</v>
      </c>
      <c r="X30" s="18">
        <v>135</v>
      </c>
      <c r="Y30" s="18">
        <v>266</v>
      </c>
      <c r="Z30" s="18">
        <v>31</v>
      </c>
      <c r="AA30" s="18">
        <v>312</v>
      </c>
      <c r="AB30" s="18">
        <v>25</v>
      </c>
      <c r="AC30" s="18" t="s">
        <v>54</v>
      </c>
      <c r="AD30" s="18">
        <v>28</v>
      </c>
      <c r="AE30" s="18">
        <v>81</v>
      </c>
      <c r="AF30" s="18">
        <v>30</v>
      </c>
      <c r="AG30" s="18">
        <v>122</v>
      </c>
      <c r="AH30" s="18">
        <v>889</v>
      </c>
      <c r="AI30" s="18" t="s">
        <v>54</v>
      </c>
      <c r="AJ30" s="18">
        <v>5</v>
      </c>
      <c r="AK30" s="18">
        <v>22</v>
      </c>
      <c r="AL30" s="18">
        <v>1438</v>
      </c>
      <c r="AM30" s="18" t="s">
        <v>54</v>
      </c>
      <c r="AN30" s="18">
        <v>14</v>
      </c>
      <c r="AO30" s="18" t="s">
        <v>54</v>
      </c>
      <c r="AP30" s="18">
        <v>727393</v>
      </c>
    </row>
    <row r="31" spans="1:42" x14ac:dyDescent="0.3">
      <c r="A31" s="24" t="s">
        <v>42</v>
      </c>
      <c r="B31" s="26">
        <v>45084</v>
      </c>
      <c r="C31" s="24" t="s">
        <v>0</v>
      </c>
      <c r="D31" s="24" t="s">
        <v>52</v>
      </c>
      <c r="E31" s="24" t="s">
        <v>55</v>
      </c>
      <c r="F31" s="18">
        <v>15171</v>
      </c>
      <c r="G31" s="18">
        <v>68069</v>
      </c>
      <c r="H31" s="18">
        <v>258473</v>
      </c>
      <c r="I31" s="18">
        <v>196</v>
      </c>
      <c r="J31" s="18">
        <v>152</v>
      </c>
      <c r="K31" s="18">
        <v>24445</v>
      </c>
      <c r="L31" s="18">
        <v>21616</v>
      </c>
      <c r="M31" s="18">
        <v>3077</v>
      </c>
      <c r="N31" s="18">
        <v>144</v>
      </c>
      <c r="O31" s="18">
        <v>101</v>
      </c>
      <c r="P31" s="18">
        <v>708</v>
      </c>
      <c r="Q31" s="18">
        <v>28677</v>
      </c>
      <c r="R31" s="18" t="s">
        <v>54</v>
      </c>
      <c r="S31" s="18">
        <v>33</v>
      </c>
      <c r="T31" s="18">
        <v>692</v>
      </c>
      <c r="U31" s="18">
        <v>360</v>
      </c>
      <c r="V31" s="18">
        <v>146</v>
      </c>
      <c r="W31" s="18">
        <v>4</v>
      </c>
      <c r="X31" s="18">
        <v>118</v>
      </c>
      <c r="Y31" s="18">
        <v>243</v>
      </c>
      <c r="Z31" s="18">
        <v>32</v>
      </c>
      <c r="AA31" s="18">
        <v>305</v>
      </c>
      <c r="AB31" s="18">
        <v>24</v>
      </c>
      <c r="AC31" s="18">
        <v>9</v>
      </c>
      <c r="AD31" s="18" t="s">
        <v>54</v>
      </c>
      <c r="AE31" s="18">
        <v>68</v>
      </c>
      <c r="AF31" s="18">
        <v>44</v>
      </c>
      <c r="AG31" s="18">
        <v>44</v>
      </c>
      <c r="AH31" s="18">
        <v>1507</v>
      </c>
      <c r="AI31" s="18">
        <v>21</v>
      </c>
      <c r="AJ31" s="18">
        <v>6</v>
      </c>
      <c r="AK31" s="18" t="s">
        <v>54</v>
      </c>
      <c r="AL31" s="18">
        <v>1259</v>
      </c>
      <c r="AM31" s="18">
        <v>18</v>
      </c>
      <c r="AN31" s="18" t="s">
        <v>54</v>
      </c>
      <c r="AO31" s="18">
        <v>10</v>
      </c>
      <c r="AP31" s="18">
        <v>733148</v>
      </c>
    </row>
    <row r="32" spans="1:42" x14ac:dyDescent="0.3">
      <c r="A32" s="24" t="s">
        <v>43</v>
      </c>
      <c r="B32" s="26">
        <v>45084</v>
      </c>
      <c r="C32" s="24" t="s">
        <v>0</v>
      </c>
      <c r="D32" s="24" t="s">
        <v>52</v>
      </c>
      <c r="E32" s="24" t="s">
        <v>56</v>
      </c>
      <c r="F32" s="18">
        <v>15056</v>
      </c>
      <c r="G32" s="18">
        <v>69390</v>
      </c>
      <c r="H32" s="18">
        <v>258678</v>
      </c>
      <c r="I32" s="18">
        <v>223</v>
      </c>
      <c r="J32" s="18">
        <v>170</v>
      </c>
      <c r="K32" s="18">
        <v>25575</v>
      </c>
      <c r="L32" s="18">
        <v>22951</v>
      </c>
      <c r="M32" s="18">
        <v>3202</v>
      </c>
      <c r="N32" s="18">
        <v>103</v>
      </c>
      <c r="O32" s="18">
        <v>88</v>
      </c>
      <c r="P32" s="18">
        <v>675</v>
      </c>
      <c r="Q32" s="18">
        <v>28611</v>
      </c>
      <c r="R32" s="18">
        <v>63</v>
      </c>
      <c r="S32" s="18">
        <v>31</v>
      </c>
      <c r="T32" s="18">
        <v>734</v>
      </c>
      <c r="U32" s="18">
        <v>378</v>
      </c>
      <c r="V32" s="18">
        <v>115</v>
      </c>
      <c r="W32" s="18" t="s">
        <v>54</v>
      </c>
      <c r="X32" s="18">
        <v>119</v>
      </c>
      <c r="Y32" s="18">
        <v>248</v>
      </c>
      <c r="Z32" s="18">
        <v>34</v>
      </c>
      <c r="AA32" s="18">
        <v>324</v>
      </c>
      <c r="AB32" s="18">
        <v>16</v>
      </c>
      <c r="AC32" s="18">
        <v>9</v>
      </c>
      <c r="AD32" s="18">
        <v>19</v>
      </c>
      <c r="AE32" s="18">
        <v>77</v>
      </c>
      <c r="AF32" s="18">
        <v>57</v>
      </c>
      <c r="AG32" s="18">
        <v>68</v>
      </c>
      <c r="AH32" s="18">
        <v>1134</v>
      </c>
      <c r="AI32" s="18" t="s">
        <v>54</v>
      </c>
      <c r="AJ32" s="18">
        <v>9</v>
      </c>
      <c r="AK32" s="18">
        <v>14</v>
      </c>
      <c r="AL32" s="18">
        <v>1350</v>
      </c>
      <c r="AM32" s="18" t="s">
        <v>54</v>
      </c>
      <c r="AN32" s="18">
        <v>23</v>
      </c>
      <c r="AO32" s="18" t="s">
        <v>54</v>
      </c>
      <c r="AP32" s="18">
        <v>730645</v>
      </c>
    </row>
    <row r="33" spans="1:42" x14ac:dyDescent="0.3">
      <c r="A33" s="24" t="s">
        <v>44</v>
      </c>
      <c r="B33" s="26">
        <v>45084</v>
      </c>
      <c r="C33" s="24" t="s">
        <v>0</v>
      </c>
      <c r="D33" s="24" t="s">
        <v>52</v>
      </c>
      <c r="E33" s="24" t="s">
        <v>57</v>
      </c>
      <c r="F33" s="18">
        <v>14898</v>
      </c>
      <c r="G33" s="18">
        <v>69475</v>
      </c>
      <c r="H33" s="18">
        <v>262233</v>
      </c>
      <c r="I33" s="18">
        <v>81</v>
      </c>
      <c r="J33" s="18">
        <v>123</v>
      </c>
      <c r="K33" s="18">
        <v>25742</v>
      </c>
      <c r="L33" s="18">
        <v>22588</v>
      </c>
      <c r="M33" s="18">
        <v>3045</v>
      </c>
      <c r="N33" s="18">
        <v>117</v>
      </c>
      <c r="O33" s="18">
        <v>122</v>
      </c>
      <c r="P33" s="18">
        <v>687</v>
      </c>
      <c r="Q33" s="18">
        <v>29967</v>
      </c>
      <c r="R33" s="18">
        <v>66</v>
      </c>
      <c r="S33" s="18">
        <v>28</v>
      </c>
      <c r="T33" s="18">
        <v>716</v>
      </c>
      <c r="U33" s="18">
        <v>411</v>
      </c>
      <c r="V33" s="18">
        <v>133</v>
      </c>
      <c r="W33" s="18">
        <v>4</v>
      </c>
      <c r="X33" s="18">
        <v>122</v>
      </c>
      <c r="Y33" s="18">
        <v>271</v>
      </c>
      <c r="Z33" s="18">
        <v>24</v>
      </c>
      <c r="AA33" s="18">
        <v>296</v>
      </c>
      <c r="AB33" s="18">
        <v>24</v>
      </c>
      <c r="AC33" s="18">
        <v>7</v>
      </c>
      <c r="AD33" s="18">
        <v>23</v>
      </c>
      <c r="AE33" s="18">
        <v>104</v>
      </c>
      <c r="AF33" s="18">
        <v>33</v>
      </c>
      <c r="AG33" s="18">
        <v>74</v>
      </c>
      <c r="AH33" s="18">
        <v>662</v>
      </c>
      <c r="AI33" s="18" t="s">
        <v>54</v>
      </c>
      <c r="AJ33" s="18">
        <v>9</v>
      </c>
      <c r="AK33" s="18">
        <v>10</v>
      </c>
      <c r="AL33" s="18">
        <v>1382</v>
      </c>
      <c r="AM33" s="18" t="s">
        <v>54</v>
      </c>
      <c r="AN33" s="18">
        <v>12</v>
      </c>
      <c r="AO33" s="18" t="s">
        <v>54</v>
      </c>
      <c r="AP33" s="18">
        <v>726953</v>
      </c>
    </row>
    <row r="34" spans="1:42" x14ac:dyDescent="0.3">
      <c r="A34" s="24" t="s">
        <v>58</v>
      </c>
      <c r="B34" s="26">
        <v>45084</v>
      </c>
      <c r="C34" s="24" t="s">
        <v>0</v>
      </c>
      <c r="D34" s="24" t="s">
        <v>52</v>
      </c>
      <c r="E34" s="24" t="s">
        <v>59</v>
      </c>
      <c r="F34" s="18">
        <v>15312</v>
      </c>
      <c r="G34" s="18">
        <v>68777</v>
      </c>
      <c r="H34" s="18">
        <v>258201</v>
      </c>
      <c r="I34" s="18">
        <v>202</v>
      </c>
      <c r="J34" s="18">
        <v>202</v>
      </c>
      <c r="K34" s="18">
        <v>25197</v>
      </c>
      <c r="L34" s="18">
        <v>22394</v>
      </c>
      <c r="M34" s="18">
        <v>3651</v>
      </c>
      <c r="N34" s="18">
        <v>150</v>
      </c>
      <c r="O34" s="18">
        <v>80</v>
      </c>
      <c r="P34" s="18">
        <v>765</v>
      </c>
      <c r="Q34" s="18">
        <v>28090</v>
      </c>
      <c r="R34" s="18">
        <v>140</v>
      </c>
      <c r="S34" s="18">
        <v>36</v>
      </c>
      <c r="T34" s="18">
        <v>707</v>
      </c>
      <c r="U34" s="18">
        <v>402</v>
      </c>
      <c r="V34" s="18">
        <v>128</v>
      </c>
      <c r="W34" s="18">
        <v>3</v>
      </c>
      <c r="X34" s="18">
        <v>119</v>
      </c>
      <c r="Y34" s="18">
        <v>260</v>
      </c>
      <c r="Z34" s="18">
        <v>34</v>
      </c>
      <c r="AA34" s="18">
        <v>349</v>
      </c>
      <c r="AB34" s="18">
        <v>16</v>
      </c>
      <c r="AC34" s="18">
        <v>17</v>
      </c>
      <c r="AD34" s="18">
        <v>20</v>
      </c>
      <c r="AE34" s="18">
        <v>56</v>
      </c>
      <c r="AF34" s="18">
        <v>40</v>
      </c>
      <c r="AG34" s="18">
        <v>84</v>
      </c>
      <c r="AH34" s="18">
        <v>1111</v>
      </c>
      <c r="AI34" s="18" t="s">
        <v>54</v>
      </c>
      <c r="AJ34" s="18">
        <v>11</v>
      </c>
      <c r="AK34" s="18">
        <v>9</v>
      </c>
      <c r="AL34" s="18">
        <v>1313</v>
      </c>
      <c r="AM34" s="18" t="s">
        <v>54</v>
      </c>
      <c r="AN34" s="18">
        <v>13</v>
      </c>
      <c r="AO34" s="18" t="s">
        <v>54</v>
      </c>
      <c r="AP34" s="18">
        <v>731690</v>
      </c>
    </row>
    <row r="35" spans="1:42" x14ac:dyDescent="0.3">
      <c r="B35" s="26"/>
      <c r="C35" s="24" t="str">
        <f>C34</f>
        <v>NIST 2711a</v>
      </c>
      <c r="D35" s="26">
        <f>B34</f>
        <v>45084</v>
      </c>
      <c r="E35" s="24" t="s">
        <v>75</v>
      </c>
      <c r="F35" s="20">
        <f>AVERAGE(F30:F34)</f>
        <v>14937.8</v>
      </c>
      <c r="G35" s="20">
        <f t="shared" ref="G35" si="135">AVERAGE(G30:G34)</f>
        <v>68794.8</v>
      </c>
      <c r="H35" s="20">
        <f t="shared" ref="H35" si="136">AVERAGE(H30:H34)</f>
        <v>259959.4</v>
      </c>
      <c r="I35" s="20">
        <f t="shared" ref="I35" si="137">AVERAGE(I30:I34)</f>
        <v>164.2</v>
      </c>
      <c r="J35" s="20">
        <f t="shared" ref="J35" si="138">AVERAGE(J30:J34)</f>
        <v>155.4</v>
      </c>
      <c r="K35" s="20">
        <f t="shared" ref="K35" si="139">AVERAGE(K30:K34)</f>
        <v>25310.2</v>
      </c>
      <c r="L35" s="20">
        <f t="shared" ref="L35" si="140">AVERAGE(L30:L34)</f>
        <v>22544.400000000001</v>
      </c>
      <c r="M35" s="20">
        <f t="shared" ref="M35" si="141">AVERAGE(M30:M34)</f>
        <v>3339.4</v>
      </c>
      <c r="N35" s="20">
        <f t="shared" ref="N35" si="142">AVERAGE(N30:N34)</f>
        <v>128.5</v>
      </c>
      <c r="O35" s="20">
        <f t="shared" ref="O35" si="143">AVERAGE(O30:O34)</f>
        <v>90</v>
      </c>
      <c r="P35" s="20">
        <f t="shared" ref="P35" si="144">AVERAGE(P30:P34)</f>
        <v>723.2</v>
      </c>
      <c r="Q35" s="20">
        <f t="shared" ref="Q35" si="145">AVERAGE(Q30:Q34)</f>
        <v>29033.200000000001</v>
      </c>
      <c r="R35" s="20">
        <f t="shared" ref="R35" si="146">AVERAGE(R30:R34)</f>
        <v>114.25</v>
      </c>
      <c r="S35" s="20">
        <f t="shared" ref="S35" si="147">AVERAGE(S30:S34)</f>
        <v>33.200000000000003</v>
      </c>
      <c r="T35" s="20">
        <f t="shared" ref="T35" si="148">AVERAGE(T30:T34)</f>
        <v>709.4</v>
      </c>
      <c r="U35" s="20">
        <f t="shared" ref="U35" si="149">AVERAGE(U30:U34)</f>
        <v>390</v>
      </c>
      <c r="V35" s="20">
        <f t="shared" ref="V35" si="150">AVERAGE(V30:V34)</f>
        <v>132.80000000000001</v>
      </c>
      <c r="W35" s="20">
        <f t="shared" ref="W35" si="151">AVERAGE(W30:W34)</f>
        <v>3.5</v>
      </c>
      <c r="X35" s="20">
        <f t="shared" ref="X35" si="152">AVERAGE(X30:X34)</f>
        <v>122.6</v>
      </c>
      <c r="Y35" s="20">
        <f t="shared" ref="Y35" si="153">AVERAGE(Y30:Y34)</f>
        <v>257.60000000000002</v>
      </c>
      <c r="Z35" s="20">
        <f t="shared" ref="Z35" si="154">AVERAGE(Z30:Z34)</f>
        <v>31</v>
      </c>
      <c r="AA35" s="20">
        <f t="shared" ref="AA35" si="155">AVERAGE(AA30:AA34)</f>
        <v>317.2</v>
      </c>
      <c r="AB35" s="20">
        <f t="shared" ref="AB35" si="156">AVERAGE(AB30:AB34)</f>
        <v>21</v>
      </c>
      <c r="AC35" s="20">
        <f t="shared" ref="AC35" si="157">AVERAGE(AC30:AC34)</f>
        <v>10.5</v>
      </c>
      <c r="AD35" s="20">
        <f t="shared" ref="AD35" si="158">AVERAGE(AD30:AD34)</f>
        <v>22.5</v>
      </c>
      <c r="AE35" s="20">
        <f t="shared" ref="AE35" si="159">AVERAGE(AE30:AE34)</f>
        <v>77.2</v>
      </c>
      <c r="AF35" s="20">
        <f t="shared" ref="AF35" si="160">AVERAGE(AF30:AF34)</f>
        <v>40.799999999999997</v>
      </c>
      <c r="AG35" s="20">
        <f t="shared" ref="AG35" si="161">AVERAGE(AG30:AG34)</f>
        <v>78.400000000000006</v>
      </c>
      <c r="AH35" s="20">
        <f t="shared" ref="AH35" si="162">AVERAGE(AH30:AH34)</f>
        <v>1060.5999999999999</v>
      </c>
      <c r="AI35" s="18" t="s">
        <v>54</v>
      </c>
      <c r="AJ35" s="20">
        <f t="shared" ref="AJ35" si="163">AVERAGE(AJ30:AJ34)</f>
        <v>8</v>
      </c>
      <c r="AK35" s="20">
        <f t="shared" ref="AK35" si="164">AVERAGE(AK30:AK34)</f>
        <v>13.75</v>
      </c>
      <c r="AL35" s="20">
        <f t="shared" ref="AL35" si="165">AVERAGE(AL30:AL34)</f>
        <v>1348.4</v>
      </c>
      <c r="AM35" s="18" t="s">
        <v>54</v>
      </c>
      <c r="AN35" s="20">
        <f t="shared" ref="AN35" si="166">AVERAGE(AN30:AN34)</f>
        <v>15.5</v>
      </c>
      <c r="AO35" s="18" t="s">
        <v>54</v>
      </c>
      <c r="AP35" s="20">
        <f t="shared" ref="AP35" si="167">AVERAGE(AP30:AP34)</f>
        <v>729965.8</v>
      </c>
    </row>
    <row r="36" spans="1:42" x14ac:dyDescent="0.3">
      <c r="B36" s="26"/>
      <c r="C36" s="24" t="str">
        <f>C35</f>
        <v>NIST 2711a</v>
      </c>
      <c r="D36" s="26">
        <f>D35</f>
        <v>45084</v>
      </c>
      <c r="E36" s="24" t="s">
        <v>76</v>
      </c>
      <c r="F36" s="20">
        <f>STDEV(F30:F34)</f>
        <v>412.39689620558494</v>
      </c>
      <c r="G36" s="20">
        <f t="shared" ref="G36:AP36" si="168">STDEV(G30:G34)</f>
        <v>637.7399156395968</v>
      </c>
      <c r="H36" s="20">
        <f t="shared" si="168"/>
        <v>2072.8485955322449</v>
      </c>
      <c r="I36" s="20">
        <f t="shared" si="168"/>
        <v>60.956541896665996</v>
      </c>
      <c r="J36" s="20">
        <f t="shared" si="168"/>
        <v>31.981244503614917</v>
      </c>
      <c r="K36" s="20">
        <f t="shared" si="168"/>
        <v>523.77638358368154</v>
      </c>
      <c r="L36" s="20">
        <f t="shared" si="168"/>
        <v>601.43769419616535</v>
      </c>
      <c r="M36" s="20">
        <f t="shared" si="168"/>
        <v>323.21865663974285</v>
      </c>
      <c r="N36" s="20">
        <f t="shared" si="168"/>
        <v>22.248595461286989</v>
      </c>
      <c r="O36" s="20">
        <f t="shared" si="168"/>
        <v>23.505318547086318</v>
      </c>
      <c r="P36" s="20">
        <f t="shared" si="168"/>
        <v>47.30961847235718</v>
      </c>
      <c r="Q36" s="20">
        <f t="shared" si="168"/>
        <v>819.65980748112804</v>
      </c>
      <c r="R36" s="20">
        <f t="shared" si="168"/>
        <v>60.709005372624361</v>
      </c>
      <c r="S36" s="20">
        <f t="shared" si="168"/>
        <v>3.9623225512317957</v>
      </c>
      <c r="T36" s="20">
        <f t="shared" si="168"/>
        <v>16.486357996840905</v>
      </c>
      <c r="U36" s="20">
        <f t="shared" si="168"/>
        <v>20.676073128135332</v>
      </c>
      <c r="V36" s="20">
        <f t="shared" si="168"/>
        <v>12.235195135346228</v>
      </c>
      <c r="W36" s="20">
        <f t="shared" si="168"/>
        <v>0.57735026918962573</v>
      </c>
      <c r="X36" s="20">
        <f t="shared" si="168"/>
        <v>7.0922492905988568</v>
      </c>
      <c r="Y36" s="20">
        <f t="shared" si="168"/>
        <v>11.844830095868829</v>
      </c>
      <c r="Z36" s="20">
        <f t="shared" si="168"/>
        <v>4.1231056256176606</v>
      </c>
      <c r="AA36" s="20">
        <f t="shared" si="168"/>
        <v>20.510972673181541</v>
      </c>
      <c r="AB36" s="20">
        <f t="shared" si="168"/>
        <v>4.5825756949558398</v>
      </c>
      <c r="AC36" s="20">
        <f t="shared" si="168"/>
        <v>4.4347115652166904</v>
      </c>
      <c r="AD36" s="20">
        <f t="shared" si="168"/>
        <v>4.0414518843273806</v>
      </c>
      <c r="AE36" s="20">
        <f t="shared" si="168"/>
        <v>17.796066981218065</v>
      </c>
      <c r="AF36" s="20">
        <f t="shared" si="168"/>
        <v>10.616025621672161</v>
      </c>
      <c r="AG36" s="20">
        <f t="shared" si="168"/>
        <v>28.474550040343047</v>
      </c>
      <c r="AH36" s="20">
        <f t="shared" si="168"/>
        <v>314.45556124832655</v>
      </c>
      <c r="AI36" s="18" t="s">
        <v>54</v>
      </c>
      <c r="AJ36" s="20">
        <f t="shared" si="168"/>
        <v>2.4494897427831779</v>
      </c>
      <c r="AK36" s="20">
        <f t="shared" si="168"/>
        <v>5.9090326337452783</v>
      </c>
      <c r="AL36" s="20">
        <f t="shared" si="168"/>
        <v>67.832882881387249</v>
      </c>
      <c r="AM36" s="18" t="s">
        <v>54</v>
      </c>
      <c r="AN36" s="20">
        <f t="shared" si="168"/>
        <v>5.0662280511902216</v>
      </c>
      <c r="AO36" s="18" t="s">
        <v>54</v>
      </c>
      <c r="AP36" s="20">
        <f t="shared" si="168"/>
        <v>2704.4795617641485</v>
      </c>
    </row>
    <row r="37" spans="1:42" x14ac:dyDescent="0.3">
      <c r="B37" s="26"/>
      <c r="C37" s="24" t="str">
        <f>C36</f>
        <v>NIST 2711a</v>
      </c>
      <c r="D37" s="26">
        <f>D36</f>
        <v>45084</v>
      </c>
      <c r="E37" s="24" t="s">
        <v>77</v>
      </c>
      <c r="F37" s="21">
        <f>F36/F35</f>
        <v>2.7607605953057675E-2</v>
      </c>
      <c r="G37" s="21">
        <f t="shared" ref="G37" si="169">G36/G35</f>
        <v>9.2701761708675195E-3</v>
      </c>
      <c r="H37" s="21">
        <f t="shared" ref="H37" si="170">H36/H35</f>
        <v>7.9737397283277493E-3</v>
      </c>
      <c r="I37" s="21">
        <f t="shared" ref="I37" si="171">I36/I35</f>
        <v>0.37123350728785626</v>
      </c>
      <c r="J37" s="21">
        <f t="shared" ref="J37" si="172">J36/J35</f>
        <v>0.20579951418027617</v>
      </c>
      <c r="K37" s="21">
        <f t="shared" ref="K37" si="173">K36/K35</f>
        <v>2.0694280708318444E-2</v>
      </c>
      <c r="L37" s="21">
        <f t="shared" ref="L37" si="174">L36/L35</f>
        <v>2.6677919758173442E-2</v>
      </c>
      <c r="M37" s="21">
        <f t="shared" ref="M37" si="175">M36/M35</f>
        <v>9.6789440210739305E-2</v>
      </c>
      <c r="N37" s="21">
        <f t="shared" ref="N37" si="176">N36/N35</f>
        <v>0.1731408207104046</v>
      </c>
      <c r="O37" s="21">
        <f t="shared" ref="O37" si="177">O36/O35</f>
        <v>0.26117020607873687</v>
      </c>
      <c r="P37" s="21">
        <f t="shared" ref="P37" si="178">P36/P35</f>
        <v>6.5417060940759372E-2</v>
      </c>
      <c r="Q37" s="21">
        <f t="shared" ref="Q37" si="179">Q36/Q35</f>
        <v>2.8231810736712729E-2</v>
      </c>
      <c r="R37" s="21">
        <f t="shared" ref="R37" si="180">R36/R35</f>
        <v>0.53136985008861581</v>
      </c>
      <c r="S37" s="21">
        <f t="shared" ref="S37" si="181">S36/S35</f>
        <v>0.11934706479613841</v>
      </c>
      <c r="T37" s="21">
        <f t="shared" ref="T37" si="182">T36/T35</f>
        <v>2.3239861850635615E-2</v>
      </c>
      <c r="U37" s="21">
        <f t="shared" ref="U37" si="183">U36/U35</f>
        <v>5.3015572123423928E-2</v>
      </c>
      <c r="V37" s="21">
        <f t="shared" ref="V37" si="184">V36/V35</f>
        <v>9.2132493489052905E-2</v>
      </c>
      <c r="W37" s="21">
        <f t="shared" ref="W37" si="185">W36/W35</f>
        <v>0.1649572197684645</v>
      </c>
      <c r="X37" s="21">
        <f t="shared" ref="X37" si="186">X36/X35</f>
        <v>5.7848689156597528E-2</v>
      </c>
      <c r="Y37" s="21">
        <f t="shared" ref="Y37" si="187">Y36/Y35</f>
        <v>4.5981483291416256E-2</v>
      </c>
      <c r="Z37" s="21">
        <f t="shared" ref="Z37" si="188">Z36/Z35</f>
        <v>0.13300340727798904</v>
      </c>
      <c r="AA37" s="21">
        <f t="shared" ref="AA37" si="189">AA36/AA35</f>
        <v>6.4662587242060351E-2</v>
      </c>
      <c r="AB37" s="21">
        <f t="shared" ref="AB37" si="190">AB36/AB35</f>
        <v>0.21821789023599236</v>
      </c>
      <c r="AC37" s="21">
        <f t="shared" ref="AC37" si="191">AC36/AC35</f>
        <v>0.42235348240158954</v>
      </c>
      <c r="AD37" s="21">
        <f t="shared" ref="AD37" si="192">AD36/AD35</f>
        <v>0.17962008374788357</v>
      </c>
      <c r="AE37" s="21">
        <f t="shared" ref="AE37" si="193">AE36/AE35</f>
        <v>0.23051900234738426</v>
      </c>
      <c r="AF37" s="21">
        <f t="shared" ref="AF37" si="194">AF36/AF35</f>
        <v>0.26019670641353337</v>
      </c>
      <c r="AG37" s="21">
        <f t="shared" ref="AG37" si="195">AG36/AG35</f>
        <v>0.36319579133090618</v>
      </c>
      <c r="AH37" s="21">
        <f t="shared" ref="AH37" si="196">AH36/AH35</f>
        <v>0.29648836625337222</v>
      </c>
      <c r="AI37" s="18" t="s">
        <v>54</v>
      </c>
      <c r="AJ37" s="21">
        <f t="shared" ref="AJ37" si="197">AJ36/AJ35</f>
        <v>0.30618621784789724</v>
      </c>
      <c r="AK37" s="21">
        <f t="shared" ref="AK37" si="198">AK36/AK35</f>
        <v>0.42974782790874749</v>
      </c>
      <c r="AL37" s="21">
        <f t="shared" ref="AL37" si="199">AL36/AL35</f>
        <v>5.0306202077563963E-2</v>
      </c>
      <c r="AM37" s="18" t="s">
        <v>54</v>
      </c>
      <c r="AN37" s="21">
        <f t="shared" ref="AN37" si="200">AN36/AN35</f>
        <v>0.32685342265743367</v>
      </c>
      <c r="AO37" s="18" t="s">
        <v>54</v>
      </c>
      <c r="AP37" s="21">
        <f t="shared" ref="AP37" si="201">AP36/AP35</f>
        <v>3.704940096870495E-3</v>
      </c>
    </row>
    <row r="38" spans="1:42" x14ac:dyDescent="0.3">
      <c r="B38" s="26"/>
    </row>
    <row r="39" spans="1:42" x14ac:dyDescent="0.3">
      <c r="A39" s="24" t="s">
        <v>60</v>
      </c>
      <c r="B39" s="26">
        <v>45084</v>
      </c>
      <c r="C39" s="24" t="s">
        <v>61</v>
      </c>
      <c r="D39" s="24" t="s">
        <v>52</v>
      </c>
      <c r="E39" s="24" t="s">
        <v>53</v>
      </c>
      <c r="F39" s="18">
        <v>10864</v>
      </c>
      <c r="G39" s="18">
        <v>93377</v>
      </c>
      <c r="H39" s="18">
        <v>222631</v>
      </c>
      <c r="I39" s="18" t="s">
        <v>54</v>
      </c>
      <c r="J39" s="18" t="s">
        <v>54</v>
      </c>
      <c r="K39" s="18">
        <v>24106</v>
      </c>
      <c r="L39" s="18">
        <v>1434</v>
      </c>
      <c r="M39" s="18">
        <v>5696</v>
      </c>
      <c r="N39" s="18">
        <v>218</v>
      </c>
      <c r="O39" s="18">
        <v>121</v>
      </c>
      <c r="P39" s="18">
        <v>1535</v>
      </c>
      <c r="Q39" s="18">
        <v>91622</v>
      </c>
      <c r="R39" s="18">
        <v>236</v>
      </c>
      <c r="S39" s="18">
        <v>45</v>
      </c>
      <c r="T39" s="18">
        <v>844</v>
      </c>
      <c r="U39" s="18">
        <v>117</v>
      </c>
      <c r="V39" s="18">
        <v>20</v>
      </c>
      <c r="W39" s="18">
        <v>10</v>
      </c>
      <c r="X39" s="18">
        <v>187</v>
      </c>
      <c r="Y39" s="18">
        <v>51</v>
      </c>
      <c r="Z39" s="18">
        <v>42</v>
      </c>
      <c r="AA39" s="18">
        <v>163</v>
      </c>
      <c r="AB39" s="18">
        <v>18</v>
      </c>
      <c r="AC39" s="18">
        <v>10</v>
      </c>
      <c r="AD39" s="18">
        <v>32</v>
      </c>
      <c r="AE39" s="18">
        <v>43</v>
      </c>
      <c r="AF39" s="18">
        <v>58</v>
      </c>
      <c r="AG39" s="18">
        <v>52</v>
      </c>
      <c r="AH39" s="18">
        <v>698</v>
      </c>
      <c r="AI39" s="18">
        <v>18</v>
      </c>
      <c r="AJ39" s="18" t="s">
        <v>54</v>
      </c>
      <c r="AK39" s="18" t="s">
        <v>54</v>
      </c>
      <c r="AL39" s="18" t="s">
        <v>54</v>
      </c>
      <c r="AM39" s="18" t="s">
        <v>54</v>
      </c>
      <c r="AN39" s="18">
        <v>16</v>
      </c>
      <c r="AO39" s="18">
        <v>9</v>
      </c>
      <c r="AP39" s="18">
        <v>700035</v>
      </c>
    </row>
    <row r="40" spans="1:42" x14ac:dyDescent="0.3">
      <c r="A40" s="24" t="s">
        <v>62</v>
      </c>
      <c r="B40" s="26">
        <v>45084</v>
      </c>
      <c r="C40" s="24" t="s">
        <v>61</v>
      </c>
      <c r="D40" s="24" t="s">
        <v>52</v>
      </c>
      <c r="E40" s="24" t="s">
        <v>55</v>
      </c>
      <c r="F40" s="18">
        <v>12601</v>
      </c>
      <c r="G40" s="18">
        <v>90330</v>
      </c>
      <c r="H40" s="18">
        <v>217378</v>
      </c>
      <c r="I40" s="18" t="s">
        <v>54</v>
      </c>
      <c r="J40" s="18" t="s">
        <v>54</v>
      </c>
      <c r="K40" s="18">
        <v>23658</v>
      </c>
      <c r="L40" s="18">
        <v>1471</v>
      </c>
      <c r="M40" s="18">
        <v>5320</v>
      </c>
      <c r="N40" s="18">
        <v>118</v>
      </c>
      <c r="O40" s="18">
        <v>87</v>
      </c>
      <c r="P40" s="18">
        <v>1640</v>
      </c>
      <c r="Q40" s="18">
        <v>89016</v>
      </c>
      <c r="R40" s="18">
        <v>241</v>
      </c>
      <c r="S40" s="18">
        <v>53</v>
      </c>
      <c r="T40" s="18">
        <v>925</v>
      </c>
      <c r="U40" s="18">
        <v>135</v>
      </c>
      <c r="V40" s="18">
        <v>31</v>
      </c>
      <c r="W40" s="18">
        <v>8</v>
      </c>
      <c r="X40" s="18">
        <v>185</v>
      </c>
      <c r="Y40" s="18">
        <v>49</v>
      </c>
      <c r="Z40" s="18">
        <v>33</v>
      </c>
      <c r="AA40" s="18">
        <v>159</v>
      </c>
      <c r="AB40" s="18">
        <v>28</v>
      </c>
      <c r="AC40" s="18">
        <v>26</v>
      </c>
      <c r="AD40" s="18" t="s">
        <v>54</v>
      </c>
      <c r="AE40" s="18">
        <v>16</v>
      </c>
      <c r="AF40" s="18">
        <v>57</v>
      </c>
      <c r="AG40" s="18">
        <v>64</v>
      </c>
      <c r="AH40" s="18">
        <v>630</v>
      </c>
      <c r="AI40" s="18">
        <v>21</v>
      </c>
      <c r="AJ40" s="18">
        <v>4</v>
      </c>
      <c r="AK40" s="18">
        <v>10</v>
      </c>
      <c r="AL40" s="18" t="s">
        <v>54</v>
      </c>
      <c r="AM40" s="18" t="s">
        <v>54</v>
      </c>
      <c r="AN40" s="18">
        <v>15</v>
      </c>
      <c r="AO40" s="18" t="s">
        <v>54</v>
      </c>
      <c r="AP40" s="18">
        <v>708503</v>
      </c>
    </row>
    <row r="41" spans="1:42" x14ac:dyDescent="0.3">
      <c r="A41" s="24" t="s">
        <v>63</v>
      </c>
      <c r="B41" s="26">
        <v>45084</v>
      </c>
      <c r="C41" s="24" t="s">
        <v>61</v>
      </c>
      <c r="D41" s="24" t="s">
        <v>52</v>
      </c>
      <c r="E41" s="24" t="s">
        <v>56</v>
      </c>
      <c r="F41" s="18">
        <v>10807</v>
      </c>
      <c r="G41" s="18">
        <v>90790</v>
      </c>
      <c r="H41" s="18">
        <v>218912</v>
      </c>
      <c r="I41" s="18" t="s">
        <v>54</v>
      </c>
      <c r="J41" s="18" t="s">
        <v>54</v>
      </c>
      <c r="K41" s="18">
        <v>23302</v>
      </c>
      <c r="L41" s="18">
        <v>1411</v>
      </c>
      <c r="M41" s="18">
        <v>4882</v>
      </c>
      <c r="N41" s="18">
        <v>177</v>
      </c>
      <c r="O41" s="18">
        <v>92</v>
      </c>
      <c r="P41" s="18">
        <v>1603</v>
      </c>
      <c r="Q41" s="18">
        <v>93207</v>
      </c>
      <c r="R41" s="18" t="s">
        <v>54</v>
      </c>
      <c r="S41" s="18">
        <v>68</v>
      </c>
      <c r="T41" s="18">
        <v>843</v>
      </c>
      <c r="U41" s="18">
        <v>124</v>
      </c>
      <c r="V41" s="18">
        <v>16</v>
      </c>
      <c r="W41" s="18">
        <v>6</v>
      </c>
      <c r="X41" s="18">
        <v>194</v>
      </c>
      <c r="Y41" s="18">
        <v>61</v>
      </c>
      <c r="Z41" s="18">
        <v>37</v>
      </c>
      <c r="AA41" s="18">
        <v>169</v>
      </c>
      <c r="AB41" s="18">
        <v>24</v>
      </c>
      <c r="AC41" s="18">
        <v>16</v>
      </c>
      <c r="AD41" s="18" t="s">
        <v>54</v>
      </c>
      <c r="AE41" s="18">
        <v>21</v>
      </c>
      <c r="AF41" s="18">
        <v>33</v>
      </c>
      <c r="AG41" s="18">
        <v>73</v>
      </c>
      <c r="AH41" s="18">
        <v>1200</v>
      </c>
      <c r="AI41" s="18" t="s">
        <v>54</v>
      </c>
      <c r="AJ41" s="18">
        <v>5</v>
      </c>
      <c r="AK41" s="18">
        <v>12</v>
      </c>
      <c r="AL41" s="18" t="s">
        <v>54</v>
      </c>
      <c r="AM41" s="18" t="s">
        <v>54</v>
      </c>
      <c r="AN41" s="18">
        <v>29</v>
      </c>
      <c r="AO41" s="18" t="s">
        <v>54</v>
      </c>
      <c r="AP41" s="18">
        <v>705051</v>
      </c>
    </row>
    <row r="42" spans="1:42" x14ac:dyDescent="0.3">
      <c r="A42" s="24" t="s">
        <v>64</v>
      </c>
      <c r="B42" s="26">
        <v>45084</v>
      </c>
      <c r="C42" s="24" t="s">
        <v>61</v>
      </c>
      <c r="D42" s="24" t="s">
        <v>52</v>
      </c>
      <c r="E42" s="24" t="s">
        <v>57</v>
      </c>
      <c r="F42" s="18">
        <v>11346</v>
      </c>
      <c r="G42" s="18">
        <v>87036</v>
      </c>
      <c r="H42" s="18">
        <v>210294</v>
      </c>
      <c r="I42" s="18" t="s">
        <v>54</v>
      </c>
      <c r="J42" s="18" t="s">
        <v>54</v>
      </c>
      <c r="K42" s="18">
        <v>22146</v>
      </c>
      <c r="L42" s="18">
        <v>1382</v>
      </c>
      <c r="M42" s="18">
        <v>5142</v>
      </c>
      <c r="N42" s="18">
        <v>116</v>
      </c>
      <c r="O42" s="18">
        <v>167</v>
      </c>
      <c r="P42" s="18">
        <v>1368</v>
      </c>
      <c r="Q42" s="18">
        <v>82667</v>
      </c>
      <c r="R42" s="18">
        <v>297</v>
      </c>
      <c r="S42" s="18">
        <v>40</v>
      </c>
      <c r="T42" s="18">
        <v>762</v>
      </c>
      <c r="U42" s="18">
        <v>117</v>
      </c>
      <c r="V42" s="18">
        <v>23</v>
      </c>
      <c r="W42" s="18">
        <v>4</v>
      </c>
      <c r="X42" s="18">
        <v>167</v>
      </c>
      <c r="Y42" s="18">
        <v>44</v>
      </c>
      <c r="Z42" s="18">
        <v>43</v>
      </c>
      <c r="AA42" s="18">
        <v>151</v>
      </c>
      <c r="AB42" s="18">
        <v>14</v>
      </c>
      <c r="AC42" s="18" t="s">
        <v>54</v>
      </c>
      <c r="AD42" s="18">
        <v>50</v>
      </c>
      <c r="AE42" s="18">
        <v>68</v>
      </c>
      <c r="AF42" s="18">
        <v>42</v>
      </c>
      <c r="AG42" s="18">
        <v>40</v>
      </c>
      <c r="AH42" s="18">
        <v>617</v>
      </c>
      <c r="AI42" s="18" t="s">
        <v>54</v>
      </c>
      <c r="AJ42" s="18">
        <v>6</v>
      </c>
      <c r="AK42" s="18" t="s">
        <v>54</v>
      </c>
      <c r="AL42" s="18" t="s">
        <v>54</v>
      </c>
      <c r="AM42" s="18">
        <v>41</v>
      </c>
      <c r="AN42" s="18" t="s">
        <v>54</v>
      </c>
      <c r="AO42" s="18" t="s">
        <v>54</v>
      </c>
      <c r="AP42" s="18">
        <v>726956</v>
      </c>
    </row>
    <row r="43" spans="1:42" x14ac:dyDescent="0.3">
      <c r="A43" s="24" t="s">
        <v>65</v>
      </c>
      <c r="B43" s="26">
        <v>45084</v>
      </c>
      <c r="C43" s="24" t="s">
        <v>61</v>
      </c>
      <c r="D43" s="24" t="s">
        <v>52</v>
      </c>
      <c r="E43" s="24" t="s">
        <v>59</v>
      </c>
      <c r="F43" s="18">
        <v>11895</v>
      </c>
      <c r="G43" s="18">
        <v>90440</v>
      </c>
      <c r="H43" s="18">
        <v>219276</v>
      </c>
      <c r="I43" s="18" t="s">
        <v>54</v>
      </c>
      <c r="J43" s="18" t="s">
        <v>54</v>
      </c>
      <c r="K43" s="18">
        <v>23551</v>
      </c>
      <c r="L43" s="18">
        <v>1400</v>
      </c>
      <c r="M43" s="18">
        <v>4952</v>
      </c>
      <c r="N43" s="18">
        <v>146</v>
      </c>
      <c r="O43" s="18">
        <v>145</v>
      </c>
      <c r="P43" s="18">
        <v>1733</v>
      </c>
      <c r="Q43" s="18">
        <v>93563</v>
      </c>
      <c r="R43" s="18">
        <v>148</v>
      </c>
      <c r="S43" s="18">
        <v>66</v>
      </c>
      <c r="T43" s="18">
        <v>894</v>
      </c>
      <c r="U43" s="18">
        <v>135</v>
      </c>
      <c r="V43" s="18">
        <v>26</v>
      </c>
      <c r="W43" s="18">
        <v>2</v>
      </c>
      <c r="X43" s="18">
        <v>197</v>
      </c>
      <c r="Y43" s="18">
        <v>61</v>
      </c>
      <c r="Z43" s="18">
        <v>39</v>
      </c>
      <c r="AA43" s="18">
        <v>164</v>
      </c>
      <c r="AB43" s="18">
        <v>22</v>
      </c>
      <c r="AC43" s="18">
        <v>12</v>
      </c>
      <c r="AD43" s="18" t="s">
        <v>54</v>
      </c>
      <c r="AE43" s="18" t="s">
        <v>54</v>
      </c>
      <c r="AF43" s="18">
        <v>34</v>
      </c>
      <c r="AG43" s="18">
        <v>79</v>
      </c>
      <c r="AH43" s="18">
        <v>1423</v>
      </c>
      <c r="AI43" s="18">
        <v>30</v>
      </c>
      <c r="AJ43" s="18" t="s">
        <v>54</v>
      </c>
      <c r="AK43" s="18">
        <v>8</v>
      </c>
      <c r="AL43" s="18" t="s">
        <v>54</v>
      </c>
      <c r="AM43" s="18" t="s">
        <v>54</v>
      </c>
      <c r="AN43" s="18">
        <v>12</v>
      </c>
      <c r="AO43" s="18" t="s">
        <v>54</v>
      </c>
      <c r="AP43" s="18">
        <v>702574</v>
      </c>
    </row>
    <row r="44" spans="1:42" x14ac:dyDescent="0.3">
      <c r="B44" s="26"/>
      <c r="C44" s="24" t="str">
        <f>C43</f>
        <v>NIST 679</v>
      </c>
      <c r="D44" s="26">
        <f>B43</f>
        <v>45084</v>
      </c>
      <c r="E44" s="24" t="s">
        <v>75</v>
      </c>
      <c r="F44" s="20">
        <f>AVERAGE(F39:F43)</f>
        <v>11502.6</v>
      </c>
      <c r="G44" s="20">
        <f t="shared" ref="G44" si="202">AVERAGE(G39:G43)</f>
        <v>90394.6</v>
      </c>
      <c r="H44" s="20">
        <f t="shared" ref="H44" si="203">AVERAGE(H39:H43)</f>
        <v>217698.2</v>
      </c>
      <c r="I44" s="18" t="s">
        <v>54</v>
      </c>
      <c r="J44" s="18" t="s">
        <v>54</v>
      </c>
      <c r="K44" s="20">
        <f t="shared" ref="K44" si="204">AVERAGE(K39:K43)</f>
        <v>23352.6</v>
      </c>
      <c r="L44" s="20">
        <f t="shared" ref="L44" si="205">AVERAGE(L39:L43)</f>
        <v>1419.6</v>
      </c>
      <c r="M44" s="20">
        <f t="shared" ref="M44" si="206">AVERAGE(M39:M43)</f>
        <v>5198.3999999999996</v>
      </c>
      <c r="N44" s="20">
        <f t="shared" ref="N44" si="207">AVERAGE(N39:N43)</f>
        <v>155</v>
      </c>
      <c r="O44" s="20">
        <f t="shared" ref="O44" si="208">AVERAGE(O39:O43)</f>
        <v>122.4</v>
      </c>
      <c r="P44" s="20">
        <f t="shared" ref="P44" si="209">AVERAGE(P39:P43)</f>
        <v>1575.8</v>
      </c>
      <c r="Q44" s="20">
        <f t="shared" ref="Q44" si="210">AVERAGE(Q39:Q43)</f>
        <v>90015</v>
      </c>
      <c r="R44" s="20">
        <f t="shared" ref="R44" si="211">AVERAGE(R39:R43)</f>
        <v>230.5</v>
      </c>
      <c r="S44" s="20">
        <f t="shared" ref="S44" si="212">AVERAGE(S39:S43)</f>
        <v>54.4</v>
      </c>
      <c r="T44" s="20">
        <f t="shared" ref="T44" si="213">AVERAGE(T39:T43)</f>
        <v>853.6</v>
      </c>
      <c r="U44" s="20">
        <f t="shared" ref="U44" si="214">AVERAGE(U39:U43)</f>
        <v>125.6</v>
      </c>
      <c r="V44" s="20">
        <f t="shared" ref="V44" si="215">AVERAGE(V39:V43)</f>
        <v>23.2</v>
      </c>
      <c r="W44" s="20">
        <f t="shared" ref="W44" si="216">AVERAGE(W39:W43)</f>
        <v>6</v>
      </c>
      <c r="X44" s="20">
        <f t="shared" ref="X44" si="217">AVERAGE(X39:X43)</f>
        <v>186</v>
      </c>
      <c r="Y44" s="20">
        <f t="shared" ref="Y44" si="218">AVERAGE(Y39:Y43)</f>
        <v>53.2</v>
      </c>
      <c r="Z44" s="20">
        <f t="shared" ref="Z44" si="219">AVERAGE(Z39:Z43)</f>
        <v>38.799999999999997</v>
      </c>
      <c r="AA44" s="20">
        <f t="shared" ref="AA44" si="220">AVERAGE(AA39:AA43)</f>
        <v>161.19999999999999</v>
      </c>
      <c r="AB44" s="20">
        <f t="shared" ref="AB44" si="221">AVERAGE(AB39:AB43)</f>
        <v>21.2</v>
      </c>
      <c r="AC44" s="20">
        <f t="shared" ref="AC44" si="222">AVERAGE(AC39:AC43)</f>
        <v>16</v>
      </c>
      <c r="AD44" s="18" t="s">
        <v>54</v>
      </c>
      <c r="AE44" s="20">
        <f t="shared" ref="AE44" si="223">AVERAGE(AE39:AE43)</f>
        <v>37</v>
      </c>
      <c r="AF44" s="20">
        <f t="shared" ref="AF44" si="224">AVERAGE(AF39:AF43)</f>
        <v>44.8</v>
      </c>
      <c r="AG44" s="20">
        <f t="shared" ref="AG44" si="225">AVERAGE(AG39:AG43)</f>
        <v>61.6</v>
      </c>
      <c r="AH44" s="20">
        <f t="shared" ref="AH44" si="226">AVERAGE(AH39:AH43)</f>
        <v>913.6</v>
      </c>
      <c r="AI44" s="20">
        <f t="shared" ref="AI44" si="227">AVERAGE(AI39:AI43)</f>
        <v>23</v>
      </c>
      <c r="AJ44" s="20">
        <f t="shared" ref="AJ44" si="228">AVERAGE(AJ39:AJ43)</f>
        <v>5</v>
      </c>
      <c r="AK44" s="20">
        <f t="shared" ref="AK44" si="229">AVERAGE(AK39:AK43)</f>
        <v>10</v>
      </c>
      <c r="AL44" s="18" t="s">
        <v>54</v>
      </c>
      <c r="AM44" s="18" t="s">
        <v>54</v>
      </c>
      <c r="AN44" s="20">
        <f t="shared" ref="AN44" si="230">AVERAGE(AN39:AN43)</f>
        <v>18</v>
      </c>
      <c r="AO44" s="18" t="s">
        <v>54</v>
      </c>
      <c r="AP44" s="20">
        <f t="shared" ref="AP44" si="231">AVERAGE(AP39:AP43)</f>
        <v>708623.8</v>
      </c>
    </row>
    <row r="45" spans="1:42" x14ac:dyDescent="0.3">
      <c r="B45" s="26"/>
      <c r="C45" s="24" t="str">
        <f>C44</f>
        <v>NIST 679</v>
      </c>
      <c r="D45" s="26">
        <f>D44</f>
        <v>45084</v>
      </c>
      <c r="E45" s="24" t="s">
        <v>76</v>
      </c>
      <c r="F45" s="20">
        <f>STDEV(F39:F43)</f>
        <v>754.42912191934897</v>
      </c>
      <c r="G45" s="20">
        <f t="shared" ref="G45:AP45" si="232">STDEV(G39:G43)</f>
        <v>2254.8547181581343</v>
      </c>
      <c r="H45" s="20">
        <f t="shared" si="232"/>
        <v>4561.2494121676791</v>
      </c>
      <c r="I45" s="18" t="s">
        <v>54</v>
      </c>
      <c r="J45" s="18" t="s">
        <v>54</v>
      </c>
      <c r="K45" s="20">
        <f t="shared" si="232"/>
        <v>734.62357707876492</v>
      </c>
      <c r="L45" s="20">
        <f t="shared" si="232"/>
        <v>34.355494465951146</v>
      </c>
      <c r="M45" s="20">
        <f t="shared" si="232"/>
        <v>326.49471664944292</v>
      </c>
      <c r="N45" s="20">
        <f t="shared" si="232"/>
        <v>43.08131845707603</v>
      </c>
      <c r="O45" s="20">
        <f t="shared" si="232"/>
        <v>34.202339101295387</v>
      </c>
      <c r="P45" s="20">
        <f t="shared" si="232"/>
        <v>136.39904691749132</v>
      </c>
      <c r="Q45" s="20">
        <f t="shared" si="232"/>
        <v>4481.9282122764971</v>
      </c>
      <c r="R45" s="20">
        <f t="shared" si="232"/>
        <v>61.560268572080375</v>
      </c>
      <c r="S45" s="20">
        <f t="shared" si="232"/>
        <v>12.421755109484335</v>
      </c>
      <c r="T45" s="20">
        <f t="shared" si="232"/>
        <v>61.897495910577838</v>
      </c>
      <c r="U45" s="20">
        <f t="shared" si="232"/>
        <v>9.0443352436760112</v>
      </c>
      <c r="V45" s="20">
        <f t="shared" si="232"/>
        <v>5.7183913821983232</v>
      </c>
      <c r="W45" s="20">
        <f t="shared" si="232"/>
        <v>3.1622776601683795</v>
      </c>
      <c r="X45" s="20">
        <f t="shared" si="232"/>
        <v>11.704699910719626</v>
      </c>
      <c r="Y45" s="20">
        <f t="shared" si="232"/>
        <v>7.5630681604756029</v>
      </c>
      <c r="Z45" s="20">
        <f t="shared" si="232"/>
        <v>4.0249223594996213</v>
      </c>
      <c r="AA45" s="20">
        <f t="shared" si="232"/>
        <v>6.7230945255886443</v>
      </c>
      <c r="AB45" s="20">
        <f t="shared" si="232"/>
        <v>5.4037024344425229</v>
      </c>
      <c r="AC45" s="20">
        <f t="shared" si="232"/>
        <v>7.1180521680208741</v>
      </c>
      <c r="AD45" s="18" t="s">
        <v>54</v>
      </c>
      <c r="AE45" s="20">
        <f t="shared" si="232"/>
        <v>23.762715894162152</v>
      </c>
      <c r="AF45" s="20">
        <f t="shared" si="232"/>
        <v>12.111977542911802</v>
      </c>
      <c r="AG45" s="20">
        <f t="shared" si="232"/>
        <v>15.789236840328927</v>
      </c>
      <c r="AH45" s="20">
        <f t="shared" si="232"/>
        <v>372.96018554263946</v>
      </c>
      <c r="AI45" s="20">
        <f t="shared" si="232"/>
        <v>6.2449979983983983</v>
      </c>
      <c r="AJ45" s="20">
        <f t="shared" si="232"/>
        <v>1</v>
      </c>
      <c r="AK45" s="20">
        <f t="shared" si="232"/>
        <v>2</v>
      </c>
      <c r="AL45" s="18" t="s">
        <v>54</v>
      </c>
      <c r="AM45" s="18" t="s">
        <v>54</v>
      </c>
      <c r="AN45" s="20">
        <f t="shared" si="232"/>
        <v>7.5277265270908096</v>
      </c>
      <c r="AO45" s="18" t="s">
        <v>54</v>
      </c>
      <c r="AP45" s="20">
        <f t="shared" si="232"/>
        <v>10714.670022917178</v>
      </c>
    </row>
    <row r="46" spans="1:42" x14ac:dyDescent="0.3">
      <c r="B46" s="26"/>
      <c r="C46" s="24" t="str">
        <f>C45</f>
        <v>NIST 679</v>
      </c>
      <c r="D46" s="26">
        <f>D45</f>
        <v>45084</v>
      </c>
      <c r="E46" s="24" t="s">
        <v>77</v>
      </c>
      <c r="F46" s="21">
        <f>F45/F44</f>
        <v>6.5587703816471832E-2</v>
      </c>
      <c r="G46" s="21">
        <f t="shared" ref="G46" si="233">G45/G44</f>
        <v>2.4944573217406063E-2</v>
      </c>
      <c r="H46" s="21">
        <f t="shared" ref="H46" si="234">H45/H44</f>
        <v>2.0952168700373631E-2</v>
      </c>
      <c r="I46" s="18" t="s">
        <v>54</v>
      </c>
      <c r="J46" s="18" t="s">
        <v>54</v>
      </c>
      <c r="K46" s="21">
        <f t="shared" ref="K46" si="235">K45/K44</f>
        <v>3.1457892357971487E-2</v>
      </c>
      <c r="L46" s="21">
        <f t="shared" ref="L46" si="236">L45/L44</f>
        <v>2.420082732174637E-2</v>
      </c>
      <c r="M46" s="21">
        <f t="shared" ref="M46" si="237">M45/M44</f>
        <v>6.2806770669714324E-2</v>
      </c>
      <c r="N46" s="21">
        <f t="shared" ref="N46" si="238">N45/N44</f>
        <v>0.27794399004565179</v>
      </c>
      <c r="O46" s="21">
        <f t="shared" ref="O46" si="239">O45/O44</f>
        <v>0.27943087501058322</v>
      </c>
      <c r="P46" s="21">
        <f t="shared" ref="P46" si="240">P45/P44</f>
        <v>8.6558603196783421E-2</v>
      </c>
      <c r="Q46" s="21">
        <f t="shared" ref="Q46" si="241">Q45/Q44</f>
        <v>4.9790903874648636E-2</v>
      </c>
      <c r="R46" s="21">
        <f t="shared" ref="R46" si="242">R45/R44</f>
        <v>0.2670727486858151</v>
      </c>
      <c r="S46" s="21">
        <f t="shared" ref="S46" si="243">S45/S44</f>
        <v>0.22834108657140323</v>
      </c>
      <c r="T46" s="21">
        <f t="shared" ref="T46" si="244">T45/T44</f>
        <v>7.2513467561595407E-2</v>
      </c>
      <c r="U46" s="21">
        <f t="shared" ref="U46" si="245">U45/U44</f>
        <v>7.2009038564299452E-2</v>
      </c>
      <c r="V46" s="21">
        <f t="shared" ref="V46" si="246">V45/V44</f>
        <v>0.24648238716372084</v>
      </c>
      <c r="W46" s="21">
        <f t="shared" ref="W46" si="247">W45/W44</f>
        <v>0.52704627669472992</v>
      </c>
      <c r="X46" s="21">
        <f t="shared" ref="X46" si="248">X45/X44</f>
        <v>6.2928494143653896E-2</v>
      </c>
      <c r="Y46" s="21">
        <f t="shared" ref="Y46" si="249">Y45/Y44</f>
        <v>0.14216293534728577</v>
      </c>
      <c r="Z46" s="21">
        <f t="shared" ref="Z46" si="250">Z45/Z44</f>
        <v>0.10373511235823767</v>
      </c>
      <c r="AA46" s="21">
        <f t="shared" ref="AA46" si="251">AA45/AA44</f>
        <v>4.1706541722013928E-2</v>
      </c>
      <c r="AB46" s="21">
        <f t="shared" ref="AB46" si="252">AB45/AB44</f>
        <v>0.25489162426615675</v>
      </c>
      <c r="AC46" s="21">
        <f t="shared" ref="AC46" si="253">AC45/AC44</f>
        <v>0.44487826050130463</v>
      </c>
      <c r="AD46" s="18" t="s">
        <v>54</v>
      </c>
      <c r="AE46" s="21">
        <f t="shared" ref="AE46" si="254">AE45/AE44</f>
        <v>0.6422355647070852</v>
      </c>
      <c r="AF46" s="21">
        <f t="shared" ref="AF46" si="255">AF45/AF44</f>
        <v>0.27035664158285272</v>
      </c>
      <c r="AG46" s="21">
        <f t="shared" ref="AG46" si="256">AG45/AG44</f>
        <v>0.25631877987546958</v>
      </c>
      <c r="AH46" s="21">
        <f t="shared" ref="AH46" si="257">AH45/AH44</f>
        <v>0.4082313764696141</v>
      </c>
      <c r="AI46" s="21">
        <f t="shared" ref="AI46" si="258">AI45/AI44</f>
        <v>0.2715216521042782</v>
      </c>
      <c r="AJ46" s="21">
        <f t="shared" ref="AJ46" si="259">AJ45/AJ44</f>
        <v>0.2</v>
      </c>
      <c r="AK46" s="21">
        <f t="shared" ref="AK46" si="260">AK45/AK44</f>
        <v>0.2</v>
      </c>
      <c r="AL46" s="18" t="s">
        <v>54</v>
      </c>
      <c r="AM46" s="18" t="s">
        <v>54</v>
      </c>
      <c r="AN46" s="21">
        <f t="shared" ref="AN46" si="261">AN45/AN44</f>
        <v>0.41820702928282277</v>
      </c>
      <c r="AO46" s="18" t="s">
        <v>54</v>
      </c>
      <c r="AP46" s="21">
        <f t="shared" ref="AP46" si="262">AP45/AP44</f>
        <v>1.5120392545264748E-2</v>
      </c>
    </row>
    <row r="47" spans="1:42" x14ac:dyDescent="0.3">
      <c r="B47" s="26"/>
    </row>
    <row r="48" spans="1:42" x14ac:dyDescent="0.3">
      <c r="A48" s="24" t="s">
        <v>66</v>
      </c>
      <c r="B48" s="26">
        <v>45084</v>
      </c>
      <c r="C48" s="24" t="s">
        <v>67</v>
      </c>
      <c r="D48" s="24" t="s">
        <v>52</v>
      </c>
      <c r="E48" s="24" t="s">
        <v>53</v>
      </c>
      <c r="F48" s="18">
        <v>13621</v>
      </c>
      <c r="G48" s="18">
        <v>77075</v>
      </c>
      <c r="H48" s="18">
        <v>261201</v>
      </c>
      <c r="I48" s="18">
        <v>392</v>
      </c>
      <c r="J48" s="18" t="s">
        <v>54</v>
      </c>
      <c r="K48" s="18">
        <v>17468</v>
      </c>
      <c r="L48" s="18">
        <v>13843</v>
      </c>
      <c r="M48" s="18">
        <v>4173</v>
      </c>
      <c r="N48" s="18">
        <v>298</v>
      </c>
      <c r="O48" s="18">
        <v>203</v>
      </c>
      <c r="P48" s="18">
        <v>909</v>
      </c>
      <c r="Q48" s="18">
        <v>50482</v>
      </c>
      <c r="R48" s="18">
        <v>70</v>
      </c>
      <c r="S48" s="18">
        <v>48</v>
      </c>
      <c r="T48" s="18">
        <v>653</v>
      </c>
      <c r="U48" s="18">
        <v>51</v>
      </c>
      <c r="V48" s="18">
        <v>11</v>
      </c>
      <c r="W48" s="18">
        <v>3</v>
      </c>
      <c r="X48" s="18">
        <v>73</v>
      </c>
      <c r="Y48" s="18">
        <v>96</v>
      </c>
      <c r="Z48" s="18">
        <v>28</v>
      </c>
      <c r="AA48" s="18">
        <v>347</v>
      </c>
      <c r="AB48" s="18">
        <v>16</v>
      </c>
      <c r="AC48" s="18">
        <v>6</v>
      </c>
      <c r="AD48" s="18">
        <v>16</v>
      </c>
      <c r="AE48" s="18">
        <v>33</v>
      </c>
      <c r="AF48" s="18">
        <v>58</v>
      </c>
      <c r="AG48" s="18">
        <v>60</v>
      </c>
      <c r="AH48" s="18">
        <v>470</v>
      </c>
      <c r="AI48" s="18">
        <v>72</v>
      </c>
      <c r="AJ48" s="18" t="s">
        <v>54</v>
      </c>
      <c r="AK48" s="18">
        <v>7</v>
      </c>
      <c r="AL48" s="18" t="s">
        <v>54</v>
      </c>
      <c r="AM48" s="18">
        <v>44</v>
      </c>
      <c r="AN48" s="18" t="s">
        <v>54</v>
      </c>
      <c r="AO48" s="18">
        <v>8</v>
      </c>
      <c r="AP48" s="18">
        <v>713708</v>
      </c>
    </row>
    <row r="49" spans="1:42" x14ac:dyDescent="0.3">
      <c r="A49" s="24" t="s">
        <v>68</v>
      </c>
      <c r="B49" s="26">
        <v>45084</v>
      </c>
      <c r="C49" s="24" t="s">
        <v>67</v>
      </c>
      <c r="D49" s="24" t="s">
        <v>52</v>
      </c>
      <c r="E49" s="24" t="s">
        <v>55</v>
      </c>
      <c r="F49" s="18">
        <v>13424</v>
      </c>
      <c r="G49" s="18">
        <v>76567</v>
      </c>
      <c r="H49" s="18">
        <v>262417</v>
      </c>
      <c r="I49" s="18">
        <v>275</v>
      </c>
      <c r="J49" s="18" t="s">
        <v>54</v>
      </c>
      <c r="K49" s="18">
        <v>17404</v>
      </c>
      <c r="L49" s="18">
        <v>13992</v>
      </c>
      <c r="M49" s="18">
        <v>4667</v>
      </c>
      <c r="N49" s="18">
        <v>95</v>
      </c>
      <c r="O49" s="18">
        <v>227</v>
      </c>
      <c r="P49" s="18">
        <v>978</v>
      </c>
      <c r="Q49" s="18">
        <v>51539</v>
      </c>
      <c r="R49" s="18">
        <v>230</v>
      </c>
      <c r="S49" s="18">
        <v>82</v>
      </c>
      <c r="T49" s="18">
        <v>639</v>
      </c>
      <c r="U49" s="18">
        <v>63</v>
      </c>
      <c r="V49" s="18">
        <v>10</v>
      </c>
      <c r="W49" s="18">
        <v>4</v>
      </c>
      <c r="X49" s="18">
        <v>79</v>
      </c>
      <c r="Y49" s="18">
        <v>102</v>
      </c>
      <c r="Z49" s="18">
        <v>25</v>
      </c>
      <c r="AA49" s="18">
        <v>247</v>
      </c>
      <c r="AB49" s="18">
        <v>9</v>
      </c>
      <c r="AC49" s="18" t="s">
        <v>54</v>
      </c>
      <c r="AD49" s="18" t="s">
        <v>54</v>
      </c>
      <c r="AE49" s="18">
        <v>35</v>
      </c>
      <c r="AF49" s="18">
        <v>63</v>
      </c>
      <c r="AG49" s="18">
        <v>46</v>
      </c>
      <c r="AH49" s="18">
        <v>799</v>
      </c>
      <c r="AI49" s="18">
        <v>29</v>
      </c>
      <c r="AJ49" s="18" t="s">
        <v>54</v>
      </c>
      <c r="AK49" s="18">
        <v>6</v>
      </c>
      <c r="AL49" s="18" t="s">
        <v>54</v>
      </c>
      <c r="AM49" s="18" t="s">
        <v>54</v>
      </c>
      <c r="AN49" s="18">
        <v>8</v>
      </c>
      <c r="AO49" s="18" t="s">
        <v>54</v>
      </c>
      <c r="AP49" s="18">
        <v>711467</v>
      </c>
    </row>
    <row r="50" spans="1:42" x14ac:dyDescent="0.3">
      <c r="A50" s="24" t="s">
        <v>69</v>
      </c>
      <c r="B50" s="26">
        <v>45084</v>
      </c>
      <c r="C50" s="24" t="s">
        <v>67</v>
      </c>
      <c r="D50" s="24" t="s">
        <v>52</v>
      </c>
      <c r="E50" s="24" t="s">
        <v>56</v>
      </c>
      <c r="F50" s="18">
        <v>13145</v>
      </c>
      <c r="G50" s="18">
        <v>78056</v>
      </c>
      <c r="H50" s="18">
        <v>261324</v>
      </c>
      <c r="I50" s="18">
        <v>323</v>
      </c>
      <c r="J50" s="18" t="s">
        <v>54</v>
      </c>
      <c r="K50" s="18">
        <v>17660</v>
      </c>
      <c r="L50" s="18">
        <v>14190</v>
      </c>
      <c r="M50" s="18">
        <v>4728</v>
      </c>
      <c r="N50" s="18">
        <v>132</v>
      </c>
      <c r="O50" s="18">
        <v>250</v>
      </c>
      <c r="P50" s="18">
        <v>1004</v>
      </c>
      <c r="Q50" s="18">
        <v>51741</v>
      </c>
      <c r="R50" s="18">
        <v>182</v>
      </c>
      <c r="S50" s="18">
        <v>49</v>
      </c>
      <c r="T50" s="18">
        <v>667</v>
      </c>
      <c r="U50" s="18">
        <v>59</v>
      </c>
      <c r="V50" s="18">
        <v>8</v>
      </c>
      <c r="W50" s="18">
        <v>7</v>
      </c>
      <c r="X50" s="18">
        <v>79</v>
      </c>
      <c r="Y50" s="18">
        <v>94</v>
      </c>
      <c r="Z50" s="18">
        <v>30</v>
      </c>
      <c r="AA50" s="18">
        <v>272</v>
      </c>
      <c r="AB50" s="18">
        <v>9</v>
      </c>
      <c r="AC50" s="18">
        <v>8</v>
      </c>
      <c r="AD50" s="18">
        <v>27</v>
      </c>
      <c r="AE50" s="18">
        <v>14</v>
      </c>
      <c r="AF50" s="18">
        <v>60</v>
      </c>
      <c r="AG50" s="18">
        <v>96</v>
      </c>
      <c r="AH50" s="18">
        <v>1262</v>
      </c>
      <c r="AI50" s="18" t="s">
        <v>54</v>
      </c>
      <c r="AJ50" s="18">
        <v>4</v>
      </c>
      <c r="AK50" s="18" t="s">
        <v>54</v>
      </c>
      <c r="AL50" s="18">
        <v>17</v>
      </c>
      <c r="AM50" s="18" t="s">
        <v>54</v>
      </c>
      <c r="AN50" s="18" t="s">
        <v>54</v>
      </c>
      <c r="AO50" s="18" t="s">
        <v>54</v>
      </c>
      <c r="AP50" s="18">
        <v>710513</v>
      </c>
    </row>
    <row r="51" spans="1:42" x14ac:dyDescent="0.3">
      <c r="A51" s="24" t="s">
        <v>70</v>
      </c>
      <c r="B51" s="26">
        <v>45084</v>
      </c>
      <c r="C51" s="24" t="s">
        <v>67</v>
      </c>
      <c r="D51" s="24" t="s">
        <v>52</v>
      </c>
      <c r="E51" s="24" t="s">
        <v>57</v>
      </c>
      <c r="F51" s="18">
        <v>13194</v>
      </c>
      <c r="G51" s="18">
        <v>78612</v>
      </c>
      <c r="H51" s="18">
        <v>266546</v>
      </c>
      <c r="I51" s="18">
        <v>328</v>
      </c>
      <c r="J51" s="18" t="s">
        <v>54</v>
      </c>
      <c r="K51" s="18">
        <v>17039</v>
      </c>
      <c r="L51" s="18">
        <v>14030</v>
      </c>
      <c r="M51" s="18">
        <v>4593</v>
      </c>
      <c r="N51" s="18">
        <v>136</v>
      </c>
      <c r="O51" s="18">
        <v>275</v>
      </c>
      <c r="P51" s="18">
        <v>952</v>
      </c>
      <c r="Q51" s="18">
        <v>50942</v>
      </c>
      <c r="R51" s="18">
        <v>312</v>
      </c>
      <c r="S51" s="18">
        <v>74</v>
      </c>
      <c r="T51" s="18">
        <v>615</v>
      </c>
      <c r="U51" s="18">
        <v>71</v>
      </c>
      <c r="V51" s="18">
        <v>11</v>
      </c>
      <c r="W51" s="18">
        <v>5</v>
      </c>
      <c r="X51" s="18">
        <v>73</v>
      </c>
      <c r="Y51" s="18">
        <v>103</v>
      </c>
      <c r="Z51" s="18">
        <v>28</v>
      </c>
      <c r="AA51" s="18">
        <v>282</v>
      </c>
      <c r="AB51" s="18">
        <v>10</v>
      </c>
      <c r="AC51" s="18" t="s">
        <v>54</v>
      </c>
      <c r="AD51" s="18">
        <v>23</v>
      </c>
      <c r="AE51" s="18">
        <v>47</v>
      </c>
      <c r="AF51" s="18">
        <v>70</v>
      </c>
      <c r="AG51" s="18">
        <v>34</v>
      </c>
      <c r="AH51" s="18">
        <v>605</v>
      </c>
      <c r="AI51" s="18">
        <v>30</v>
      </c>
      <c r="AJ51" s="18" t="s">
        <v>54</v>
      </c>
      <c r="AK51" s="18" t="s">
        <v>54</v>
      </c>
      <c r="AL51" s="18">
        <v>16</v>
      </c>
      <c r="AM51" s="18" t="s">
        <v>54</v>
      </c>
      <c r="AN51" s="18">
        <v>16</v>
      </c>
      <c r="AO51" s="18" t="s">
        <v>54</v>
      </c>
      <c r="AP51" s="18">
        <v>707152</v>
      </c>
    </row>
    <row r="52" spans="1:42" x14ac:dyDescent="0.3">
      <c r="A52" s="24" t="s">
        <v>71</v>
      </c>
      <c r="B52" s="26">
        <v>45084</v>
      </c>
      <c r="C52" s="24" t="s">
        <v>67</v>
      </c>
      <c r="D52" s="24" t="s">
        <v>52</v>
      </c>
      <c r="E52" s="24" t="s">
        <v>59</v>
      </c>
      <c r="F52" s="18">
        <v>11923</v>
      </c>
      <c r="G52" s="18">
        <v>78182</v>
      </c>
      <c r="H52" s="18">
        <v>265931</v>
      </c>
      <c r="I52" s="18">
        <v>366</v>
      </c>
      <c r="J52" s="18" t="s">
        <v>54</v>
      </c>
      <c r="K52" s="18">
        <v>17292</v>
      </c>
      <c r="L52" s="18">
        <v>14315</v>
      </c>
      <c r="M52" s="18">
        <v>4276</v>
      </c>
      <c r="N52" s="18">
        <v>173</v>
      </c>
      <c r="O52" s="18">
        <v>262</v>
      </c>
      <c r="P52" s="18">
        <v>985</v>
      </c>
      <c r="Q52" s="18">
        <v>51250</v>
      </c>
      <c r="R52" s="18">
        <v>162</v>
      </c>
      <c r="S52" s="18">
        <v>46</v>
      </c>
      <c r="T52" s="18">
        <v>663</v>
      </c>
      <c r="U52" s="18">
        <v>71</v>
      </c>
      <c r="V52" s="18">
        <v>9</v>
      </c>
      <c r="W52" s="18">
        <v>7</v>
      </c>
      <c r="X52" s="18">
        <v>75</v>
      </c>
      <c r="Y52" s="18">
        <v>110</v>
      </c>
      <c r="Z52" s="18">
        <v>27</v>
      </c>
      <c r="AA52" s="18">
        <v>293</v>
      </c>
      <c r="AB52" s="18">
        <v>8</v>
      </c>
      <c r="AC52" s="18">
        <v>7</v>
      </c>
      <c r="AD52" s="18">
        <v>36</v>
      </c>
      <c r="AE52" s="18">
        <v>58</v>
      </c>
      <c r="AF52" s="18">
        <v>55</v>
      </c>
      <c r="AG52" s="18">
        <v>51</v>
      </c>
      <c r="AH52" s="18">
        <v>1531</v>
      </c>
      <c r="AI52" s="18" t="s">
        <v>54</v>
      </c>
      <c r="AJ52" s="18" t="s">
        <v>54</v>
      </c>
      <c r="AK52" s="18">
        <v>6</v>
      </c>
      <c r="AL52" s="18" t="s">
        <v>54</v>
      </c>
      <c r="AM52" s="18" t="s">
        <v>54</v>
      </c>
      <c r="AN52" s="18">
        <v>14</v>
      </c>
      <c r="AO52" s="18">
        <v>7</v>
      </c>
      <c r="AP52" s="18">
        <v>708323</v>
      </c>
    </row>
    <row r="53" spans="1:42" x14ac:dyDescent="0.3">
      <c r="B53" s="26"/>
      <c r="C53" s="24" t="str">
        <f>C52</f>
        <v>SARM 69</v>
      </c>
      <c r="D53" s="26">
        <f>B52</f>
        <v>45084</v>
      </c>
      <c r="E53" s="24" t="s">
        <v>75</v>
      </c>
      <c r="F53" s="20">
        <f>AVERAGE(F48:F52)</f>
        <v>13061.4</v>
      </c>
      <c r="G53" s="20">
        <f t="shared" ref="G53" si="263">AVERAGE(G48:G52)</f>
        <v>77698.399999999994</v>
      </c>
      <c r="H53" s="20">
        <f t="shared" ref="H53" si="264">AVERAGE(H48:H52)</f>
        <v>263483.8</v>
      </c>
      <c r="I53" s="20">
        <f t="shared" ref="I53" si="265">AVERAGE(I48:I52)</f>
        <v>336.8</v>
      </c>
      <c r="J53" s="18" t="s">
        <v>54</v>
      </c>
      <c r="K53" s="20">
        <f t="shared" ref="K53" si="266">AVERAGE(K48:K52)</f>
        <v>17372.599999999999</v>
      </c>
      <c r="L53" s="20">
        <f t="shared" ref="L53" si="267">AVERAGE(L48:L52)</f>
        <v>14074</v>
      </c>
      <c r="M53" s="20">
        <f t="shared" ref="M53" si="268">AVERAGE(M48:M52)</f>
        <v>4487.3999999999996</v>
      </c>
      <c r="N53" s="20">
        <f t="shared" ref="N53" si="269">AVERAGE(N48:N52)</f>
        <v>166.8</v>
      </c>
      <c r="O53" s="20">
        <f t="shared" ref="O53" si="270">AVERAGE(O48:O52)</f>
        <v>243.4</v>
      </c>
      <c r="P53" s="20">
        <f t="shared" ref="P53" si="271">AVERAGE(P48:P52)</f>
        <v>965.6</v>
      </c>
      <c r="Q53" s="20">
        <f t="shared" ref="Q53" si="272">AVERAGE(Q48:Q52)</f>
        <v>51190.8</v>
      </c>
      <c r="R53" s="20">
        <f t="shared" ref="R53" si="273">AVERAGE(R48:R52)</f>
        <v>191.2</v>
      </c>
      <c r="S53" s="20">
        <f t="shared" ref="S53" si="274">AVERAGE(S48:S52)</f>
        <v>59.8</v>
      </c>
      <c r="T53" s="20">
        <f t="shared" ref="T53" si="275">AVERAGE(T48:T52)</f>
        <v>647.4</v>
      </c>
      <c r="U53" s="20">
        <f t="shared" ref="U53" si="276">AVERAGE(U48:U52)</f>
        <v>63</v>
      </c>
      <c r="V53" s="20">
        <f t="shared" ref="V53" si="277">AVERAGE(V48:V52)</f>
        <v>9.8000000000000007</v>
      </c>
      <c r="W53" s="20">
        <f t="shared" ref="W53" si="278">AVERAGE(W48:W52)</f>
        <v>5.2</v>
      </c>
      <c r="X53" s="20">
        <f t="shared" ref="X53" si="279">AVERAGE(X48:X52)</f>
        <v>75.8</v>
      </c>
      <c r="Y53" s="20">
        <f t="shared" ref="Y53" si="280">AVERAGE(Y48:Y52)</f>
        <v>101</v>
      </c>
      <c r="Z53" s="20">
        <f t="shared" ref="Z53" si="281">AVERAGE(Z48:Z52)</f>
        <v>27.6</v>
      </c>
      <c r="AA53" s="20">
        <f t="shared" ref="AA53" si="282">AVERAGE(AA48:AA52)</f>
        <v>288.2</v>
      </c>
      <c r="AB53" s="20">
        <f t="shared" ref="AB53" si="283">AVERAGE(AB48:AB52)</f>
        <v>10.4</v>
      </c>
      <c r="AC53" s="20">
        <f t="shared" ref="AC53" si="284">AVERAGE(AC48:AC52)</f>
        <v>7</v>
      </c>
      <c r="AD53" s="20">
        <f t="shared" ref="AD53" si="285">AVERAGE(AD48:AD52)</f>
        <v>25.5</v>
      </c>
      <c r="AE53" s="20">
        <f t="shared" ref="AE53" si="286">AVERAGE(AE48:AE52)</f>
        <v>37.4</v>
      </c>
      <c r="AF53" s="20">
        <f t="shared" ref="AF53" si="287">AVERAGE(AF48:AF52)</f>
        <v>61.2</v>
      </c>
      <c r="AG53" s="20">
        <f t="shared" ref="AG53" si="288">AVERAGE(AG48:AG52)</f>
        <v>57.4</v>
      </c>
      <c r="AH53" s="20">
        <f t="shared" ref="AH53" si="289">AVERAGE(AH48:AH52)</f>
        <v>933.4</v>
      </c>
      <c r="AI53" s="20">
        <f t="shared" ref="AI53" si="290">AVERAGE(AI48:AI52)</f>
        <v>43.666666666666664</v>
      </c>
      <c r="AJ53" s="18" t="s">
        <v>54</v>
      </c>
      <c r="AK53" s="20">
        <f t="shared" ref="AK53" si="291">AVERAGE(AK48:AK52)</f>
        <v>6.333333333333333</v>
      </c>
      <c r="AL53" s="18" t="s">
        <v>54</v>
      </c>
      <c r="AM53" s="18" t="s">
        <v>54</v>
      </c>
      <c r="AN53" s="20">
        <f t="shared" ref="AN53" si="292">AVERAGE(AN48:AN52)</f>
        <v>12.666666666666666</v>
      </c>
      <c r="AO53" s="18" t="s">
        <v>54</v>
      </c>
      <c r="AP53" s="20">
        <f t="shared" ref="AP53" si="293">AVERAGE(AP48:AP52)</f>
        <v>710232.6</v>
      </c>
    </row>
    <row r="54" spans="1:42" x14ac:dyDescent="0.3">
      <c r="B54" s="26"/>
      <c r="C54" s="24" t="str">
        <f>C53</f>
        <v>SARM 69</v>
      </c>
      <c r="D54" s="26">
        <f>D53</f>
        <v>45084</v>
      </c>
      <c r="E54" s="24" t="s">
        <v>76</v>
      </c>
      <c r="F54" s="20">
        <f>STDEV(F48:F52)</f>
        <v>664.29609362090935</v>
      </c>
      <c r="G54" s="20">
        <f t="shared" ref="G54:AP54" si="294">STDEV(G48:G52)</f>
        <v>846.33108178773637</v>
      </c>
      <c r="H54" s="20">
        <f t="shared" si="294"/>
        <v>2568.0649719195189</v>
      </c>
      <c r="I54" s="20">
        <f t="shared" si="294"/>
        <v>44.684449196560671</v>
      </c>
      <c r="J54" s="18" t="s">
        <v>54</v>
      </c>
      <c r="K54" s="20">
        <f t="shared" si="294"/>
        <v>229.38570138524329</v>
      </c>
      <c r="L54" s="20">
        <f t="shared" si="294"/>
        <v>182.72793984500564</v>
      </c>
      <c r="M54" s="20">
        <f t="shared" si="294"/>
        <v>247.40311234905676</v>
      </c>
      <c r="N54" s="20">
        <f t="shared" si="294"/>
        <v>78.3689989728081</v>
      </c>
      <c r="O54" s="20">
        <f t="shared" si="294"/>
        <v>28.675773747189506</v>
      </c>
      <c r="P54" s="20">
        <f t="shared" si="294"/>
        <v>36.719204784417649</v>
      </c>
      <c r="Q54" s="20">
        <f t="shared" si="294"/>
        <v>497.93744587046274</v>
      </c>
      <c r="R54" s="20">
        <f t="shared" si="294"/>
        <v>89.057284935034914</v>
      </c>
      <c r="S54" s="20">
        <f t="shared" si="294"/>
        <v>16.887865466067634</v>
      </c>
      <c r="T54" s="20">
        <f t="shared" si="294"/>
        <v>21.090282122342508</v>
      </c>
      <c r="U54" s="20">
        <f t="shared" si="294"/>
        <v>8.4852813742385695</v>
      </c>
      <c r="V54" s="20">
        <f t="shared" si="294"/>
        <v>1.3038404810405309</v>
      </c>
      <c r="W54" s="20">
        <f t="shared" si="294"/>
        <v>1.7888543819998326</v>
      </c>
      <c r="X54" s="20">
        <f t="shared" si="294"/>
        <v>3.03315017762062</v>
      </c>
      <c r="Y54" s="20">
        <f t="shared" si="294"/>
        <v>6.324555320336759</v>
      </c>
      <c r="Z54" s="20">
        <f t="shared" si="294"/>
        <v>1.8165902124584949</v>
      </c>
      <c r="AA54" s="20">
        <f t="shared" si="294"/>
        <v>37.009458250560719</v>
      </c>
      <c r="AB54" s="20">
        <f t="shared" si="294"/>
        <v>3.2093613071762443</v>
      </c>
      <c r="AC54" s="20">
        <f t="shared" si="294"/>
        <v>1</v>
      </c>
      <c r="AD54" s="20">
        <f t="shared" si="294"/>
        <v>8.3466560170326094</v>
      </c>
      <c r="AE54" s="20">
        <f t="shared" si="294"/>
        <v>16.501515081955354</v>
      </c>
      <c r="AF54" s="20">
        <f t="shared" si="294"/>
        <v>5.7183913821983188</v>
      </c>
      <c r="AG54" s="20">
        <f t="shared" si="294"/>
        <v>23.53295561547678</v>
      </c>
      <c r="AH54" s="20">
        <f t="shared" si="294"/>
        <v>448.81878302940936</v>
      </c>
      <c r="AI54" s="20">
        <f t="shared" si="294"/>
        <v>24.542480178933292</v>
      </c>
      <c r="AJ54" s="18" t="s">
        <v>54</v>
      </c>
      <c r="AK54" s="20">
        <f t="shared" si="294"/>
        <v>0.57735026918962584</v>
      </c>
      <c r="AL54" s="18" t="s">
        <v>54</v>
      </c>
      <c r="AM54" s="18" t="s">
        <v>54</v>
      </c>
      <c r="AN54" s="20">
        <f t="shared" si="294"/>
        <v>4.163331998932267</v>
      </c>
      <c r="AO54" s="18" t="s">
        <v>54</v>
      </c>
      <c r="AP54" s="20">
        <f t="shared" si="294"/>
        <v>2589.2779495450077</v>
      </c>
    </row>
    <row r="55" spans="1:42" x14ac:dyDescent="0.3">
      <c r="B55" s="26"/>
      <c r="C55" s="24" t="str">
        <f>C54</f>
        <v>SARM 69</v>
      </c>
      <c r="D55" s="26">
        <f>D54</f>
        <v>45084</v>
      </c>
      <c r="E55" s="24" t="s">
        <v>77</v>
      </c>
      <c r="F55" s="21">
        <f>F54/F53</f>
        <v>5.0859486243504476E-2</v>
      </c>
      <c r="G55" s="21">
        <f t="shared" ref="G55" si="295">G54/G53</f>
        <v>1.0892516213818256E-2</v>
      </c>
      <c r="H55" s="21">
        <f t="shared" ref="H55" si="296">H54/H53</f>
        <v>9.7465763432875909E-3</v>
      </c>
      <c r="I55" s="21">
        <f t="shared" ref="I55" si="297">I54/I53</f>
        <v>0.13267354274513263</v>
      </c>
      <c r="J55" s="18" t="s">
        <v>54</v>
      </c>
      <c r="K55" s="21">
        <f t="shared" ref="K55" si="298">K54/K53</f>
        <v>1.320387860108696E-2</v>
      </c>
      <c r="L55" s="21">
        <f t="shared" ref="L55" si="299">L54/L53</f>
        <v>1.2983369322509992E-2</v>
      </c>
      <c r="M55" s="21">
        <f t="shared" ref="M55" si="300">M54/M53</f>
        <v>5.5132841366728344E-2</v>
      </c>
      <c r="N55" s="21">
        <f t="shared" ref="N55" si="301">N54/N53</f>
        <v>0.46983812333817804</v>
      </c>
      <c r="O55" s="21">
        <f t="shared" ref="O55" si="302">O54/O53</f>
        <v>0.11781336790135376</v>
      </c>
      <c r="P55" s="21">
        <f t="shared" ref="P55" si="303">P54/P53</f>
        <v>3.8027345468535263E-2</v>
      </c>
      <c r="Q55" s="21">
        <f t="shared" ref="Q55" si="304">Q54/Q53</f>
        <v>9.7270885758859536E-3</v>
      </c>
      <c r="R55" s="21">
        <f t="shared" ref="R55" si="305">R54/R53</f>
        <v>0.46578077894892739</v>
      </c>
      <c r="S55" s="21">
        <f t="shared" ref="S55" si="306">S54/S53</f>
        <v>0.28240577702454239</v>
      </c>
      <c r="T55" s="21">
        <f t="shared" ref="T55" si="307">T54/T53</f>
        <v>3.2576895462376444E-2</v>
      </c>
      <c r="U55" s="21">
        <f t="shared" ref="U55" si="308">U54/U53</f>
        <v>0.13468700594029476</v>
      </c>
      <c r="V55" s="21">
        <f t="shared" ref="V55" si="309">V54/V53</f>
        <v>0.13304494704495212</v>
      </c>
      <c r="W55" s="21">
        <f t="shared" ref="W55" si="310">W54/W53</f>
        <v>0.34401045807689085</v>
      </c>
      <c r="X55" s="21">
        <f t="shared" ref="X55" si="311">X54/X53</f>
        <v>4.0015173847237732E-2</v>
      </c>
      <c r="Y55" s="21">
        <f t="shared" ref="Y55" si="312">Y54/Y53</f>
        <v>6.2619359607294645E-2</v>
      </c>
      <c r="Z55" s="21">
        <f t="shared" ref="Z55" si="313">Z54/Z53</f>
        <v>6.5818485958641121E-2</v>
      </c>
      <c r="AA55" s="21">
        <f t="shared" ref="AA55" si="314">AA54/AA53</f>
        <v>0.12841588567161943</v>
      </c>
      <c r="AB55" s="21">
        <f t="shared" ref="AB55" si="315">AB54/AB53</f>
        <v>0.30859243338233117</v>
      </c>
      <c r="AC55" s="21">
        <f t="shared" ref="AC55" si="316">AC54/AC53</f>
        <v>0.14285714285714285</v>
      </c>
      <c r="AD55" s="21">
        <f t="shared" ref="AD55" si="317">AD54/AD53</f>
        <v>0.32731984380520035</v>
      </c>
      <c r="AE55" s="21">
        <f t="shared" ref="AE55" si="318">AE54/AE53</f>
        <v>0.44121698080094529</v>
      </c>
      <c r="AF55" s="21">
        <f t="shared" ref="AF55" si="319">AF54/AF53</f>
        <v>9.3437767682979067E-2</v>
      </c>
      <c r="AG55" s="21">
        <f t="shared" ref="AG55" si="320">AG54/AG53</f>
        <v>0.40998180514767912</v>
      </c>
      <c r="AH55" s="21">
        <f t="shared" ref="AH55" si="321">AH54/AH53</f>
        <v>0.48084292160853798</v>
      </c>
      <c r="AI55" s="21">
        <f t="shared" ref="AI55" si="322">AI54/AI53</f>
        <v>0.56204153081526631</v>
      </c>
      <c r="AJ55" s="18" t="s">
        <v>54</v>
      </c>
      <c r="AK55" s="21">
        <f t="shared" ref="AK55" si="323">AK54/AK53</f>
        <v>9.1160568819414617E-2</v>
      </c>
      <c r="AL55" s="18" t="s">
        <v>54</v>
      </c>
      <c r="AM55" s="18" t="s">
        <v>54</v>
      </c>
      <c r="AN55" s="21">
        <f t="shared" ref="AN55" si="324">AN54/AN53</f>
        <v>0.32868410517886321</v>
      </c>
      <c r="AO55" s="18" t="s">
        <v>54</v>
      </c>
      <c r="AP55" s="21">
        <f t="shared" ref="AP55" si="325">AP54/AP53</f>
        <v>3.6456760074727742E-3</v>
      </c>
    </row>
    <row r="56" spans="1:42" x14ac:dyDescent="0.3">
      <c r="B56" s="26"/>
    </row>
    <row r="57" spans="1:42" x14ac:dyDescent="0.3">
      <c r="A57" s="24" t="s">
        <v>42</v>
      </c>
      <c r="B57" s="26">
        <v>45085</v>
      </c>
      <c r="C57" s="24" t="s">
        <v>0</v>
      </c>
      <c r="D57" s="24" t="s">
        <v>52</v>
      </c>
      <c r="E57" s="24" t="s">
        <v>53</v>
      </c>
      <c r="F57" s="18">
        <v>14108</v>
      </c>
      <c r="G57" s="18">
        <v>68765</v>
      </c>
      <c r="H57" s="18">
        <v>261965</v>
      </c>
      <c r="I57" s="18">
        <v>147</v>
      </c>
      <c r="J57" s="18">
        <v>216</v>
      </c>
      <c r="K57" s="18">
        <v>25611</v>
      </c>
      <c r="L57" s="18">
        <v>22608</v>
      </c>
      <c r="M57" s="18">
        <v>3145</v>
      </c>
      <c r="N57" s="18">
        <v>85</v>
      </c>
      <c r="O57" s="18">
        <v>38</v>
      </c>
      <c r="P57" s="18">
        <v>655</v>
      </c>
      <c r="Q57" s="18">
        <v>28830</v>
      </c>
      <c r="R57" s="18">
        <v>103</v>
      </c>
      <c r="S57" s="18">
        <v>47</v>
      </c>
      <c r="T57" s="18">
        <v>555</v>
      </c>
      <c r="U57" s="18">
        <v>370</v>
      </c>
      <c r="V57" s="18">
        <v>117</v>
      </c>
      <c r="W57" s="18">
        <v>4</v>
      </c>
      <c r="X57" s="18">
        <v>125</v>
      </c>
      <c r="Y57" s="18">
        <v>271</v>
      </c>
      <c r="Z57" s="18">
        <v>33</v>
      </c>
      <c r="AA57" s="18">
        <v>319</v>
      </c>
      <c r="AB57" s="18">
        <v>20</v>
      </c>
      <c r="AC57" s="18">
        <v>9</v>
      </c>
      <c r="AD57" s="18" t="s">
        <v>54</v>
      </c>
      <c r="AE57" s="18">
        <v>76</v>
      </c>
      <c r="AF57" s="18">
        <v>74</v>
      </c>
      <c r="AG57" s="18">
        <v>98</v>
      </c>
      <c r="AH57" s="18">
        <v>1772</v>
      </c>
      <c r="AI57" s="18">
        <v>53</v>
      </c>
      <c r="AJ57" s="18" t="s">
        <v>54</v>
      </c>
      <c r="AK57" s="18">
        <v>6</v>
      </c>
      <c r="AL57" s="18">
        <v>1389</v>
      </c>
      <c r="AM57" s="18" t="s">
        <v>54</v>
      </c>
      <c r="AN57" s="18">
        <v>9</v>
      </c>
      <c r="AO57" s="18">
        <v>5</v>
      </c>
      <c r="AP57" s="18">
        <v>728724</v>
      </c>
    </row>
    <row r="58" spans="1:42" x14ac:dyDescent="0.3">
      <c r="A58" s="24" t="s">
        <v>43</v>
      </c>
      <c r="B58" s="26">
        <v>45085</v>
      </c>
      <c r="C58" s="24" t="s">
        <v>0</v>
      </c>
      <c r="D58" s="24" t="s">
        <v>52</v>
      </c>
      <c r="E58" s="24" t="s">
        <v>55</v>
      </c>
      <c r="F58" s="18">
        <v>14786</v>
      </c>
      <c r="G58" s="18">
        <v>67043</v>
      </c>
      <c r="H58" s="18">
        <v>258900</v>
      </c>
      <c r="I58" s="18">
        <v>193</v>
      </c>
      <c r="J58" s="18">
        <v>199</v>
      </c>
      <c r="K58" s="18">
        <v>25394</v>
      </c>
      <c r="L58" s="18">
        <v>22975</v>
      </c>
      <c r="M58" s="18">
        <v>3231</v>
      </c>
      <c r="N58" s="18">
        <v>135</v>
      </c>
      <c r="O58" s="18">
        <v>42</v>
      </c>
      <c r="P58" s="18">
        <v>749</v>
      </c>
      <c r="Q58" s="18">
        <v>28990</v>
      </c>
      <c r="R58" s="18">
        <v>204</v>
      </c>
      <c r="S58" s="18">
        <v>26</v>
      </c>
      <c r="T58" s="18">
        <v>587</v>
      </c>
      <c r="U58" s="18">
        <v>414</v>
      </c>
      <c r="V58" s="18">
        <v>144</v>
      </c>
      <c r="W58" s="18" t="s">
        <v>54</v>
      </c>
      <c r="X58" s="18">
        <v>124</v>
      </c>
      <c r="Y58" s="18">
        <v>249</v>
      </c>
      <c r="Z58" s="18">
        <v>31</v>
      </c>
      <c r="AA58" s="18">
        <v>314</v>
      </c>
      <c r="AB58" s="18">
        <v>20</v>
      </c>
      <c r="AC58" s="18">
        <v>5</v>
      </c>
      <c r="AD58" s="18">
        <v>23</v>
      </c>
      <c r="AE58" s="18">
        <v>59</v>
      </c>
      <c r="AF58" s="18">
        <v>37</v>
      </c>
      <c r="AG58" s="18">
        <v>37</v>
      </c>
      <c r="AH58" s="18">
        <v>1229</v>
      </c>
      <c r="AI58" s="18">
        <v>23</v>
      </c>
      <c r="AJ58" s="18" t="s">
        <v>54</v>
      </c>
      <c r="AK58" s="18" t="s">
        <v>54</v>
      </c>
      <c r="AL58" s="18">
        <v>1416</v>
      </c>
      <c r="AM58" s="18" t="s">
        <v>54</v>
      </c>
      <c r="AN58" s="18">
        <v>29</v>
      </c>
      <c r="AO58" s="18" t="s">
        <v>54</v>
      </c>
      <c r="AP58" s="18">
        <v>732041</v>
      </c>
    </row>
    <row r="59" spans="1:42" x14ac:dyDescent="0.3">
      <c r="A59" s="24" t="s">
        <v>44</v>
      </c>
      <c r="B59" s="26">
        <v>45085</v>
      </c>
      <c r="C59" s="24" t="s">
        <v>0</v>
      </c>
      <c r="D59" s="24" t="s">
        <v>52</v>
      </c>
      <c r="E59" s="24" t="s">
        <v>56</v>
      </c>
      <c r="F59" s="18">
        <v>15057</v>
      </c>
      <c r="G59" s="18">
        <v>67779</v>
      </c>
      <c r="H59" s="18">
        <v>261198</v>
      </c>
      <c r="I59" s="18">
        <v>200</v>
      </c>
      <c r="J59" s="18">
        <v>149</v>
      </c>
      <c r="K59" s="18">
        <v>24613</v>
      </c>
      <c r="L59" s="18">
        <v>22718</v>
      </c>
      <c r="M59" s="18">
        <v>3586</v>
      </c>
      <c r="N59" s="18">
        <v>119</v>
      </c>
      <c r="O59" s="18">
        <v>143</v>
      </c>
      <c r="P59" s="18">
        <v>654</v>
      </c>
      <c r="Q59" s="18">
        <v>29332</v>
      </c>
      <c r="R59" s="18">
        <v>82</v>
      </c>
      <c r="S59" s="18">
        <v>24</v>
      </c>
      <c r="T59" s="18">
        <v>543</v>
      </c>
      <c r="U59" s="18">
        <v>406</v>
      </c>
      <c r="V59" s="18">
        <v>123</v>
      </c>
      <c r="W59" s="18">
        <v>3</v>
      </c>
      <c r="X59" s="18">
        <v>115</v>
      </c>
      <c r="Y59" s="18">
        <v>259</v>
      </c>
      <c r="Z59" s="18">
        <v>32</v>
      </c>
      <c r="AA59" s="18">
        <v>291</v>
      </c>
      <c r="AB59" s="18">
        <v>21</v>
      </c>
      <c r="AC59" s="18">
        <v>16</v>
      </c>
      <c r="AD59" s="18">
        <v>35</v>
      </c>
      <c r="AE59" s="18">
        <v>88</v>
      </c>
      <c r="AF59" s="18">
        <v>43</v>
      </c>
      <c r="AG59" s="18">
        <v>63</v>
      </c>
      <c r="AH59" s="18">
        <v>1029</v>
      </c>
      <c r="AI59" s="18">
        <v>28</v>
      </c>
      <c r="AJ59" s="18" t="s">
        <v>54</v>
      </c>
      <c r="AK59" s="18">
        <v>8</v>
      </c>
      <c r="AL59" s="18">
        <v>1310</v>
      </c>
      <c r="AM59" s="18" t="s">
        <v>54</v>
      </c>
      <c r="AN59" s="18">
        <v>25</v>
      </c>
      <c r="AO59" s="18" t="s">
        <v>54</v>
      </c>
      <c r="AP59" s="18">
        <v>729430</v>
      </c>
    </row>
    <row r="60" spans="1:42" x14ac:dyDescent="0.3">
      <c r="A60" s="24" t="s">
        <v>58</v>
      </c>
      <c r="B60" s="26">
        <v>45085</v>
      </c>
      <c r="C60" s="24" t="s">
        <v>0</v>
      </c>
      <c r="D60" s="24" t="s">
        <v>52</v>
      </c>
      <c r="E60" s="24" t="s">
        <v>57</v>
      </c>
      <c r="F60" s="18">
        <v>15533</v>
      </c>
      <c r="G60" s="18">
        <v>67327</v>
      </c>
      <c r="H60" s="18">
        <v>255281</v>
      </c>
      <c r="I60" s="18">
        <v>205</v>
      </c>
      <c r="J60" s="18">
        <v>184</v>
      </c>
      <c r="K60" s="18">
        <v>24654</v>
      </c>
      <c r="L60" s="18">
        <v>22468</v>
      </c>
      <c r="M60" s="18">
        <v>3363</v>
      </c>
      <c r="N60" s="18">
        <v>75</v>
      </c>
      <c r="O60" s="18">
        <v>126</v>
      </c>
      <c r="P60" s="18">
        <v>561</v>
      </c>
      <c r="Q60" s="18">
        <v>28655</v>
      </c>
      <c r="R60" s="18" t="s">
        <v>54</v>
      </c>
      <c r="S60" s="18">
        <v>30</v>
      </c>
      <c r="T60" s="18">
        <v>568</v>
      </c>
      <c r="U60" s="18">
        <v>380</v>
      </c>
      <c r="V60" s="18">
        <v>125</v>
      </c>
      <c r="W60" s="18">
        <v>3</v>
      </c>
      <c r="X60" s="18">
        <v>115</v>
      </c>
      <c r="Y60" s="18">
        <v>258</v>
      </c>
      <c r="Z60" s="18">
        <v>32</v>
      </c>
      <c r="AA60" s="18">
        <v>287</v>
      </c>
      <c r="AB60" s="18">
        <v>21</v>
      </c>
      <c r="AC60" s="18">
        <v>9</v>
      </c>
      <c r="AD60" s="18">
        <v>22</v>
      </c>
      <c r="AE60" s="18">
        <v>95</v>
      </c>
      <c r="AF60" s="18">
        <v>70</v>
      </c>
      <c r="AG60" s="18">
        <v>85</v>
      </c>
      <c r="AH60" s="18">
        <v>1184</v>
      </c>
      <c r="AI60" s="18">
        <v>48</v>
      </c>
      <c r="AJ60" s="18" t="s">
        <v>54</v>
      </c>
      <c r="AK60" s="18">
        <v>8</v>
      </c>
      <c r="AL60" s="18">
        <v>1296</v>
      </c>
      <c r="AM60" s="18">
        <v>26</v>
      </c>
      <c r="AN60" s="18" t="s">
        <v>54</v>
      </c>
      <c r="AO60" s="18" t="s">
        <v>54</v>
      </c>
      <c r="AP60" s="18">
        <v>735741</v>
      </c>
    </row>
    <row r="61" spans="1:42" x14ac:dyDescent="0.3">
      <c r="A61" s="24" t="s">
        <v>60</v>
      </c>
      <c r="B61" s="26">
        <v>45085</v>
      </c>
      <c r="C61" s="24" t="s">
        <v>0</v>
      </c>
      <c r="D61" s="24" t="s">
        <v>52</v>
      </c>
      <c r="E61" s="24" t="s">
        <v>59</v>
      </c>
      <c r="F61" s="18">
        <v>15071</v>
      </c>
      <c r="G61" s="18">
        <v>68115</v>
      </c>
      <c r="H61" s="18">
        <v>257607</v>
      </c>
      <c r="I61" s="18">
        <v>184</v>
      </c>
      <c r="J61" s="18">
        <v>161</v>
      </c>
      <c r="K61" s="18">
        <v>24845</v>
      </c>
      <c r="L61" s="18">
        <v>22090</v>
      </c>
      <c r="M61" s="18">
        <v>3083</v>
      </c>
      <c r="N61" s="18">
        <v>202</v>
      </c>
      <c r="O61" s="18">
        <v>153</v>
      </c>
      <c r="P61" s="18">
        <v>643</v>
      </c>
      <c r="Q61" s="18">
        <v>28079</v>
      </c>
      <c r="R61" s="18">
        <v>137</v>
      </c>
      <c r="S61" s="18">
        <v>43</v>
      </c>
      <c r="T61" s="18">
        <v>546</v>
      </c>
      <c r="U61" s="18">
        <v>404</v>
      </c>
      <c r="V61" s="18">
        <v>149</v>
      </c>
      <c r="W61" s="18">
        <v>3</v>
      </c>
      <c r="X61" s="18">
        <v>116</v>
      </c>
      <c r="Y61" s="18">
        <v>245</v>
      </c>
      <c r="Z61" s="18">
        <v>33</v>
      </c>
      <c r="AA61" s="18">
        <v>315</v>
      </c>
      <c r="AB61" s="18">
        <v>17</v>
      </c>
      <c r="AC61" s="18">
        <v>10</v>
      </c>
      <c r="AD61" s="18" t="s">
        <v>54</v>
      </c>
      <c r="AE61" s="18">
        <v>71</v>
      </c>
      <c r="AF61" s="18">
        <v>48</v>
      </c>
      <c r="AG61" s="18">
        <v>91</v>
      </c>
      <c r="AH61" s="18">
        <v>629</v>
      </c>
      <c r="AI61" s="18">
        <v>17</v>
      </c>
      <c r="AJ61" s="18" t="s">
        <v>54</v>
      </c>
      <c r="AK61" s="18">
        <v>8</v>
      </c>
      <c r="AL61" s="18">
        <v>1315</v>
      </c>
      <c r="AM61" s="18" t="s">
        <v>54</v>
      </c>
      <c r="AN61" s="18">
        <v>17</v>
      </c>
      <c r="AO61" s="18" t="s">
        <v>54</v>
      </c>
      <c r="AP61" s="18">
        <v>734761</v>
      </c>
    </row>
    <row r="62" spans="1:42" x14ac:dyDescent="0.3">
      <c r="B62" s="26"/>
      <c r="C62" s="24" t="str">
        <f>C61</f>
        <v>NIST 2711a</v>
      </c>
      <c r="D62" s="26">
        <f>B61</f>
        <v>45085</v>
      </c>
      <c r="E62" s="24" t="s">
        <v>75</v>
      </c>
      <c r="F62" s="20">
        <f>AVERAGE(F57:F61)</f>
        <v>14911</v>
      </c>
      <c r="G62" s="20">
        <f t="shared" ref="G62" si="326">AVERAGE(G57:G61)</f>
        <v>67805.8</v>
      </c>
      <c r="H62" s="20">
        <f t="shared" ref="H62" si="327">AVERAGE(H57:H61)</f>
        <v>258990.2</v>
      </c>
      <c r="I62" s="20">
        <f t="shared" ref="I62" si="328">AVERAGE(I57:I61)</f>
        <v>185.8</v>
      </c>
      <c r="J62" s="20">
        <f t="shared" ref="J62" si="329">AVERAGE(J57:J61)</f>
        <v>181.8</v>
      </c>
      <c r="K62" s="20">
        <f t="shared" ref="K62" si="330">AVERAGE(K57:K61)</f>
        <v>25023.4</v>
      </c>
      <c r="L62" s="20">
        <f t="shared" ref="L62" si="331">AVERAGE(L57:L61)</f>
        <v>22571.8</v>
      </c>
      <c r="M62" s="20">
        <f t="shared" ref="M62" si="332">AVERAGE(M57:M61)</f>
        <v>3281.6</v>
      </c>
      <c r="N62" s="20">
        <f t="shared" ref="N62" si="333">AVERAGE(N57:N61)</f>
        <v>123.2</v>
      </c>
      <c r="O62" s="20">
        <f t="shared" ref="O62" si="334">AVERAGE(O57:O61)</f>
        <v>100.4</v>
      </c>
      <c r="P62" s="20">
        <f t="shared" ref="P62" si="335">AVERAGE(P57:P61)</f>
        <v>652.4</v>
      </c>
      <c r="Q62" s="20">
        <f t="shared" ref="Q62" si="336">AVERAGE(Q57:Q61)</f>
        <v>28777.200000000001</v>
      </c>
      <c r="R62" s="20">
        <f t="shared" ref="R62" si="337">AVERAGE(R57:R61)</f>
        <v>131.5</v>
      </c>
      <c r="S62" s="20">
        <f t="shared" ref="S62" si="338">AVERAGE(S57:S61)</f>
        <v>34</v>
      </c>
      <c r="T62" s="20">
        <f t="shared" ref="T62" si="339">AVERAGE(T57:T61)</f>
        <v>559.79999999999995</v>
      </c>
      <c r="U62" s="20">
        <f t="shared" ref="U62" si="340">AVERAGE(U57:U61)</f>
        <v>394.8</v>
      </c>
      <c r="V62" s="20">
        <f t="shared" ref="V62" si="341">AVERAGE(V57:V61)</f>
        <v>131.6</v>
      </c>
      <c r="W62" s="20">
        <f t="shared" ref="W62" si="342">AVERAGE(W57:W61)</f>
        <v>3.25</v>
      </c>
      <c r="X62" s="20">
        <f t="shared" ref="X62" si="343">AVERAGE(X57:X61)</f>
        <v>119</v>
      </c>
      <c r="Y62" s="20">
        <f t="shared" ref="Y62" si="344">AVERAGE(Y57:Y61)</f>
        <v>256.39999999999998</v>
      </c>
      <c r="Z62" s="20">
        <f t="shared" ref="Z62" si="345">AVERAGE(Z57:Z61)</f>
        <v>32.200000000000003</v>
      </c>
      <c r="AA62" s="20">
        <f t="shared" ref="AA62" si="346">AVERAGE(AA57:AA61)</f>
        <v>305.2</v>
      </c>
      <c r="AB62" s="20">
        <f t="shared" ref="AB62" si="347">AVERAGE(AB57:AB61)</f>
        <v>19.8</v>
      </c>
      <c r="AC62" s="20">
        <f t="shared" ref="AC62" si="348">AVERAGE(AC57:AC61)</f>
        <v>9.8000000000000007</v>
      </c>
      <c r="AD62" s="20">
        <f t="shared" ref="AD62" si="349">AVERAGE(AD57:AD61)</f>
        <v>26.666666666666668</v>
      </c>
      <c r="AE62" s="20">
        <f t="shared" ref="AE62" si="350">AVERAGE(AE57:AE61)</f>
        <v>77.8</v>
      </c>
      <c r="AF62" s="20">
        <f t="shared" ref="AF62" si="351">AVERAGE(AF57:AF61)</f>
        <v>54.4</v>
      </c>
      <c r="AG62" s="20">
        <f t="shared" ref="AG62" si="352">AVERAGE(AG57:AG61)</f>
        <v>74.8</v>
      </c>
      <c r="AH62" s="20">
        <f t="shared" ref="AH62" si="353">AVERAGE(AH57:AH61)</f>
        <v>1168.5999999999999</v>
      </c>
      <c r="AI62" s="20">
        <f t="shared" ref="AI62" si="354">AVERAGE(AI57:AI61)</f>
        <v>33.799999999999997</v>
      </c>
      <c r="AJ62" s="18" t="s">
        <v>54</v>
      </c>
      <c r="AK62" s="20">
        <f t="shared" ref="AK62" si="355">AVERAGE(AK57:AK61)</f>
        <v>7.5</v>
      </c>
      <c r="AL62" s="20">
        <f t="shared" ref="AL62" si="356">AVERAGE(AL57:AL61)</f>
        <v>1345.2</v>
      </c>
      <c r="AM62" s="18" t="s">
        <v>54</v>
      </c>
      <c r="AN62" s="20">
        <f t="shared" ref="AN62" si="357">AVERAGE(AN57:AN61)</f>
        <v>20</v>
      </c>
      <c r="AO62" s="18" t="s">
        <v>54</v>
      </c>
      <c r="AP62" s="20">
        <f t="shared" ref="AP62" si="358">AVERAGE(AP57:AP61)</f>
        <v>732139.4</v>
      </c>
    </row>
    <row r="63" spans="1:42" x14ac:dyDescent="0.3">
      <c r="B63" s="26"/>
      <c r="C63" s="24" t="str">
        <f>C62</f>
        <v>NIST 2711a</v>
      </c>
      <c r="D63" s="26">
        <f>D62</f>
        <v>45085</v>
      </c>
      <c r="E63" s="24" t="s">
        <v>76</v>
      </c>
      <c r="F63" s="20">
        <f>STDEV(F57:F61)</f>
        <v>523.02820191649323</v>
      </c>
      <c r="G63" s="20">
        <f t="shared" ref="G63:AP63" si="359">STDEV(G57:G61)</f>
        <v>675.92543967511688</v>
      </c>
      <c r="H63" s="20">
        <f t="shared" si="359"/>
        <v>2711.2432019278535</v>
      </c>
      <c r="I63" s="20">
        <f t="shared" si="359"/>
        <v>23.080294625502447</v>
      </c>
      <c r="J63" s="20">
        <f t="shared" si="359"/>
        <v>27.289191999764249</v>
      </c>
      <c r="K63" s="20">
        <f t="shared" si="359"/>
        <v>452.58402534778003</v>
      </c>
      <c r="L63" s="20">
        <f t="shared" si="359"/>
        <v>327.16998639850812</v>
      </c>
      <c r="M63" s="20">
        <f t="shared" si="359"/>
        <v>199.96699727705069</v>
      </c>
      <c r="N63" s="20">
        <f t="shared" si="359"/>
        <v>50.370626361005286</v>
      </c>
      <c r="O63" s="20">
        <f t="shared" si="359"/>
        <v>55.993749651188743</v>
      </c>
      <c r="P63" s="20">
        <f t="shared" si="359"/>
        <v>66.676832558243191</v>
      </c>
      <c r="Q63" s="20">
        <f t="shared" si="359"/>
        <v>463.21992616898513</v>
      </c>
      <c r="R63" s="20">
        <f t="shared" si="359"/>
        <v>53.382269216160779</v>
      </c>
      <c r="S63" s="20">
        <f t="shared" si="359"/>
        <v>10.36822067666386</v>
      </c>
      <c r="T63" s="20">
        <f t="shared" si="359"/>
        <v>18.047160441465575</v>
      </c>
      <c r="U63" s="20">
        <f t="shared" si="359"/>
        <v>18.793615937333616</v>
      </c>
      <c r="V63" s="20">
        <f t="shared" si="359"/>
        <v>14.028542333400146</v>
      </c>
      <c r="W63" s="20">
        <f t="shared" si="359"/>
        <v>0.5</v>
      </c>
      <c r="X63" s="20">
        <f t="shared" si="359"/>
        <v>5.0497524691810387</v>
      </c>
      <c r="Y63" s="20">
        <f t="shared" si="359"/>
        <v>10.08959860450355</v>
      </c>
      <c r="Z63" s="20">
        <f t="shared" si="359"/>
        <v>0.83666002653407556</v>
      </c>
      <c r="AA63" s="20">
        <f t="shared" si="359"/>
        <v>14.973309587395834</v>
      </c>
      <c r="AB63" s="20">
        <f t="shared" si="359"/>
        <v>1.6431676725154984</v>
      </c>
      <c r="AC63" s="20">
        <f t="shared" si="359"/>
        <v>3.9623225512317903</v>
      </c>
      <c r="AD63" s="20">
        <f t="shared" si="359"/>
        <v>7.2341781380702299</v>
      </c>
      <c r="AE63" s="20">
        <f t="shared" si="359"/>
        <v>14.166862743741108</v>
      </c>
      <c r="AF63" s="20">
        <f t="shared" si="359"/>
        <v>16.592166826548009</v>
      </c>
      <c r="AG63" s="20">
        <f t="shared" si="359"/>
        <v>24.863628053846039</v>
      </c>
      <c r="AH63" s="20">
        <f t="shared" si="359"/>
        <v>411.89598201487723</v>
      </c>
      <c r="AI63" s="20">
        <f t="shared" si="359"/>
        <v>15.833508770957877</v>
      </c>
      <c r="AJ63" s="18" t="s">
        <v>54</v>
      </c>
      <c r="AK63" s="20">
        <f t="shared" si="359"/>
        <v>1</v>
      </c>
      <c r="AL63" s="20">
        <f t="shared" si="359"/>
        <v>53.625553610195951</v>
      </c>
      <c r="AM63" s="18" t="s">
        <v>54</v>
      </c>
      <c r="AN63" s="20">
        <f t="shared" si="359"/>
        <v>8.8694231304333808</v>
      </c>
      <c r="AO63" s="18" t="s">
        <v>54</v>
      </c>
      <c r="AP63" s="20">
        <f t="shared" si="359"/>
        <v>3116.8813419827197</v>
      </c>
    </row>
    <row r="64" spans="1:42" x14ac:dyDescent="0.3">
      <c r="B64" s="26"/>
      <c r="C64" s="24" t="str">
        <f>C63</f>
        <v>NIST 2711a</v>
      </c>
      <c r="D64" s="26">
        <f>D63</f>
        <v>45085</v>
      </c>
      <c r="E64" s="24" t="s">
        <v>77</v>
      </c>
      <c r="F64" s="21">
        <f>F63/F62</f>
        <v>3.5076668360035763E-2</v>
      </c>
      <c r="G64" s="21">
        <f t="shared" ref="G64" si="360">G63/G62</f>
        <v>9.9685489983912419E-3</v>
      </c>
      <c r="H64" s="21">
        <f t="shared" ref="H64" si="361">H63/H62</f>
        <v>1.0468516576796549E-2</v>
      </c>
      <c r="I64" s="21">
        <f t="shared" ref="I64" si="362">I63/I62</f>
        <v>0.12422117667116493</v>
      </c>
      <c r="J64" s="21">
        <f t="shared" ref="J64" si="363">J63/J62</f>
        <v>0.15010556655535889</v>
      </c>
      <c r="K64" s="21">
        <f t="shared" ref="K64" si="364">K63/K62</f>
        <v>1.8086432113453007E-2</v>
      </c>
      <c r="L64" s="21">
        <f t="shared" ref="L64" si="365">L63/L62</f>
        <v>1.4494634295825239E-2</v>
      </c>
      <c r="M64" s="21">
        <f t="shared" ref="M64" si="366">M63/M62</f>
        <v>6.0935823158535685E-2</v>
      </c>
      <c r="N64" s="21">
        <f t="shared" ref="N64" si="367">N63/N62</f>
        <v>0.40885248669647145</v>
      </c>
      <c r="O64" s="21">
        <f t="shared" ref="O64" si="368">O63/O62</f>
        <v>0.55770666983255712</v>
      </c>
      <c r="P64" s="21">
        <f t="shared" ref="P64" si="369">P63/P62</f>
        <v>0.10220237976432127</v>
      </c>
      <c r="Q64" s="21">
        <f t="shared" ref="Q64" si="370">Q63/Q62</f>
        <v>1.6096768489254867E-2</v>
      </c>
      <c r="R64" s="21">
        <f t="shared" ref="R64" si="371">R63/R62</f>
        <v>0.40594881533202115</v>
      </c>
      <c r="S64" s="21">
        <f t="shared" ref="S64" si="372">S63/S62</f>
        <v>0.30494766696070175</v>
      </c>
      <c r="T64" s="21">
        <f t="shared" ref="T64" si="373">T63/T62</f>
        <v>3.2238585997616247E-2</v>
      </c>
      <c r="U64" s="21">
        <f t="shared" ref="U64" si="374">U63/U62</f>
        <v>4.7602877247552217E-2</v>
      </c>
      <c r="V64" s="21">
        <f t="shared" ref="V64" si="375">V63/V62</f>
        <v>0.10659986575532027</v>
      </c>
      <c r="W64" s="21">
        <f t="shared" ref="W64" si="376">W63/W62</f>
        <v>0.15384615384615385</v>
      </c>
      <c r="X64" s="21">
        <f t="shared" ref="X64" si="377">X63/X62</f>
        <v>4.2434894699000324E-2</v>
      </c>
      <c r="Y64" s="21">
        <f t="shared" ref="Y64" si="378">Y63/Y62</f>
        <v>3.9351008597907765E-2</v>
      </c>
      <c r="Z64" s="21">
        <f t="shared" ref="Z64" si="379">Z63/Z62</f>
        <v>2.5983230637704208E-2</v>
      </c>
      <c r="AA64" s="21">
        <f t="shared" ref="AA64" si="380">AA63/AA62</f>
        <v>4.9060647403000771E-2</v>
      </c>
      <c r="AB64" s="21">
        <f t="shared" ref="AB64" si="381">AB63/AB62</f>
        <v>8.298826628866153E-2</v>
      </c>
      <c r="AC64" s="21">
        <f t="shared" ref="AC64" si="382">AC63/AC62</f>
        <v>0.40431862767671328</v>
      </c>
      <c r="AD64" s="21">
        <f t="shared" ref="AD64" si="383">AD63/AD62</f>
        <v>0.2712816801776336</v>
      </c>
      <c r="AE64" s="21">
        <f t="shared" ref="AE64" si="384">AE63/AE62</f>
        <v>0.18209335146196798</v>
      </c>
      <c r="AF64" s="21">
        <f t="shared" ref="AF64" si="385">AF63/AF62</f>
        <v>0.30500306666448546</v>
      </c>
      <c r="AG64" s="21">
        <f t="shared" ref="AG64" si="386">AG63/AG62</f>
        <v>0.33240144457013421</v>
      </c>
      <c r="AH64" s="21">
        <f t="shared" ref="AH64" si="387">AH63/AH62</f>
        <v>0.35246960637932334</v>
      </c>
      <c r="AI64" s="21">
        <f t="shared" ref="AI64" si="388">AI63/AI62</f>
        <v>0.46844700505792541</v>
      </c>
      <c r="AJ64" s="18" t="s">
        <v>54</v>
      </c>
      <c r="AK64" s="21">
        <f t="shared" ref="AK64" si="389">AK63/AK62</f>
        <v>0.13333333333333333</v>
      </c>
      <c r="AL64" s="21">
        <f t="shared" ref="AL64" si="390">AL63/AL62</f>
        <v>3.9864372294228331E-2</v>
      </c>
      <c r="AM64" s="18" t="s">
        <v>54</v>
      </c>
      <c r="AN64" s="21">
        <f t="shared" ref="AN64" si="391">AN63/AN62</f>
        <v>0.44347115652166902</v>
      </c>
      <c r="AO64" s="18" t="s">
        <v>54</v>
      </c>
      <c r="AP64" s="21">
        <f t="shared" ref="AP64" si="392">AP63/AP62</f>
        <v>4.2572238865750426E-3</v>
      </c>
    </row>
    <row r="65" spans="1:42" x14ac:dyDescent="0.3">
      <c r="B65" s="26"/>
    </row>
    <row r="66" spans="1:42" x14ac:dyDescent="0.3">
      <c r="A66" s="24" t="s">
        <v>62</v>
      </c>
      <c r="B66" s="26">
        <v>45085</v>
      </c>
      <c r="C66" s="24" t="s">
        <v>61</v>
      </c>
      <c r="D66" s="24" t="s">
        <v>52</v>
      </c>
      <c r="E66" s="24" t="s">
        <v>53</v>
      </c>
      <c r="F66" s="18" t="s">
        <v>54</v>
      </c>
      <c r="G66" s="18">
        <v>92172</v>
      </c>
      <c r="H66" s="18">
        <v>219291</v>
      </c>
      <c r="I66" s="18" t="s">
        <v>54</v>
      </c>
      <c r="J66" s="18" t="s">
        <v>54</v>
      </c>
      <c r="K66" s="18">
        <v>23535</v>
      </c>
      <c r="L66" s="18">
        <v>1384</v>
      </c>
      <c r="M66" s="18">
        <v>5409</v>
      </c>
      <c r="N66" s="18">
        <v>220</v>
      </c>
      <c r="O66" s="18" t="s">
        <v>54</v>
      </c>
      <c r="P66" s="18">
        <v>1603</v>
      </c>
      <c r="Q66" s="18">
        <v>89537</v>
      </c>
      <c r="R66" s="18">
        <v>165</v>
      </c>
      <c r="S66" s="18">
        <v>52</v>
      </c>
      <c r="T66" s="18">
        <v>593</v>
      </c>
      <c r="U66" s="18">
        <v>100</v>
      </c>
      <c r="V66" s="18">
        <v>22</v>
      </c>
      <c r="W66" s="18">
        <v>2</v>
      </c>
      <c r="X66" s="18">
        <v>179</v>
      </c>
      <c r="Y66" s="18">
        <v>41</v>
      </c>
      <c r="Z66" s="18">
        <v>31</v>
      </c>
      <c r="AA66" s="18">
        <v>156</v>
      </c>
      <c r="AB66" s="18">
        <v>16</v>
      </c>
      <c r="AC66" s="18">
        <v>12</v>
      </c>
      <c r="AD66" s="18">
        <v>32</v>
      </c>
      <c r="AE66" s="18">
        <v>58</v>
      </c>
      <c r="AF66" s="18">
        <v>60</v>
      </c>
      <c r="AG66" s="18">
        <v>88</v>
      </c>
      <c r="AH66" s="18">
        <v>634</v>
      </c>
      <c r="AI66" s="18">
        <v>58</v>
      </c>
      <c r="AJ66" s="18" t="s">
        <v>54</v>
      </c>
      <c r="AK66" s="18" t="s">
        <v>54</v>
      </c>
      <c r="AL66" s="18" t="s">
        <v>54</v>
      </c>
      <c r="AM66" s="18" t="s">
        <v>54</v>
      </c>
      <c r="AN66" s="18">
        <v>18</v>
      </c>
      <c r="AO66" s="18" t="s">
        <v>54</v>
      </c>
      <c r="AP66" s="18">
        <v>708506</v>
      </c>
    </row>
    <row r="67" spans="1:42" x14ac:dyDescent="0.3">
      <c r="A67" s="24" t="s">
        <v>63</v>
      </c>
      <c r="B67" s="26">
        <v>45085</v>
      </c>
      <c r="C67" s="24" t="s">
        <v>61</v>
      </c>
      <c r="D67" s="24" t="s">
        <v>52</v>
      </c>
      <c r="E67" s="24" t="s">
        <v>55</v>
      </c>
      <c r="F67" s="18">
        <v>11661</v>
      </c>
      <c r="G67" s="18">
        <v>94095</v>
      </c>
      <c r="H67" s="18">
        <v>222594</v>
      </c>
      <c r="I67" s="18" t="s">
        <v>54</v>
      </c>
      <c r="J67" s="18" t="s">
        <v>54</v>
      </c>
      <c r="K67" s="18">
        <v>24338</v>
      </c>
      <c r="L67" s="18">
        <v>1427</v>
      </c>
      <c r="M67" s="18">
        <v>5180</v>
      </c>
      <c r="N67" s="18">
        <v>210</v>
      </c>
      <c r="O67" s="18">
        <v>94</v>
      </c>
      <c r="P67" s="18">
        <v>1676</v>
      </c>
      <c r="Q67" s="18">
        <v>91289</v>
      </c>
      <c r="R67" s="18">
        <v>265</v>
      </c>
      <c r="S67" s="18">
        <v>64</v>
      </c>
      <c r="T67" s="18">
        <v>624</v>
      </c>
      <c r="U67" s="18">
        <v>126</v>
      </c>
      <c r="V67" s="18">
        <v>24</v>
      </c>
      <c r="W67" s="18">
        <v>5</v>
      </c>
      <c r="X67" s="18">
        <v>194</v>
      </c>
      <c r="Y67" s="18">
        <v>49</v>
      </c>
      <c r="Z67" s="18">
        <v>33</v>
      </c>
      <c r="AA67" s="18">
        <v>159</v>
      </c>
      <c r="AB67" s="18">
        <v>23</v>
      </c>
      <c r="AC67" s="18">
        <v>11</v>
      </c>
      <c r="AD67" s="18">
        <v>28</v>
      </c>
      <c r="AE67" s="18">
        <v>48</v>
      </c>
      <c r="AF67" s="18">
        <v>62</v>
      </c>
      <c r="AG67" s="18">
        <v>94</v>
      </c>
      <c r="AH67" s="18" t="s">
        <v>54</v>
      </c>
      <c r="AI67" s="18">
        <v>62</v>
      </c>
      <c r="AJ67" s="18" t="s">
        <v>54</v>
      </c>
      <c r="AK67" s="18" t="s">
        <v>54</v>
      </c>
      <c r="AL67" s="18">
        <v>17</v>
      </c>
      <c r="AM67" s="18" t="s">
        <v>54</v>
      </c>
      <c r="AN67" s="18">
        <v>41</v>
      </c>
      <c r="AO67" s="18" t="s">
        <v>54</v>
      </c>
      <c r="AP67" s="18">
        <v>699973</v>
      </c>
    </row>
    <row r="68" spans="1:42" x14ac:dyDescent="0.3">
      <c r="A68" s="24" t="s">
        <v>64</v>
      </c>
      <c r="B68" s="26">
        <v>45085</v>
      </c>
      <c r="C68" s="24" t="s">
        <v>61</v>
      </c>
      <c r="D68" s="24" t="s">
        <v>52</v>
      </c>
      <c r="E68" s="24" t="s">
        <v>56</v>
      </c>
      <c r="F68" s="18">
        <v>12091</v>
      </c>
      <c r="G68" s="18">
        <v>94632</v>
      </c>
      <c r="H68" s="18">
        <v>224001</v>
      </c>
      <c r="I68" s="18" t="s">
        <v>54</v>
      </c>
      <c r="J68" s="18" t="s">
        <v>54</v>
      </c>
      <c r="K68" s="18">
        <v>24182</v>
      </c>
      <c r="L68" s="18">
        <v>1487</v>
      </c>
      <c r="M68" s="18">
        <v>5177</v>
      </c>
      <c r="N68" s="18">
        <v>143</v>
      </c>
      <c r="O68" s="18">
        <v>109</v>
      </c>
      <c r="P68" s="18">
        <v>1733</v>
      </c>
      <c r="Q68" s="18">
        <v>92700</v>
      </c>
      <c r="R68" s="18">
        <v>240</v>
      </c>
      <c r="S68" s="18">
        <v>63</v>
      </c>
      <c r="T68" s="18">
        <v>640</v>
      </c>
      <c r="U68" s="18">
        <v>121</v>
      </c>
      <c r="V68" s="18">
        <v>24</v>
      </c>
      <c r="W68" s="18">
        <v>6</v>
      </c>
      <c r="X68" s="18">
        <v>192</v>
      </c>
      <c r="Y68" s="18">
        <v>48</v>
      </c>
      <c r="Z68" s="18">
        <v>32</v>
      </c>
      <c r="AA68" s="18">
        <v>156</v>
      </c>
      <c r="AB68" s="18">
        <v>24</v>
      </c>
      <c r="AC68" s="18" t="s">
        <v>54</v>
      </c>
      <c r="AD68" s="18" t="s">
        <v>54</v>
      </c>
      <c r="AE68" s="18">
        <v>15</v>
      </c>
      <c r="AF68" s="18">
        <v>53</v>
      </c>
      <c r="AG68" s="18">
        <v>71</v>
      </c>
      <c r="AH68" s="18" t="s">
        <v>54</v>
      </c>
      <c r="AI68" s="18" t="s">
        <v>54</v>
      </c>
      <c r="AJ68" s="18">
        <v>6</v>
      </c>
      <c r="AK68" s="18" t="s">
        <v>54</v>
      </c>
      <c r="AL68" s="18" t="s">
        <v>54</v>
      </c>
      <c r="AM68" s="18" t="s">
        <v>54</v>
      </c>
      <c r="AN68" s="18">
        <v>10</v>
      </c>
      <c r="AO68" s="18">
        <v>5</v>
      </c>
      <c r="AP68" s="18">
        <v>696609</v>
      </c>
    </row>
    <row r="69" spans="1:42" x14ac:dyDescent="0.3">
      <c r="A69" s="24" t="s">
        <v>65</v>
      </c>
      <c r="B69" s="26">
        <v>45085</v>
      </c>
      <c r="C69" s="24" t="s">
        <v>61</v>
      </c>
      <c r="D69" s="24" t="s">
        <v>52</v>
      </c>
      <c r="E69" s="24" t="s">
        <v>57</v>
      </c>
      <c r="F69" s="18">
        <v>11492</v>
      </c>
      <c r="G69" s="18">
        <v>92810</v>
      </c>
      <c r="H69" s="18">
        <v>222277</v>
      </c>
      <c r="I69" s="18" t="s">
        <v>54</v>
      </c>
      <c r="J69" s="18" t="s">
        <v>54</v>
      </c>
      <c r="K69" s="18">
        <v>23724</v>
      </c>
      <c r="L69" s="18">
        <v>1308</v>
      </c>
      <c r="M69" s="18">
        <v>5678</v>
      </c>
      <c r="N69" s="18">
        <v>127</v>
      </c>
      <c r="O69" s="18">
        <v>102</v>
      </c>
      <c r="P69" s="18">
        <v>1565</v>
      </c>
      <c r="Q69" s="18">
        <v>91513</v>
      </c>
      <c r="R69" s="18">
        <v>326</v>
      </c>
      <c r="S69" s="18">
        <v>71</v>
      </c>
      <c r="T69" s="18">
        <v>629</v>
      </c>
      <c r="U69" s="18">
        <v>130</v>
      </c>
      <c r="V69" s="18">
        <v>18</v>
      </c>
      <c r="W69" s="18">
        <v>5</v>
      </c>
      <c r="X69" s="18">
        <v>182</v>
      </c>
      <c r="Y69" s="18">
        <v>51</v>
      </c>
      <c r="Z69" s="18">
        <v>44</v>
      </c>
      <c r="AA69" s="18">
        <v>176</v>
      </c>
      <c r="AB69" s="18">
        <v>19</v>
      </c>
      <c r="AC69" s="18">
        <v>15</v>
      </c>
      <c r="AD69" s="18">
        <v>47</v>
      </c>
      <c r="AE69" s="18">
        <v>41</v>
      </c>
      <c r="AF69" s="18">
        <v>60</v>
      </c>
      <c r="AG69" s="18">
        <v>79</v>
      </c>
      <c r="AH69" s="18">
        <v>854</v>
      </c>
      <c r="AI69" s="18">
        <v>40</v>
      </c>
      <c r="AJ69" s="18" t="s">
        <v>54</v>
      </c>
      <c r="AK69" s="18" t="s">
        <v>54</v>
      </c>
      <c r="AL69" s="18">
        <v>18</v>
      </c>
      <c r="AM69" s="18" t="s">
        <v>54</v>
      </c>
      <c r="AN69" s="18">
        <v>24</v>
      </c>
      <c r="AO69" s="18" t="s">
        <v>54</v>
      </c>
      <c r="AP69" s="18">
        <v>700429</v>
      </c>
    </row>
    <row r="70" spans="1:42" x14ac:dyDescent="0.3">
      <c r="A70" s="24" t="s">
        <v>66</v>
      </c>
      <c r="B70" s="26">
        <v>45085</v>
      </c>
      <c r="C70" s="24" t="s">
        <v>61</v>
      </c>
      <c r="D70" s="24" t="s">
        <v>52</v>
      </c>
      <c r="E70" s="24" t="s">
        <v>59</v>
      </c>
      <c r="F70" s="18">
        <v>12289</v>
      </c>
      <c r="G70" s="18">
        <v>91531</v>
      </c>
      <c r="H70" s="18">
        <v>220863</v>
      </c>
      <c r="I70" s="18" t="s">
        <v>54</v>
      </c>
      <c r="J70" s="18" t="s">
        <v>54</v>
      </c>
      <c r="K70" s="18">
        <v>23832</v>
      </c>
      <c r="L70" s="18">
        <v>1357</v>
      </c>
      <c r="M70" s="18">
        <v>5010</v>
      </c>
      <c r="N70" s="18">
        <v>160</v>
      </c>
      <c r="O70" s="18">
        <v>118</v>
      </c>
      <c r="P70" s="18">
        <v>1557</v>
      </c>
      <c r="Q70" s="18">
        <v>91485</v>
      </c>
      <c r="R70" s="18">
        <v>183</v>
      </c>
      <c r="S70" s="18">
        <v>50</v>
      </c>
      <c r="T70" s="18">
        <v>598</v>
      </c>
      <c r="U70" s="18">
        <v>118</v>
      </c>
      <c r="V70" s="18">
        <v>23</v>
      </c>
      <c r="W70" s="18">
        <v>7</v>
      </c>
      <c r="X70" s="18">
        <v>198</v>
      </c>
      <c r="Y70" s="18">
        <v>53</v>
      </c>
      <c r="Z70" s="18">
        <v>39</v>
      </c>
      <c r="AA70" s="18">
        <v>163</v>
      </c>
      <c r="AB70" s="18">
        <v>11</v>
      </c>
      <c r="AC70" s="18">
        <v>14</v>
      </c>
      <c r="AD70" s="18">
        <v>40</v>
      </c>
      <c r="AE70" s="18">
        <v>68</v>
      </c>
      <c r="AF70" s="18">
        <v>60</v>
      </c>
      <c r="AG70" s="18">
        <v>164</v>
      </c>
      <c r="AH70" s="18">
        <v>605</v>
      </c>
      <c r="AI70" s="18" t="s">
        <v>54</v>
      </c>
      <c r="AJ70" s="18" t="s">
        <v>54</v>
      </c>
      <c r="AK70" s="18">
        <v>7</v>
      </c>
      <c r="AL70" s="18" t="s">
        <v>54</v>
      </c>
      <c r="AM70" s="18" t="s">
        <v>54</v>
      </c>
      <c r="AN70" s="18">
        <v>36</v>
      </c>
      <c r="AO70" s="18" t="s">
        <v>54</v>
      </c>
      <c r="AP70" s="18">
        <v>702800</v>
      </c>
    </row>
    <row r="71" spans="1:42" x14ac:dyDescent="0.3">
      <c r="B71" s="26"/>
      <c r="C71" s="24" t="str">
        <f>C70</f>
        <v>NIST 679</v>
      </c>
      <c r="D71" s="26">
        <f>B70</f>
        <v>45085</v>
      </c>
      <c r="E71" s="24" t="s">
        <v>75</v>
      </c>
      <c r="F71" s="20">
        <f>AVERAGE(F66:F70)</f>
        <v>11883.25</v>
      </c>
      <c r="G71" s="20">
        <f t="shared" ref="G71" si="393">AVERAGE(G66:G70)</f>
        <v>93048</v>
      </c>
      <c r="H71" s="20">
        <f t="shared" ref="H71" si="394">AVERAGE(H66:H70)</f>
        <v>221805.2</v>
      </c>
      <c r="I71" s="18" t="s">
        <v>54</v>
      </c>
      <c r="J71" s="18" t="s">
        <v>54</v>
      </c>
      <c r="K71" s="20">
        <f t="shared" ref="K71" si="395">AVERAGE(K66:K70)</f>
        <v>23922.2</v>
      </c>
      <c r="L71" s="20">
        <f t="shared" ref="L71" si="396">AVERAGE(L66:L70)</f>
        <v>1392.6</v>
      </c>
      <c r="M71" s="20">
        <f t="shared" ref="M71" si="397">AVERAGE(M66:M70)</f>
        <v>5290.8</v>
      </c>
      <c r="N71" s="20">
        <f t="shared" ref="N71" si="398">AVERAGE(N66:N70)</f>
        <v>172</v>
      </c>
      <c r="O71" s="20">
        <f t="shared" ref="O71" si="399">AVERAGE(O66:O70)</f>
        <v>105.75</v>
      </c>
      <c r="P71" s="20">
        <f t="shared" ref="P71" si="400">AVERAGE(P66:P70)</f>
        <v>1626.8</v>
      </c>
      <c r="Q71" s="20">
        <f t="shared" ref="Q71" si="401">AVERAGE(Q66:Q70)</f>
        <v>91304.8</v>
      </c>
      <c r="R71" s="20">
        <f t="shared" ref="R71" si="402">AVERAGE(R66:R70)</f>
        <v>235.8</v>
      </c>
      <c r="S71" s="20">
        <f t="shared" ref="S71" si="403">AVERAGE(S66:S70)</f>
        <v>60</v>
      </c>
      <c r="T71" s="20">
        <f t="shared" ref="T71" si="404">AVERAGE(T66:T70)</f>
        <v>616.79999999999995</v>
      </c>
      <c r="U71" s="20">
        <f t="shared" ref="U71" si="405">AVERAGE(U66:U70)</f>
        <v>119</v>
      </c>
      <c r="V71" s="20">
        <f t="shared" ref="V71" si="406">AVERAGE(V66:V70)</f>
        <v>22.2</v>
      </c>
      <c r="W71" s="20">
        <f t="shared" ref="W71" si="407">AVERAGE(W66:W70)</f>
        <v>5</v>
      </c>
      <c r="X71" s="20">
        <f t="shared" ref="X71" si="408">AVERAGE(X66:X70)</f>
        <v>189</v>
      </c>
      <c r="Y71" s="20">
        <f t="shared" ref="Y71" si="409">AVERAGE(Y66:Y70)</f>
        <v>48.4</v>
      </c>
      <c r="Z71" s="20">
        <f t="shared" ref="Z71" si="410">AVERAGE(Z66:Z70)</f>
        <v>35.799999999999997</v>
      </c>
      <c r="AA71" s="20">
        <f t="shared" ref="AA71" si="411">AVERAGE(AA66:AA70)</f>
        <v>162</v>
      </c>
      <c r="AB71" s="20">
        <f t="shared" ref="AB71" si="412">AVERAGE(AB66:AB70)</f>
        <v>18.600000000000001</v>
      </c>
      <c r="AC71" s="20">
        <f t="shared" ref="AC71" si="413">AVERAGE(AC66:AC70)</f>
        <v>13</v>
      </c>
      <c r="AD71" s="20">
        <f t="shared" ref="AD71" si="414">AVERAGE(AD66:AD70)</f>
        <v>36.75</v>
      </c>
      <c r="AE71" s="20">
        <f t="shared" ref="AE71" si="415">AVERAGE(AE66:AE70)</f>
        <v>46</v>
      </c>
      <c r="AF71" s="20">
        <f t="shared" ref="AF71" si="416">AVERAGE(AF66:AF70)</f>
        <v>59</v>
      </c>
      <c r="AG71" s="20">
        <f t="shared" ref="AG71" si="417">AVERAGE(AG66:AG70)</f>
        <v>99.2</v>
      </c>
      <c r="AH71" s="20">
        <f t="shared" ref="AH71" si="418">AVERAGE(AH66:AH70)</f>
        <v>697.66666666666663</v>
      </c>
      <c r="AI71" s="20">
        <f t="shared" ref="AI71" si="419">AVERAGE(AI66:AI70)</f>
        <v>53.333333333333336</v>
      </c>
      <c r="AJ71" s="18" t="s">
        <v>54</v>
      </c>
      <c r="AK71" s="18" t="s">
        <v>54</v>
      </c>
      <c r="AL71" s="18" t="s">
        <v>54</v>
      </c>
      <c r="AM71" s="18" t="s">
        <v>54</v>
      </c>
      <c r="AN71" s="20">
        <f t="shared" ref="AN71" si="420">AVERAGE(AN66:AN70)</f>
        <v>25.8</v>
      </c>
      <c r="AO71" s="18" t="s">
        <v>54</v>
      </c>
      <c r="AP71" s="20">
        <f t="shared" ref="AP71" si="421">AVERAGE(AP66:AP70)</f>
        <v>701663.4</v>
      </c>
    </row>
    <row r="72" spans="1:42" x14ac:dyDescent="0.3">
      <c r="B72" s="26"/>
      <c r="C72" s="24" t="str">
        <f>C71</f>
        <v>NIST 679</v>
      </c>
      <c r="D72" s="26">
        <f>D71</f>
        <v>45085</v>
      </c>
      <c r="E72" s="24" t="s">
        <v>76</v>
      </c>
      <c r="F72" s="20">
        <f>STDEV(F66:F70)</f>
        <v>369.80388946936006</v>
      </c>
      <c r="G72" s="20">
        <f t="shared" ref="G72:AP72" si="422">STDEV(G66:G70)</f>
        <v>1297.1674911128478</v>
      </c>
      <c r="H72" s="20">
        <f t="shared" si="422"/>
        <v>1794.1070759572851</v>
      </c>
      <c r="I72" s="18" t="s">
        <v>54</v>
      </c>
      <c r="J72" s="18" t="s">
        <v>54</v>
      </c>
      <c r="K72" s="20">
        <f t="shared" si="422"/>
        <v>330.80538085103757</v>
      </c>
      <c r="L72" s="20">
        <f t="shared" si="422"/>
        <v>68.178442340669534</v>
      </c>
      <c r="M72" s="20">
        <f t="shared" si="422"/>
        <v>258.829480546556</v>
      </c>
      <c r="N72" s="20">
        <f t="shared" si="422"/>
        <v>41.10352782912922</v>
      </c>
      <c r="O72" s="20">
        <f t="shared" si="422"/>
        <v>10.210288928331069</v>
      </c>
      <c r="P72" s="20">
        <f t="shared" si="422"/>
        <v>75.757507878757465</v>
      </c>
      <c r="Q72" s="20">
        <f t="shared" si="422"/>
        <v>1134.4347491151705</v>
      </c>
      <c r="R72" s="20">
        <f t="shared" si="422"/>
        <v>64.820521441901377</v>
      </c>
      <c r="S72" s="20">
        <f t="shared" si="422"/>
        <v>8.8034084308295046</v>
      </c>
      <c r="T72" s="20">
        <f t="shared" si="422"/>
        <v>20.364184245876384</v>
      </c>
      <c r="U72" s="20">
        <f t="shared" si="422"/>
        <v>11.575836902790225</v>
      </c>
      <c r="V72" s="20">
        <f t="shared" si="422"/>
        <v>2.4899799195977463</v>
      </c>
      <c r="W72" s="20">
        <f t="shared" si="422"/>
        <v>1.8708286933869707</v>
      </c>
      <c r="X72" s="20">
        <f t="shared" si="422"/>
        <v>8.1240384046359608</v>
      </c>
      <c r="Y72" s="20">
        <f t="shared" si="422"/>
        <v>4.5607017003965513</v>
      </c>
      <c r="Z72" s="20">
        <f t="shared" si="422"/>
        <v>5.5407580708780317</v>
      </c>
      <c r="AA72" s="20">
        <f t="shared" si="422"/>
        <v>8.3366660002665327</v>
      </c>
      <c r="AB72" s="20">
        <f t="shared" si="422"/>
        <v>5.3197744313081561</v>
      </c>
      <c r="AC72" s="20">
        <f t="shared" si="422"/>
        <v>1.8257418583505538</v>
      </c>
      <c r="AD72" s="20">
        <f t="shared" si="422"/>
        <v>8.4606934309980364</v>
      </c>
      <c r="AE72" s="20">
        <f t="shared" si="422"/>
        <v>20.112185361118765</v>
      </c>
      <c r="AF72" s="20">
        <f t="shared" si="422"/>
        <v>3.4641016151377544</v>
      </c>
      <c r="AG72" s="20">
        <f t="shared" si="422"/>
        <v>37.26526532845299</v>
      </c>
      <c r="AH72" s="20">
        <f t="shared" si="422"/>
        <v>136.16289264455779</v>
      </c>
      <c r="AI72" s="20">
        <f t="shared" si="422"/>
        <v>11.718930554164617</v>
      </c>
      <c r="AJ72" s="18" t="s">
        <v>54</v>
      </c>
      <c r="AK72" s="18" t="s">
        <v>54</v>
      </c>
      <c r="AL72" s="18" t="s">
        <v>54</v>
      </c>
      <c r="AM72" s="18" t="s">
        <v>54</v>
      </c>
      <c r="AN72" s="20">
        <f t="shared" si="422"/>
        <v>12.735776379946378</v>
      </c>
      <c r="AO72" s="18" t="s">
        <v>54</v>
      </c>
      <c r="AP72" s="20">
        <f t="shared" si="422"/>
        <v>4417.0462189114569</v>
      </c>
    </row>
    <row r="73" spans="1:42" x14ac:dyDescent="0.3">
      <c r="B73" s="26"/>
      <c r="C73" s="24" t="str">
        <f>C72</f>
        <v>NIST 679</v>
      </c>
      <c r="D73" s="26">
        <f>D72</f>
        <v>45085</v>
      </c>
      <c r="E73" s="24" t="s">
        <v>77</v>
      </c>
      <c r="F73" s="21">
        <f>F72/F71</f>
        <v>3.1119760121966638E-2</v>
      </c>
      <c r="G73" s="21">
        <f t="shared" ref="G73" si="423">G72/G71</f>
        <v>1.3940842265420512E-2</v>
      </c>
      <c r="H73" s="21">
        <f t="shared" ref="H73" si="424">H72/H71</f>
        <v>8.0886610230837021E-3</v>
      </c>
      <c r="I73" s="18" t="s">
        <v>54</v>
      </c>
      <c r="J73" s="18" t="s">
        <v>54</v>
      </c>
      <c r="K73" s="21">
        <f t="shared" ref="K73" si="425">K72/K71</f>
        <v>1.3828384548705285E-2</v>
      </c>
      <c r="L73" s="21">
        <f t="shared" ref="L73" si="426">L72/L71</f>
        <v>4.895766360812117E-2</v>
      </c>
      <c r="M73" s="21">
        <f t="shared" ref="M73" si="427">M72/M71</f>
        <v>4.8920669945292962E-2</v>
      </c>
      <c r="N73" s="21">
        <f t="shared" ref="N73" si="428">N72/N71</f>
        <v>0.23897399900656524</v>
      </c>
      <c r="O73" s="21">
        <f t="shared" ref="O73" si="429">O72/O71</f>
        <v>9.6551195539773704E-2</v>
      </c>
      <c r="P73" s="21">
        <f t="shared" ref="P73" si="430">P72/P71</f>
        <v>4.6568421366337265E-2</v>
      </c>
      <c r="Q73" s="21">
        <f t="shared" ref="Q73" si="431">Q72/Q71</f>
        <v>1.2424700006080407E-2</v>
      </c>
      <c r="R73" s="21">
        <f t="shared" ref="R73" si="432">R72/R71</f>
        <v>0.2748961893210406</v>
      </c>
      <c r="S73" s="21">
        <f t="shared" ref="S73" si="433">S72/S71</f>
        <v>0.14672347384715842</v>
      </c>
      <c r="T73" s="21">
        <f t="shared" ref="T73" si="434">T72/T71</f>
        <v>3.3015862914844984E-2</v>
      </c>
      <c r="U73" s="21">
        <f t="shared" ref="U73" si="435">U72/U71</f>
        <v>9.7275940359581731E-2</v>
      </c>
      <c r="V73" s="21">
        <f t="shared" ref="V73" si="436">V72/V71</f>
        <v>0.11216125763953813</v>
      </c>
      <c r="W73" s="21">
        <f t="shared" ref="W73" si="437">W72/W71</f>
        <v>0.37416573867739411</v>
      </c>
      <c r="X73" s="21">
        <f t="shared" ref="X73" si="438">X72/X71</f>
        <v>4.2984330183259055E-2</v>
      </c>
      <c r="Y73" s="21">
        <f t="shared" ref="Y73" si="439">Y72/Y71</f>
        <v>9.4229373975135367E-2</v>
      </c>
      <c r="Z73" s="21">
        <f t="shared" ref="Z73" si="440">Z72/Z71</f>
        <v>0.15476977851614615</v>
      </c>
      <c r="AA73" s="21">
        <f t="shared" ref="AA73" si="441">AA72/AA71</f>
        <v>5.1460901236213163E-2</v>
      </c>
      <c r="AB73" s="21">
        <f t="shared" ref="AB73" si="442">AB72/AB71</f>
        <v>0.28600937802732018</v>
      </c>
      <c r="AC73" s="21">
        <f t="shared" ref="AC73" si="443">AC72/AC71</f>
        <v>0.14044168141158106</v>
      </c>
      <c r="AD73" s="21">
        <f t="shared" ref="AD73" si="444">AD72/AD71</f>
        <v>0.23022295050334793</v>
      </c>
      <c r="AE73" s="21">
        <f t="shared" ref="AE73" si="445">AE72/AE71</f>
        <v>0.43722142089388621</v>
      </c>
      <c r="AF73" s="21">
        <f t="shared" ref="AF73" si="446">AF72/AF71</f>
        <v>5.8713586697250075E-2</v>
      </c>
      <c r="AG73" s="21">
        <f t="shared" ref="AG73" si="447">AG72/AG71</f>
        <v>0.37565791661746967</v>
      </c>
      <c r="AH73" s="21">
        <f t="shared" ref="AH73" si="448">AH72/AH71</f>
        <v>0.1951689813347699</v>
      </c>
      <c r="AI73" s="21">
        <f t="shared" ref="AI73" si="449">AI72/AI71</f>
        <v>0.21972994789058656</v>
      </c>
      <c r="AJ73" s="18" t="s">
        <v>54</v>
      </c>
      <c r="AK73" s="18" t="s">
        <v>54</v>
      </c>
      <c r="AL73" s="18" t="s">
        <v>54</v>
      </c>
      <c r="AM73" s="18" t="s">
        <v>54</v>
      </c>
      <c r="AN73" s="21">
        <f t="shared" ref="AN73" si="450">AN72/AN71</f>
        <v>0.49363474340877433</v>
      </c>
      <c r="AO73" s="18" t="s">
        <v>54</v>
      </c>
      <c r="AP73" s="21">
        <f t="shared" ref="AP73" si="451">AP72/AP71</f>
        <v>6.2951070540539196E-3</v>
      </c>
    </row>
    <row r="74" spans="1:42" x14ac:dyDescent="0.3">
      <c r="B74" s="26"/>
    </row>
    <row r="75" spans="1:42" x14ac:dyDescent="0.3">
      <c r="A75" s="24" t="s">
        <v>68</v>
      </c>
      <c r="B75" s="26">
        <v>45085</v>
      </c>
      <c r="C75" s="24" t="s">
        <v>67</v>
      </c>
      <c r="D75" s="24" t="s">
        <v>52</v>
      </c>
      <c r="E75" s="24" t="s">
        <v>53</v>
      </c>
      <c r="F75" s="18">
        <v>14791</v>
      </c>
      <c r="G75" s="18">
        <v>78606</v>
      </c>
      <c r="H75" s="18">
        <v>265484</v>
      </c>
      <c r="I75" s="18">
        <v>425</v>
      </c>
      <c r="J75" s="18" t="s">
        <v>54</v>
      </c>
      <c r="K75" s="18">
        <v>17717</v>
      </c>
      <c r="L75" s="18">
        <v>13876</v>
      </c>
      <c r="M75" s="18">
        <v>4504</v>
      </c>
      <c r="N75" s="18">
        <v>314</v>
      </c>
      <c r="O75" s="18">
        <v>199</v>
      </c>
      <c r="P75" s="18">
        <v>1070</v>
      </c>
      <c r="Q75" s="18">
        <v>51427</v>
      </c>
      <c r="R75" s="18">
        <v>235</v>
      </c>
      <c r="S75" s="18">
        <v>51</v>
      </c>
      <c r="T75" s="18">
        <v>518</v>
      </c>
      <c r="U75" s="18">
        <v>58</v>
      </c>
      <c r="V75" s="18">
        <v>5</v>
      </c>
      <c r="W75" s="18">
        <v>2</v>
      </c>
      <c r="X75" s="18">
        <v>77</v>
      </c>
      <c r="Y75" s="18">
        <v>106</v>
      </c>
      <c r="Z75" s="18">
        <v>33</v>
      </c>
      <c r="AA75" s="18">
        <v>321</v>
      </c>
      <c r="AB75" s="18">
        <v>12</v>
      </c>
      <c r="AC75" s="18">
        <v>7</v>
      </c>
      <c r="AD75" s="18">
        <v>18</v>
      </c>
      <c r="AE75" s="18">
        <v>25</v>
      </c>
      <c r="AF75" s="18">
        <v>55</v>
      </c>
      <c r="AG75" s="18">
        <v>80</v>
      </c>
      <c r="AH75" s="18">
        <v>878</v>
      </c>
      <c r="AI75" s="18">
        <v>39</v>
      </c>
      <c r="AJ75" s="18" t="s">
        <v>54</v>
      </c>
      <c r="AK75" s="18" t="s">
        <v>54</v>
      </c>
      <c r="AL75" s="18" t="s">
        <v>54</v>
      </c>
      <c r="AM75" s="18" t="s">
        <v>54</v>
      </c>
      <c r="AN75" s="18">
        <v>9</v>
      </c>
      <c r="AO75" s="18">
        <v>3</v>
      </c>
      <c r="AP75" s="18">
        <v>705151</v>
      </c>
    </row>
    <row r="76" spans="1:42" x14ac:dyDescent="0.3">
      <c r="A76" s="24" t="s">
        <v>69</v>
      </c>
      <c r="B76" s="26">
        <v>45085</v>
      </c>
      <c r="C76" s="24" t="s">
        <v>67</v>
      </c>
      <c r="D76" s="24" t="s">
        <v>52</v>
      </c>
      <c r="E76" s="24" t="s">
        <v>55</v>
      </c>
      <c r="F76" s="18">
        <v>14941</v>
      </c>
      <c r="G76" s="18">
        <v>76553</v>
      </c>
      <c r="H76" s="18">
        <v>259836</v>
      </c>
      <c r="I76" s="18">
        <v>330</v>
      </c>
      <c r="J76" s="18" t="s">
        <v>54</v>
      </c>
      <c r="K76" s="18">
        <v>17282</v>
      </c>
      <c r="L76" s="18">
        <v>13434</v>
      </c>
      <c r="M76" s="18">
        <v>4876</v>
      </c>
      <c r="N76" s="18">
        <v>212</v>
      </c>
      <c r="O76" s="18">
        <v>245</v>
      </c>
      <c r="P76" s="18">
        <v>826</v>
      </c>
      <c r="Q76" s="18">
        <v>51466</v>
      </c>
      <c r="R76" s="18">
        <v>179</v>
      </c>
      <c r="S76" s="18">
        <v>59</v>
      </c>
      <c r="T76" s="18">
        <v>536</v>
      </c>
      <c r="U76" s="18">
        <v>54</v>
      </c>
      <c r="V76" s="18">
        <v>17</v>
      </c>
      <c r="W76" s="18">
        <v>2</v>
      </c>
      <c r="X76" s="18">
        <v>77</v>
      </c>
      <c r="Y76" s="18">
        <v>108</v>
      </c>
      <c r="Z76" s="18">
        <v>24</v>
      </c>
      <c r="AA76" s="18">
        <v>241</v>
      </c>
      <c r="AB76" s="18">
        <v>8</v>
      </c>
      <c r="AC76" s="18">
        <v>6</v>
      </c>
      <c r="AD76" s="18">
        <v>29</v>
      </c>
      <c r="AE76" s="18">
        <v>50</v>
      </c>
      <c r="AF76" s="18">
        <v>46</v>
      </c>
      <c r="AG76" s="18" t="s">
        <v>54</v>
      </c>
      <c r="AH76" s="18">
        <v>857</v>
      </c>
      <c r="AI76" s="18">
        <v>25</v>
      </c>
      <c r="AJ76" s="18" t="s">
        <v>54</v>
      </c>
      <c r="AK76" s="18" t="s">
        <v>54</v>
      </c>
      <c r="AL76" s="18" t="s">
        <v>54</v>
      </c>
      <c r="AM76" s="18" t="s">
        <v>54</v>
      </c>
      <c r="AN76" s="18">
        <v>21</v>
      </c>
      <c r="AO76" s="18">
        <v>5</v>
      </c>
      <c r="AP76" s="18">
        <v>712479</v>
      </c>
    </row>
    <row r="77" spans="1:42" x14ac:dyDescent="0.3">
      <c r="A77" s="24" t="s">
        <v>70</v>
      </c>
      <c r="B77" s="26">
        <v>45085</v>
      </c>
      <c r="C77" s="24" t="s">
        <v>67</v>
      </c>
      <c r="D77" s="24" t="s">
        <v>52</v>
      </c>
      <c r="E77" s="24" t="s">
        <v>56</v>
      </c>
      <c r="F77" s="18">
        <v>13904</v>
      </c>
      <c r="G77" s="18">
        <v>79413</v>
      </c>
      <c r="H77" s="18">
        <v>267378</v>
      </c>
      <c r="I77" s="18">
        <v>365</v>
      </c>
      <c r="J77" s="18" t="s">
        <v>54</v>
      </c>
      <c r="K77" s="18">
        <v>17716</v>
      </c>
      <c r="L77" s="18">
        <v>14706</v>
      </c>
      <c r="M77" s="18">
        <v>4364</v>
      </c>
      <c r="N77" s="18">
        <v>196</v>
      </c>
      <c r="O77" s="18">
        <v>207</v>
      </c>
      <c r="P77" s="18">
        <v>922</v>
      </c>
      <c r="Q77" s="18">
        <v>51355</v>
      </c>
      <c r="R77" s="18">
        <v>242</v>
      </c>
      <c r="S77" s="18">
        <v>60</v>
      </c>
      <c r="T77" s="18">
        <v>534</v>
      </c>
      <c r="U77" s="18">
        <v>65</v>
      </c>
      <c r="V77" s="18">
        <v>6</v>
      </c>
      <c r="W77" s="18">
        <v>7</v>
      </c>
      <c r="X77" s="18">
        <v>77</v>
      </c>
      <c r="Y77" s="18">
        <v>95</v>
      </c>
      <c r="Z77" s="18">
        <v>32</v>
      </c>
      <c r="AA77" s="18">
        <v>314</v>
      </c>
      <c r="AB77" s="18">
        <v>12</v>
      </c>
      <c r="AC77" s="18">
        <v>9</v>
      </c>
      <c r="AD77" s="18">
        <v>14</v>
      </c>
      <c r="AE77" s="18">
        <v>35</v>
      </c>
      <c r="AF77" s="18">
        <v>66</v>
      </c>
      <c r="AG77" s="18">
        <v>64</v>
      </c>
      <c r="AH77" s="18">
        <v>1029</v>
      </c>
      <c r="AI77" s="18" t="s">
        <v>54</v>
      </c>
      <c r="AJ77" s="18">
        <v>4</v>
      </c>
      <c r="AK77" s="18">
        <v>7</v>
      </c>
      <c r="AL77" s="18" t="s">
        <v>54</v>
      </c>
      <c r="AM77" s="18" t="s">
        <v>54</v>
      </c>
      <c r="AN77" s="18">
        <v>15</v>
      </c>
      <c r="AO77" s="18" t="s">
        <v>54</v>
      </c>
      <c r="AP77" s="18">
        <v>703670</v>
      </c>
    </row>
    <row r="78" spans="1:42" x14ac:dyDescent="0.3">
      <c r="A78" s="24" t="s">
        <v>71</v>
      </c>
      <c r="B78" s="26">
        <v>45085</v>
      </c>
      <c r="C78" s="24" t="s">
        <v>67</v>
      </c>
      <c r="D78" s="24" t="s">
        <v>52</v>
      </c>
      <c r="E78" s="24" t="s">
        <v>57</v>
      </c>
      <c r="F78" s="18">
        <v>12686</v>
      </c>
      <c r="G78" s="18">
        <v>76793</v>
      </c>
      <c r="H78" s="18">
        <v>264770</v>
      </c>
      <c r="I78" s="18">
        <v>344</v>
      </c>
      <c r="J78" s="18" t="s">
        <v>54</v>
      </c>
      <c r="K78" s="18">
        <v>17444</v>
      </c>
      <c r="L78" s="18">
        <v>14059</v>
      </c>
      <c r="M78" s="18">
        <v>4701</v>
      </c>
      <c r="N78" s="18">
        <v>309</v>
      </c>
      <c r="O78" s="18">
        <v>176</v>
      </c>
      <c r="P78" s="18">
        <v>1181</v>
      </c>
      <c r="Q78" s="18">
        <v>52423</v>
      </c>
      <c r="R78" s="18" t="s">
        <v>54</v>
      </c>
      <c r="S78" s="18">
        <v>53</v>
      </c>
      <c r="T78" s="18">
        <v>536</v>
      </c>
      <c r="U78" s="18">
        <v>71</v>
      </c>
      <c r="V78" s="18">
        <v>7</v>
      </c>
      <c r="W78" s="18">
        <v>2</v>
      </c>
      <c r="X78" s="18">
        <v>82</v>
      </c>
      <c r="Y78" s="18">
        <v>113</v>
      </c>
      <c r="Z78" s="18">
        <v>28</v>
      </c>
      <c r="AA78" s="18">
        <v>294</v>
      </c>
      <c r="AB78" s="18">
        <v>7</v>
      </c>
      <c r="AC78" s="18">
        <v>15</v>
      </c>
      <c r="AD78" s="18" t="s">
        <v>54</v>
      </c>
      <c r="AE78" s="18">
        <v>73</v>
      </c>
      <c r="AF78" s="18">
        <v>58</v>
      </c>
      <c r="AG78" s="18">
        <v>72</v>
      </c>
      <c r="AH78" s="18">
        <v>806</v>
      </c>
      <c r="AI78" s="18" t="s">
        <v>54</v>
      </c>
      <c r="AJ78" s="18">
        <v>8</v>
      </c>
      <c r="AK78" s="18">
        <v>7</v>
      </c>
      <c r="AL78" s="18" t="s">
        <v>54</v>
      </c>
      <c r="AM78" s="18">
        <v>16</v>
      </c>
      <c r="AN78" s="18" t="s">
        <v>54</v>
      </c>
      <c r="AO78" s="18" t="s">
        <v>54</v>
      </c>
      <c r="AP78" s="18">
        <v>708787</v>
      </c>
    </row>
    <row r="79" spans="1:42" x14ac:dyDescent="0.3">
      <c r="A79" s="24" t="s">
        <v>72</v>
      </c>
      <c r="B79" s="26">
        <v>45085</v>
      </c>
      <c r="C79" s="24" t="s">
        <v>67</v>
      </c>
      <c r="D79" s="24" t="s">
        <v>52</v>
      </c>
      <c r="E79" s="24" t="s">
        <v>59</v>
      </c>
      <c r="F79" s="18">
        <v>13693</v>
      </c>
      <c r="G79" s="18">
        <v>78361</v>
      </c>
      <c r="H79" s="18">
        <v>263921</v>
      </c>
      <c r="I79" s="18">
        <v>369</v>
      </c>
      <c r="J79" s="18" t="s">
        <v>54</v>
      </c>
      <c r="K79" s="18">
        <v>17205</v>
      </c>
      <c r="L79" s="18">
        <v>13842</v>
      </c>
      <c r="M79" s="18">
        <v>4304</v>
      </c>
      <c r="N79" s="18">
        <v>198</v>
      </c>
      <c r="O79" s="18">
        <v>147</v>
      </c>
      <c r="P79" s="18">
        <v>889</v>
      </c>
      <c r="Q79" s="18">
        <v>50413</v>
      </c>
      <c r="R79" s="18" t="s">
        <v>54</v>
      </c>
      <c r="S79" s="18">
        <v>46</v>
      </c>
      <c r="T79" s="18">
        <v>492</v>
      </c>
      <c r="U79" s="18">
        <v>78</v>
      </c>
      <c r="V79" s="18">
        <v>4</v>
      </c>
      <c r="W79" s="18">
        <v>9</v>
      </c>
      <c r="X79" s="18">
        <v>78</v>
      </c>
      <c r="Y79" s="18">
        <v>102</v>
      </c>
      <c r="Z79" s="18">
        <v>27</v>
      </c>
      <c r="AA79" s="18">
        <v>254</v>
      </c>
      <c r="AB79" s="18">
        <v>8</v>
      </c>
      <c r="AC79" s="18">
        <v>6</v>
      </c>
      <c r="AD79" s="18">
        <v>32</v>
      </c>
      <c r="AE79" s="18">
        <v>46</v>
      </c>
      <c r="AF79" s="18">
        <v>66</v>
      </c>
      <c r="AG79" s="18">
        <v>47</v>
      </c>
      <c r="AH79" s="18">
        <v>622</v>
      </c>
      <c r="AI79" s="18" t="s">
        <v>54</v>
      </c>
      <c r="AJ79" s="18" t="s">
        <v>54</v>
      </c>
      <c r="AK79" s="18">
        <v>10</v>
      </c>
      <c r="AL79" s="18">
        <v>25</v>
      </c>
      <c r="AM79" s="18" t="s">
        <v>54</v>
      </c>
      <c r="AN79" s="18" t="s">
        <v>54</v>
      </c>
      <c r="AO79" s="18" t="s">
        <v>54</v>
      </c>
      <c r="AP79" s="18">
        <v>710613</v>
      </c>
    </row>
    <row r="80" spans="1:42" x14ac:dyDescent="0.3">
      <c r="B80" s="26"/>
      <c r="C80" s="24" t="str">
        <f>C79</f>
        <v>SARM 69</v>
      </c>
      <c r="D80" s="26">
        <f>B79</f>
        <v>45085</v>
      </c>
      <c r="E80" s="24" t="s">
        <v>75</v>
      </c>
      <c r="F80" s="20">
        <f>AVERAGE(F75:F79)</f>
        <v>14003</v>
      </c>
      <c r="G80" s="20">
        <f t="shared" ref="G80" si="452">AVERAGE(G75:G79)</f>
        <v>77945.2</v>
      </c>
      <c r="H80" s="20">
        <f t="shared" ref="H80" si="453">AVERAGE(H75:H79)</f>
        <v>264277.8</v>
      </c>
      <c r="I80" s="20">
        <f t="shared" ref="I80" si="454">AVERAGE(I75:I79)</f>
        <v>366.6</v>
      </c>
      <c r="J80" s="18" t="s">
        <v>54</v>
      </c>
      <c r="K80" s="20">
        <f t="shared" ref="K80" si="455">AVERAGE(K75:K79)</f>
        <v>17472.8</v>
      </c>
      <c r="L80" s="20">
        <f t="shared" ref="L80" si="456">AVERAGE(L75:L79)</f>
        <v>13983.4</v>
      </c>
      <c r="M80" s="20">
        <f t="shared" ref="M80" si="457">AVERAGE(M75:M79)</f>
        <v>4549.8</v>
      </c>
      <c r="N80" s="20">
        <f t="shared" ref="N80" si="458">AVERAGE(N75:N79)</f>
        <v>245.8</v>
      </c>
      <c r="O80" s="20">
        <f t="shared" ref="O80" si="459">AVERAGE(O75:O79)</f>
        <v>194.8</v>
      </c>
      <c r="P80" s="20">
        <f t="shared" ref="P80" si="460">AVERAGE(P75:P79)</f>
        <v>977.6</v>
      </c>
      <c r="Q80" s="20">
        <f t="shared" ref="Q80" si="461">AVERAGE(Q75:Q79)</f>
        <v>51416.800000000003</v>
      </c>
      <c r="R80" s="20">
        <f t="shared" ref="R80" si="462">AVERAGE(R75:R79)</f>
        <v>218.66666666666666</v>
      </c>
      <c r="S80" s="20">
        <f t="shared" ref="S80" si="463">AVERAGE(S75:S79)</f>
        <v>53.8</v>
      </c>
      <c r="T80" s="20">
        <f t="shared" ref="T80" si="464">AVERAGE(T75:T79)</f>
        <v>523.20000000000005</v>
      </c>
      <c r="U80" s="20">
        <f t="shared" ref="U80" si="465">AVERAGE(U75:U79)</f>
        <v>65.2</v>
      </c>
      <c r="V80" s="20">
        <f t="shared" ref="V80" si="466">AVERAGE(V75:V79)</f>
        <v>7.8</v>
      </c>
      <c r="W80" s="20">
        <f t="shared" ref="W80" si="467">AVERAGE(W75:W79)</f>
        <v>4.4000000000000004</v>
      </c>
      <c r="X80" s="20">
        <f t="shared" ref="X80" si="468">AVERAGE(X75:X79)</f>
        <v>78.2</v>
      </c>
      <c r="Y80" s="20">
        <f t="shared" ref="Y80" si="469">AVERAGE(Y75:Y79)</f>
        <v>104.8</v>
      </c>
      <c r="Z80" s="20">
        <f t="shared" ref="Z80" si="470">AVERAGE(Z75:Z79)</f>
        <v>28.8</v>
      </c>
      <c r="AA80" s="20">
        <f t="shared" ref="AA80" si="471">AVERAGE(AA75:AA79)</f>
        <v>284.8</v>
      </c>
      <c r="AB80" s="20">
        <f t="shared" ref="AB80" si="472">AVERAGE(AB75:AB79)</f>
        <v>9.4</v>
      </c>
      <c r="AC80" s="20">
        <f t="shared" ref="AC80" si="473">AVERAGE(AC75:AC79)</f>
        <v>8.6</v>
      </c>
      <c r="AD80" s="20">
        <f t="shared" ref="AD80" si="474">AVERAGE(AD75:AD79)</f>
        <v>23.25</v>
      </c>
      <c r="AE80" s="20">
        <f t="shared" ref="AE80" si="475">AVERAGE(AE75:AE79)</f>
        <v>45.8</v>
      </c>
      <c r="AF80" s="20">
        <f t="shared" ref="AF80" si="476">AVERAGE(AF75:AF79)</f>
        <v>58.2</v>
      </c>
      <c r="AG80" s="20">
        <f t="shared" ref="AG80" si="477">AVERAGE(AG75:AG79)</f>
        <v>65.75</v>
      </c>
      <c r="AH80" s="20">
        <f t="shared" ref="AH80" si="478">AVERAGE(AH75:AH79)</f>
        <v>838.4</v>
      </c>
      <c r="AI80" s="18" t="s">
        <v>54</v>
      </c>
      <c r="AJ80" s="20">
        <f t="shared" ref="AJ80" si="479">AVERAGE(AJ75:AJ79)</f>
        <v>6</v>
      </c>
      <c r="AK80" s="20">
        <f t="shared" ref="AK80" si="480">AVERAGE(AK75:AK79)</f>
        <v>8</v>
      </c>
      <c r="AL80" s="18" t="s">
        <v>54</v>
      </c>
      <c r="AM80" s="18" t="s">
        <v>54</v>
      </c>
      <c r="AN80" s="20">
        <f t="shared" ref="AN80" si="481">AVERAGE(AN75:AN79)</f>
        <v>15</v>
      </c>
      <c r="AO80" s="18" t="s">
        <v>54</v>
      </c>
      <c r="AP80" s="20">
        <f t="shared" ref="AP80" si="482">AVERAGE(AP75:AP79)</f>
        <v>708140</v>
      </c>
    </row>
    <row r="81" spans="1:42" x14ac:dyDescent="0.3">
      <c r="B81" s="26"/>
      <c r="C81" s="24" t="str">
        <f>C80</f>
        <v>SARM 69</v>
      </c>
      <c r="D81" s="26">
        <f>D80</f>
        <v>45085</v>
      </c>
      <c r="E81" s="24" t="s">
        <v>76</v>
      </c>
      <c r="F81" s="20">
        <f>STDEV(F75:F79)</f>
        <v>913.94447314921706</v>
      </c>
      <c r="G81" s="20">
        <f t="shared" ref="G81:AP81" si="483">STDEV(G75:G79)</f>
        <v>1227.7793775756295</v>
      </c>
      <c r="H81" s="20">
        <f t="shared" si="483"/>
        <v>2791.2950757668027</v>
      </c>
      <c r="I81" s="20">
        <f t="shared" si="483"/>
        <v>36.294627701631001</v>
      </c>
      <c r="J81" s="18" t="s">
        <v>54</v>
      </c>
      <c r="K81" s="20">
        <f t="shared" si="483"/>
        <v>238.60574175824016</v>
      </c>
      <c r="L81" s="20">
        <f t="shared" si="483"/>
        <v>464.01379289844391</v>
      </c>
      <c r="M81" s="20">
        <f t="shared" si="483"/>
        <v>237.85752037722077</v>
      </c>
      <c r="N81" s="20">
        <f t="shared" si="483"/>
        <v>60.317493316615845</v>
      </c>
      <c r="O81" s="20">
        <f t="shared" si="483"/>
        <v>36.485613603172375</v>
      </c>
      <c r="P81" s="20">
        <f t="shared" si="483"/>
        <v>144.76981729628605</v>
      </c>
      <c r="Q81" s="20">
        <f t="shared" si="483"/>
        <v>711.75782398228682</v>
      </c>
      <c r="R81" s="20">
        <f t="shared" si="483"/>
        <v>34.530180036213665</v>
      </c>
      <c r="S81" s="20">
        <f t="shared" si="483"/>
        <v>5.805170109479997</v>
      </c>
      <c r="T81" s="20">
        <f t="shared" si="483"/>
        <v>19.00526242912736</v>
      </c>
      <c r="U81" s="20">
        <f t="shared" si="483"/>
        <v>9.6798760322640405</v>
      </c>
      <c r="V81" s="20">
        <f t="shared" si="483"/>
        <v>5.2630789467763073</v>
      </c>
      <c r="W81" s="20">
        <f t="shared" si="483"/>
        <v>3.3615472627943221</v>
      </c>
      <c r="X81" s="20">
        <f t="shared" si="483"/>
        <v>2.16794833886788</v>
      </c>
      <c r="Y81" s="20">
        <f t="shared" si="483"/>
        <v>6.7601775124622288</v>
      </c>
      <c r="Z81" s="20">
        <f t="shared" si="483"/>
        <v>3.7013511046643557</v>
      </c>
      <c r="AA81" s="20">
        <f t="shared" si="483"/>
        <v>35.758914972353359</v>
      </c>
      <c r="AB81" s="20">
        <f t="shared" si="483"/>
        <v>2.4083189157584584</v>
      </c>
      <c r="AC81" s="20">
        <f t="shared" si="483"/>
        <v>3.7815340802378072</v>
      </c>
      <c r="AD81" s="20">
        <f t="shared" si="483"/>
        <v>8.6168439698070429</v>
      </c>
      <c r="AE81" s="20">
        <f t="shared" si="483"/>
        <v>18.074844397670478</v>
      </c>
      <c r="AF81" s="20">
        <f t="shared" si="483"/>
        <v>8.3785440262613537</v>
      </c>
      <c r="AG81" s="20">
        <f t="shared" si="483"/>
        <v>14.103781998693352</v>
      </c>
      <c r="AH81" s="20">
        <f t="shared" si="483"/>
        <v>146.73206875117671</v>
      </c>
      <c r="AI81" s="18" t="s">
        <v>54</v>
      </c>
      <c r="AJ81" s="20">
        <f t="shared" si="483"/>
        <v>2.8284271247461903</v>
      </c>
      <c r="AK81" s="20">
        <f t="shared" si="483"/>
        <v>1.7320508075688772</v>
      </c>
      <c r="AL81" s="18" t="s">
        <v>54</v>
      </c>
      <c r="AM81" s="18" t="s">
        <v>54</v>
      </c>
      <c r="AN81" s="20">
        <f t="shared" si="483"/>
        <v>6</v>
      </c>
      <c r="AO81" s="18" t="s">
        <v>54</v>
      </c>
      <c r="AP81" s="20">
        <f t="shared" si="483"/>
        <v>3683.6218589860714</v>
      </c>
    </row>
    <row r="82" spans="1:42" x14ac:dyDescent="0.3">
      <c r="B82" s="26"/>
      <c r="C82" s="24" t="str">
        <f>C81</f>
        <v>SARM 69</v>
      </c>
      <c r="D82" s="26">
        <f>D81</f>
        <v>45085</v>
      </c>
      <c r="E82" s="24" t="s">
        <v>77</v>
      </c>
      <c r="F82" s="21">
        <f>F81/F80</f>
        <v>6.5267762133058418E-2</v>
      </c>
      <c r="G82" s="21">
        <f t="shared" ref="G82" si="484">G81/G80</f>
        <v>1.5751827919815838E-2</v>
      </c>
      <c r="H82" s="21">
        <f t="shared" ref="H82" si="485">H81/H80</f>
        <v>1.0561973331724431E-2</v>
      </c>
      <c r="I82" s="21">
        <f t="shared" ref="I82" si="486">I81/I80</f>
        <v>9.9003348886063824E-2</v>
      </c>
      <c r="J82" s="18" t="s">
        <v>54</v>
      </c>
      <c r="K82" s="21">
        <f t="shared" ref="K82" si="487">K81/K80</f>
        <v>1.3655838890059989E-2</v>
      </c>
      <c r="L82" s="21">
        <f t="shared" ref="L82" si="488">L81/L80</f>
        <v>3.3183188130100259E-2</v>
      </c>
      <c r="M82" s="21">
        <f t="shared" ref="M82" si="489">M81/M80</f>
        <v>5.2278676068666922E-2</v>
      </c>
      <c r="N82" s="21">
        <f t="shared" ref="N82" si="490">N81/N80</f>
        <v>0.24539256841584964</v>
      </c>
      <c r="O82" s="21">
        <f t="shared" ref="O82" si="491">O81/O80</f>
        <v>0.18729781110458096</v>
      </c>
      <c r="P82" s="21">
        <f t="shared" ref="P82" si="492">P81/P80</f>
        <v>0.14808696531944154</v>
      </c>
      <c r="Q82" s="21">
        <f t="shared" ref="Q82" si="493">Q81/Q80</f>
        <v>1.3842903953227093E-2</v>
      </c>
      <c r="R82" s="21">
        <f t="shared" ref="R82" si="494">R81/R80</f>
        <v>0.15791240870219664</v>
      </c>
      <c r="S82" s="21">
        <f t="shared" ref="S82" si="495">S81/S80</f>
        <v>0.10790279013903341</v>
      </c>
      <c r="T82" s="21">
        <f t="shared" ref="T82" si="496">T81/T80</f>
        <v>3.6325042869127216E-2</v>
      </c>
      <c r="U82" s="21">
        <f t="shared" ref="U82" si="497">U81/U80</f>
        <v>0.14846435632306809</v>
      </c>
      <c r="V82" s="21">
        <f t="shared" ref="V82" si="498">V81/V80</f>
        <v>0.67475371112516758</v>
      </c>
      <c r="W82" s="21">
        <f t="shared" ref="W82" si="499">W81/W80</f>
        <v>0.76398801427143681</v>
      </c>
      <c r="X82" s="21">
        <f t="shared" ref="X82" si="500">X81/X80</f>
        <v>2.7723124537952427E-2</v>
      </c>
      <c r="Y82" s="21">
        <f t="shared" ref="Y82" si="501">Y81/Y80</f>
        <v>6.45055106150976E-2</v>
      </c>
      <c r="Z82" s="21">
        <f t="shared" ref="Z82" si="502">Z81/Z80</f>
        <v>0.12851913557862346</v>
      </c>
      <c r="AA82" s="21">
        <f t="shared" ref="AA82" si="503">AA81/AA80</f>
        <v>0.12555798796472387</v>
      </c>
      <c r="AB82" s="21">
        <f t="shared" ref="AB82" si="504">AB81/AB80</f>
        <v>0.25620413997430408</v>
      </c>
      <c r="AC82" s="21">
        <f t="shared" ref="AC82" si="505">AC81/AC80</f>
        <v>0.43971326514393111</v>
      </c>
      <c r="AD82" s="21">
        <f t="shared" ref="AD82" si="506">AD81/AD80</f>
        <v>0.37061694493793734</v>
      </c>
      <c r="AE82" s="21">
        <f t="shared" ref="AE82" si="507">AE81/AE80</f>
        <v>0.39464725759105851</v>
      </c>
      <c r="AF82" s="21">
        <f t="shared" ref="AF82" si="508">AF81/AF80</f>
        <v>0.14396123756462806</v>
      </c>
      <c r="AG82" s="21">
        <f t="shared" ref="AG82" si="509">AG81/AG80</f>
        <v>0.21450619009419547</v>
      </c>
      <c r="AH82" s="21">
        <f t="shared" ref="AH82" si="510">AH81/AH80</f>
        <v>0.17501439497993407</v>
      </c>
      <c r="AI82" s="18" t="s">
        <v>54</v>
      </c>
      <c r="AJ82" s="21">
        <f t="shared" ref="AJ82" si="511">AJ81/AJ80</f>
        <v>0.47140452079103173</v>
      </c>
      <c r="AK82" s="21">
        <f t="shared" ref="AK82" si="512">AK81/AK80</f>
        <v>0.21650635094610965</v>
      </c>
      <c r="AL82" s="18" t="s">
        <v>54</v>
      </c>
      <c r="AM82" s="18" t="s">
        <v>54</v>
      </c>
      <c r="AN82" s="21">
        <f t="shared" ref="AN82" si="513">AN81/AN80</f>
        <v>0.4</v>
      </c>
      <c r="AO82" s="18" t="s">
        <v>54</v>
      </c>
      <c r="AP82" s="21">
        <f t="shared" ref="AP82" si="514">AP81/AP80</f>
        <v>5.2018271231480655E-3</v>
      </c>
    </row>
    <row r="83" spans="1:42" x14ac:dyDescent="0.3">
      <c r="B83" s="26"/>
    </row>
    <row r="84" spans="1:42" x14ac:dyDescent="0.3">
      <c r="A84" s="24" t="s">
        <v>51</v>
      </c>
      <c r="B84" s="26">
        <v>45086</v>
      </c>
      <c r="C84" s="24" t="s">
        <v>0</v>
      </c>
      <c r="D84" s="24" t="s">
        <v>52</v>
      </c>
      <c r="E84" s="24" t="s">
        <v>53</v>
      </c>
      <c r="F84" s="18">
        <v>13434</v>
      </c>
      <c r="G84" s="18">
        <v>67975</v>
      </c>
      <c r="H84" s="18">
        <v>256138</v>
      </c>
      <c r="I84" s="18">
        <v>203</v>
      </c>
      <c r="J84" s="18">
        <v>267</v>
      </c>
      <c r="K84" s="18">
        <v>24449</v>
      </c>
      <c r="L84" s="18">
        <v>22510</v>
      </c>
      <c r="M84" s="18">
        <v>3056</v>
      </c>
      <c r="N84" s="18">
        <v>92</v>
      </c>
      <c r="O84" s="18">
        <v>74</v>
      </c>
      <c r="P84" s="18">
        <v>645</v>
      </c>
      <c r="Q84" s="18">
        <v>27423</v>
      </c>
      <c r="R84" s="18" t="s">
        <v>54</v>
      </c>
      <c r="S84" s="18">
        <v>24</v>
      </c>
      <c r="T84" s="18">
        <v>595</v>
      </c>
      <c r="U84" s="18">
        <v>384</v>
      </c>
      <c r="V84" s="18">
        <v>145</v>
      </c>
      <c r="W84" s="18" t="s">
        <v>54</v>
      </c>
      <c r="X84" s="18">
        <v>116</v>
      </c>
      <c r="Y84" s="18">
        <v>244</v>
      </c>
      <c r="Z84" s="18">
        <v>29</v>
      </c>
      <c r="AA84" s="18">
        <v>277</v>
      </c>
      <c r="AB84" s="18">
        <v>21</v>
      </c>
      <c r="AC84" s="18">
        <v>9</v>
      </c>
      <c r="AD84" s="18">
        <v>21</v>
      </c>
      <c r="AE84" s="18">
        <v>87</v>
      </c>
      <c r="AF84" s="18">
        <v>51</v>
      </c>
      <c r="AG84" s="18">
        <v>83</v>
      </c>
      <c r="AH84" s="18">
        <v>1697</v>
      </c>
      <c r="AI84" s="18" t="s">
        <v>54</v>
      </c>
      <c r="AJ84" s="18">
        <v>7</v>
      </c>
      <c r="AK84" s="18">
        <v>13</v>
      </c>
      <c r="AL84" s="18">
        <v>1296</v>
      </c>
      <c r="AM84" s="18" t="s">
        <v>54</v>
      </c>
      <c r="AN84" s="18">
        <v>13</v>
      </c>
      <c r="AO84" s="18">
        <v>8</v>
      </c>
      <c r="AP84" s="18">
        <v>737954</v>
      </c>
    </row>
    <row r="85" spans="1:42" x14ac:dyDescent="0.3">
      <c r="A85" s="24" t="s">
        <v>42</v>
      </c>
      <c r="B85" s="26">
        <v>45086</v>
      </c>
      <c r="C85" s="24" t="s">
        <v>0</v>
      </c>
      <c r="D85" s="24" t="s">
        <v>52</v>
      </c>
      <c r="E85" s="24" t="s">
        <v>55</v>
      </c>
      <c r="F85" s="18">
        <v>15238</v>
      </c>
      <c r="G85" s="18">
        <v>68918</v>
      </c>
      <c r="H85" s="18">
        <v>259395</v>
      </c>
      <c r="I85" s="18">
        <v>140</v>
      </c>
      <c r="J85" s="18">
        <v>114</v>
      </c>
      <c r="K85" s="18">
        <v>25333</v>
      </c>
      <c r="L85" s="18">
        <v>22224</v>
      </c>
      <c r="M85" s="18">
        <v>3895</v>
      </c>
      <c r="N85" s="18">
        <v>113</v>
      </c>
      <c r="O85" s="18">
        <v>33</v>
      </c>
      <c r="P85" s="18">
        <v>692</v>
      </c>
      <c r="Q85" s="18">
        <v>28961</v>
      </c>
      <c r="R85" s="18">
        <v>65</v>
      </c>
      <c r="S85" s="18">
        <v>30</v>
      </c>
      <c r="T85" s="18">
        <v>555</v>
      </c>
      <c r="U85" s="18">
        <v>387</v>
      </c>
      <c r="V85" s="18">
        <v>111</v>
      </c>
      <c r="W85" s="18">
        <v>6</v>
      </c>
      <c r="X85" s="18">
        <v>123</v>
      </c>
      <c r="Y85" s="18">
        <v>277</v>
      </c>
      <c r="Z85" s="18">
        <v>43</v>
      </c>
      <c r="AA85" s="18">
        <v>290</v>
      </c>
      <c r="AB85" s="18">
        <v>14</v>
      </c>
      <c r="AC85" s="18">
        <v>6</v>
      </c>
      <c r="AD85" s="18">
        <v>19</v>
      </c>
      <c r="AE85" s="18">
        <v>82</v>
      </c>
      <c r="AF85" s="18">
        <v>50</v>
      </c>
      <c r="AG85" s="18">
        <v>48</v>
      </c>
      <c r="AH85" s="18">
        <v>975</v>
      </c>
      <c r="AI85" s="18" t="s">
        <v>54</v>
      </c>
      <c r="AJ85" s="18">
        <v>6</v>
      </c>
      <c r="AK85" s="18">
        <v>10</v>
      </c>
      <c r="AL85" s="18">
        <v>1353</v>
      </c>
      <c r="AM85" s="18" t="s">
        <v>54</v>
      </c>
      <c r="AN85" s="18">
        <v>8</v>
      </c>
      <c r="AO85" s="18" t="s">
        <v>54</v>
      </c>
      <c r="AP85" s="18">
        <v>730173</v>
      </c>
    </row>
    <row r="86" spans="1:42" x14ac:dyDescent="0.3">
      <c r="A86" s="24" t="s">
        <v>43</v>
      </c>
      <c r="B86" s="26">
        <v>45086</v>
      </c>
      <c r="C86" s="24" t="s">
        <v>0</v>
      </c>
      <c r="D86" s="24" t="s">
        <v>52</v>
      </c>
      <c r="E86" s="24" t="s">
        <v>56</v>
      </c>
      <c r="F86" s="18">
        <v>14197</v>
      </c>
      <c r="G86" s="18">
        <v>67748</v>
      </c>
      <c r="H86" s="18">
        <v>257255</v>
      </c>
      <c r="I86" s="18">
        <v>190</v>
      </c>
      <c r="J86" s="18">
        <v>132</v>
      </c>
      <c r="K86" s="18">
        <v>24678</v>
      </c>
      <c r="L86" s="18">
        <v>22375</v>
      </c>
      <c r="M86" s="18" t="s">
        <v>54</v>
      </c>
      <c r="N86" s="18">
        <v>75</v>
      </c>
      <c r="O86" s="18">
        <v>74</v>
      </c>
      <c r="P86" s="18">
        <v>589</v>
      </c>
      <c r="Q86" s="18">
        <v>28691</v>
      </c>
      <c r="R86" s="18">
        <v>65</v>
      </c>
      <c r="S86" s="18">
        <v>24</v>
      </c>
      <c r="T86" s="18">
        <v>559</v>
      </c>
      <c r="U86" s="18">
        <v>396</v>
      </c>
      <c r="V86" s="18">
        <v>146</v>
      </c>
      <c r="W86" s="18" t="s">
        <v>54</v>
      </c>
      <c r="X86" s="18">
        <v>114</v>
      </c>
      <c r="Y86" s="18">
        <v>254</v>
      </c>
      <c r="Z86" s="18">
        <v>30</v>
      </c>
      <c r="AA86" s="18">
        <v>317</v>
      </c>
      <c r="AB86" s="18">
        <v>15</v>
      </c>
      <c r="AC86" s="18">
        <v>6</v>
      </c>
      <c r="AD86" s="18">
        <v>17</v>
      </c>
      <c r="AE86" s="18">
        <v>82</v>
      </c>
      <c r="AF86" s="18">
        <v>61</v>
      </c>
      <c r="AG86" s="18">
        <v>115</v>
      </c>
      <c r="AH86" s="18">
        <v>1457</v>
      </c>
      <c r="AI86" s="18">
        <v>38</v>
      </c>
      <c r="AJ86" s="18" t="s">
        <v>54</v>
      </c>
      <c r="AK86" s="18">
        <v>6</v>
      </c>
      <c r="AL86" s="18">
        <v>1317</v>
      </c>
      <c r="AM86" s="18" t="s">
        <v>54</v>
      </c>
      <c r="AN86" s="18" t="s">
        <v>54</v>
      </c>
      <c r="AO86" s="18" t="s">
        <v>54</v>
      </c>
      <c r="AP86" s="18">
        <v>735564</v>
      </c>
    </row>
    <row r="87" spans="1:42" x14ac:dyDescent="0.3">
      <c r="A87" s="24" t="s">
        <v>44</v>
      </c>
      <c r="B87" s="26">
        <v>45086</v>
      </c>
      <c r="C87" s="24" t="s">
        <v>0</v>
      </c>
      <c r="D87" s="24" t="s">
        <v>52</v>
      </c>
      <c r="E87" s="24" t="s">
        <v>57</v>
      </c>
      <c r="F87" s="18">
        <v>15624</v>
      </c>
      <c r="G87" s="18">
        <v>70506</v>
      </c>
      <c r="H87" s="18">
        <v>261592</v>
      </c>
      <c r="I87" s="18">
        <v>166</v>
      </c>
      <c r="J87" s="18">
        <v>214</v>
      </c>
      <c r="K87" s="18">
        <v>25141</v>
      </c>
      <c r="L87" s="18">
        <v>23285</v>
      </c>
      <c r="M87" s="18">
        <v>3491</v>
      </c>
      <c r="N87" s="18" t="s">
        <v>54</v>
      </c>
      <c r="O87" s="18">
        <v>165</v>
      </c>
      <c r="P87" s="18">
        <v>696</v>
      </c>
      <c r="Q87" s="18">
        <v>29608</v>
      </c>
      <c r="R87" s="18">
        <v>58</v>
      </c>
      <c r="S87" s="18">
        <v>37</v>
      </c>
      <c r="T87" s="18">
        <v>645</v>
      </c>
      <c r="U87" s="18">
        <v>406</v>
      </c>
      <c r="V87" s="18">
        <v>140</v>
      </c>
      <c r="W87" s="18">
        <v>5</v>
      </c>
      <c r="X87" s="18">
        <v>128</v>
      </c>
      <c r="Y87" s="18">
        <v>271</v>
      </c>
      <c r="Z87" s="18">
        <v>31</v>
      </c>
      <c r="AA87" s="18">
        <v>339</v>
      </c>
      <c r="AB87" s="18">
        <v>20</v>
      </c>
      <c r="AC87" s="18" t="s">
        <v>54</v>
      </c>
      <c r="AD87" s="18">
        <v>15</v>
      </c>
      <c r="AE87" s="18">
        <v>106</v>
      </c>
      <c r="AF87" s="18">
        <v>31</v>
      </c>
      <c r="AG87" s="18">
        <v>79</v>
      </c>
      <c r="AH87" s="18">
        <v>1518</v>
      </c>
      <c r="AI87" s="18" t="s">
        <v>54</v>
      </c>
      <c r="AJ87" s="18">
        <v>10</v>
      </c>
      <c r="AK87" s="18">
        <v>20</v>
      </c>
      <c r="AL87" s="18">
        <v>1352</v>
      </c>
      <c r="AM87" s="18" t="s">
        <v>54</v>
      </c>
      <c r="AN87" s="18" t="s">
        <v>54</v>
      </c>
      <c r="AO87" s="18" t="s">
        <v>54</v>
      </c>
      <c r="AP87" s="18">
        <v>724786</v>
      </c>
    </row>
    <row r="88" spans="1:42" x14ac:dyDescent="0.3">
      <c r="A88" s="24" t="s">
        <v>58</v>
      </c>
      <c r="B88" s="26">
        <v>45086</v>
      </c>
      <c r="C88" s="24" t="s">
        <v>0</v>
      </c>
      <c r="D88" s="24" t="s">
        <v>52</v>
      </c>
      <c r="E88" s="24" t="s">
        <v>59</v>
      </c>
      <c r="F88" s="18">
        <v>16523</v>
      </c>
      <c r="G88" s="18">
        <v>71054</v>
      </c>
      <c r="H88" s="18">
        <v>262067</v>
      </c>
      <c r="I88" s="18">
        <v>217</v>
      </c>
      <c r="J88" s="18">
        <v>201</v>
      </c>
      <c r="K88" s="18">
        <v>25713</v>
      </c>
      <c r="L88" s="18">
        <v>22431</v>
      </c>
      <c r="M88" s="18">
        <v>3233</v>
      </c>
      <c r="N88" s="18">
        <v>66</v>
      </c>
      <c r="O88" s="18">
        <v>124</v>
      </c>
      <c r="P88" s="18">
        <v>715</v>
      </c>
      <c r="Q88" s="18">
        <v>29267</v>
      </c>
      <c r="R88" s="18">
        <v>92</v>
      </c>
      <c r="S88" s="18">
        <v>27</v>
      </c>
      <c r="T88" s="18">
        <v>560</v>
      </c>
      <c r="U88" s="18">
        <v>394</v>
      </c>
      <c r="V88" s="18">
        <v>124</v>
      </c>
      <c r="W88" s="18">
        <v>2</v>
      </c>
      <c r="X88" s="18">
        <v>118</v>
      </c>
      <c r="Y88" s="18">
        <v>254</v>
      </c>
      <c r="Z88" s="18">
        <v>31</v>
      </c>
      <c r="AA88" s="18">
        <v>308</v>
      </c>
      <c r="AB88" s="18">
        <v>20</v>
      </c>
      <c r="AC88" s="18">
        <v>4</v>
      </c>
      <c r="AD88" s="18">
        <v>40</v>
      </c>
      <c r="AE88" s="18">
        <v>124</v>
      </c>
      <c r="AF88" s="18">
        <v>86</v>
      </c>
      <c r="AG88" s="18">
        <v>77</v>
      </c>
      <c r="AH88" s="18">
        <v>1404</v>
      </c>
      <c r="AI88" s="18" t="s">
        <v>54</v>
      </c>
      <c r="AJ88" s="18" t="s">
        <v>54</v>
      </c>
      <c r="AK88" s="18">
        <v>12</v>
      </c>
      <c r="AL88" s="18">
        <v>1384</v>
      </c>
      <c r="AM88" s="18" t="s">
        <v>54</v>
      </c>
      <c r="AN88" s="18" t="s">
        <v>54</v>
      </c>
      <c r="AO88" s="18" t="s">
        <v>54</v>
      </c>
      <c r="AP88" s="18">
        <v>723754</v>
      </c>
    </row>
    <row r="89" spans="1:42" x14ac:dyDescent="0.3">
      <c r="B89" s="26"/>
      <c r="C89" s="24" t="str">
        <f>C88</f>
        <v>NIST 2711a</v>
      </c>
      <c r="D89" s="26">
        <f>B88</f>
        <v>45086</v>
      </c>
      <c r="E89" s="24" t="s">
        <v>75</v>
      </c>
      <c r="F89" s="20">
        <f>AVERAGE(F84:F88)</f>
        <v>15003.2</v>
      </c>
      <c r="G89" s="20">
        <f t="shared" ref="G89" si="515">AVERAGE(G84:G88)</f>
        <v>69240.2</v>
      </c>
      <c r="H89" s="20">
        <f t="shared" ref="H89" si="516">AVERAGE(H84:H88)</f>
        <v>259289.4</v>
      </c>
      <c r="I89" s="20">
        <f t="shared" ref="I89" si="517">AVERAGE(I84:I88)</f>
        <v>183.2</v>
      </c>
      <c r="J89" s="20">
        <f t="shared" ref="J89" si="518">AVERAGE(J84:J88)</f>
        <v>185.6</v>
      </c>
      <c r="K89" s="20">
        <f t="shared" ref="K89" si="519">AVERAGE(K84:K88)</f>
        <v>25062.799999999999</v>
      </c>
      <c r="L89" s="20">
        <f t="shared" ref="L89" si="520">AVERAGE(L84:L88)</f>
        <v>22565</v>
      </c>
      <c r="M89" s="20">
        <f t="shared" ref="M89" si="521">AVERAGE(M84:M88)</f>
        <v>3418.75</v>
      </c>
      <c r="N89" s="20">
        <f t="shared" ref="N89" si="522">AVERAGE(N84:N88)</f>
        <v>86.5</v>
      </c>
      <c r="O89" s="20">
        <f t="shared" ref="O89" si="523">AVERAGE(O84:O88)</f>
        <v>94</v>
      </c>
      <c r="P89" s="20">
        <f t="shared" ref="P89" si="524">AVERAGE(P84:P88)</f>
        <v>667.4</v>
      </c>
      <c r="Q89" s="20">
        <f t="shared" ref="Q89" si="525">AVERAGE(Q84:Q88)</f>
        <v>28790</v>
      </c>
      <c r="R89" s="20">
        <f t="shared" ref="R89" si="526">AVERAGE(R84:R88)</f>
        <v>70</v>
      </c>
      <c r="S89" s="20">
        <f t="shared" ref="S89" si="527">AVERAGE(S84:S88)</f>
        <v>28.4</v>
      </c>
      <c r="T89" s="20">
        <f t="shared" ref="T89" si="528">AVERAGE(T84:T88)</f>
        <v>582.79999999999995</v>
      </c>
      <c r="U89" s="20">
        <f t="shared" ref="U89" si="529">AVERAGE(U84:U88)</f>
        <v>393.4</v>
      </c>
      <c r="V89" s="20">
        <f t="shared" ref="V89" si="530">AVERAGE(V84:V88)</f>
        <v>133.19999999999999</v>
      </c>
      <c r="W89" s="20">
        <f t="shared" ref="W89" si="531">AVERAGE(W84:W88)</f>
        <v>4.333333333333333</v>
      </c>
      <c r="X89" s="20">
        <f t="shared" ref="X89" si="532">AVERAGE(X84:X88)</f>
        <v>119.8</v>
      </c>
      <c r="Y89" s="20">
        <f t="shared" ref="Y89" si="533">AVERAGE(Y84:Y88)</f>
        <v>260</v>
      </c>
      <c r="Z89" s="20">
        <f t="shared" ref="Z89" si="534">AVERAGE(Z84:Z88)</f>
        <v>32.799999999999997</v>
      </c>
      <c r="AA89" s="20">
        <f t="shared" ref="AA89" si="535">AVERAGE(AA84:AA88)</f>
        <v>306.2</v>
      </c>
      <c r="AB89" s="20">
        <f t="shared" ref="AB89" si="536">AVERAGE(AB84:AB88)</f>
        <v>18</v>
      </c>
      <c r="AC89" s="20">
        <f t="shared" ref="AC89" si="537">AVERAGE(AC84:AC88)</f>
        <v>6.25</v>
      </c>
      <c r="AD89" s="20">
        <f t="shared" ref="AD89" si="538">AVERAGE(AD84:AD88)</f>
        <v>22.4</v>
      </c>
      <c r="AE89" s="20">
        <f t="shared" ref="AE89" si="539">AVERAGE(AE84:AE88)</f>
        <v>96.2</v>
      </c>
      <c r="AF89" s="20">
        <f t="shared" ref="AF89" si="540">AVERAGE(AF84:AF88)</f>
        <v>55.8</v>
      </c>
      <c r="AG89" s="20">
        <f t="shared" ref="AG89" si="541">AVERAGE(AG84:AG88)</f>
        <v>80.400000000000006</v>
      </c>
      <c r="AH89" s="20">
        <f t="shared" ref="AH89" si="542">AVERAGE(AH84:AH88)</f>
        <v>1410.2</v>
      </c>
      <c r="AI89" s="18" t="s">
        <v>54</v>
      </c>
      <c r="AJ89" s="20">
        <f t="shared" ref="AJ89" si="543">AVERAGE(AJ84:AJ88)</f>
        <v>7.666666666666667</v>
      </c>
      <c r="AK89" s="20">
        <f t="shared" ref="AK89" si="544">AVERAGE(AK84:AK88)</f>
        <v>12.2</v>
      </c>
      <c r="AL89" s="20">
        <f t="shared" ref="AL89" si="545">AVERAGE(AL84:AL88)</f>
        <v>1340.4</v>
      </c>
      <c r="AM89" s="18" t="s">
        <v>54</v>
      </c>
      <c r="AN89" s="18" t="s">
        <v>54</v>
      </c>
      <c r="AO89" s="18" t="s">
        <v>54</v>
      </c>
      <c r="AP89" s="20">
        <f t="shared" ref="AP89" si="546">AVERAGE(AP84:AP88)</f>
        <v>730446.2</v>
      </c>
    </row>
    <row r="90" spans="1:42" x14ac:dyDescent="0.3">
      <c r="B90" s="26"/>
      <c r="C90" s="24" t="str">
        <f>C89</f>
        <v>NIST 2711a</v>
      </c>
      <c r="D90" s="26">
        <f>D89</f>
        <v>45086</v>
      </c>
      <c r="E90" s="24" t="s">
        <v>76</v>
      </c>
      <c r="F90" s="20">
        <f>STDEV(F84:F88)</f>
        <v>1210.6468105934118</v>
      </c>
      <c r="G90" s="20">
        <f t="shared" ref="G90:AP90" si="547">STDEV(G84:G88)</f>
        <v>1485.2040937191091</v>
      </c>
      <c r="H90" s="20">
        <f t="shared" si="547"/>
        <v>2602.8006646687331</v>
      </c>
      <c r="I90" s="20">
        <f t="shared" si="547"/>
        <v>30.589213785254387</v>
      </c>
      <c r="J90" s="20">
        <f t="shared" si="547"/>
        <v>62.588337571787307</v>
      </c>
      <c r="K90" s="20">
        <f t="shared" si="547"/>
        <v>506.63221374089511</v>
      </c>
      <c r="L90" s="20">
        <f t="shared" si="547"/>
        <v>415.86115471392611</v>
      </c>
      <c r="M90" s="20">
        <f t="shared" si="547"/>
        <v>364.29143552930253</v>
      </c>
      <c r="N90" s="20">
        <f t="shared" si="547"/>
        <v>20.696215435033849</v>
      </c>
      <c r="O90" s="20">
        <f t="shared" si="547"/>
        <v>51.141959289804298</v>
      </c>
      <c r="P90" s="20">
        <f t="shared" si="547"/>
        <v>50.836010858445611</v>
      </c>
      <c r="Q90" s="20">
        <f t="shared" si="547"/>
        <v>837.31475563255185</v>
      </c>
      <c r="R90" s="20">
        <f t="shared" si="547"/>
        <v>15.033296378372908</v>
      </c>
      <c r="S90" s="20">
        <f t="shared" si="547"/>
        <v>5.4129474410897389</v>
      </c>
      <c r="T90" s="20">
        <f t="shared" si="547"/>
        <v>38.330144794926092</v>
      </c>
      <c r="U90" s="20">
        <f t="shared" si="547"/>
        <v>8.5906926379658106</v>
      </c>
      <c r="V90" s="20">
        <f t="shared" si="547"/>
        <v>15.221695043588303</v>
      </c>
      <c r="W90" s="20">
        <f t="shared" si="547"/>
        <v>2.0816659994661326</v>
      </c>
      <c r="X90" s="20">
        <f t="shared" si="547"/>
        <v>5.6745043836444431</v>
      </c>
      <c r="Y90" s="20">
        <f t="shared" si="547"/>
        <v>13.583077707206124</v>
      </c>
      <c r="Z90" s="20">
        <f t="shared" si="547"/>
        <v>5.7619441163551777</v>
      </c>
      <c r="AA90" s="20">
        <f t="shared" si="547"/>
        <v>24.035390573069542</v>
      </c>
      <c r="AB90" s="20">
        <f t="shared" si="547"/>
        <v>3.2403703492039302</v>
      </c>
      <c r="AC90" s="20">
        <f t="shared" si="547"/>
        <v>2.0615528128088303</v>
      </c>
      <c r="AD90" s="20">
        <f t="shared" si="547"/>
        <v>10.089598604503548</v>
      </c>
      <c r="AE90" s="20">
        <f t="shared" si="547"/>
        <v>18.417383093154161</v>
      </c>
      <c r="AF90" s="20">
        <f t="shared" si="547"/>
        <v>20.067386476569386</v>
      </c>
      <c r="AG90" s="20">
        <f t="shared" si="547"/>
        <v>23.807561823924772</v>
      </c>
      <c r="AH90" s="20">
        <f t="shared" si="547"/>
        <v>267.16231021609354</v>
      </c>
      <c r="AI90" s="18" t="s">
        <v>54</v>
      </c>
      <c r="AJ90" s="20">
        <f t="shared" si="547"/>
        <v>2.0816659994661317</v>
      </c>
      <c r="AK90" s="20">
        <f t="shared" si="547"/>
        <v>5.1185935568278902</v>
      </c>
      <c r="AL90" s="20">
        <f t="shared" si="547"/>
        <v>34.32637469934744</v>
      </c>
      <c r="AM90" s="18" t="s">
        <v>54</v>
      </c>
      <c r="AN90" s="18" t="s">
        <v>54</v>
      </c>
      <c r="AO90" s="18" t="s">
        <v>54</v>
      </c>
      <c r="AP90" s="20">
        <f t="shared" si="547"/>
        <v>6313.8138395109499</v>
      </c>
    </row>
    <row r="91" spans="1:42" x14ac:dyDescent="0.3">
      <c r="B91" s="26"/>
      <c r="C91" s="24" t="str">
        <f>C90</f>
        <v>NIST 2711a</v>
      </c>
      <c r="D91" s="26">
        <f>D90</f>
        <v>45086</v>
      </c>
      <c r="E91" s="24" t="s">
        <v>77</v>
      </c>
      <c r="F91" s="21">
        <f>F90/F89</f>
        <v>8.0692572957329886E-2</v>
      </c>
      <c r="G91" s="21">
        <f t="shared" ref="G91" si="548">G90/G89</f>
        <v>2.1450026050171853E-2</v>
      </c>
      <c r="H91" s="21">
        <f t="shared" ref="H91" si="549">H90/H89</f>
        <v>1.0038206979030894E-2</v>
      </c>
      <c r="I91" s="21">
        <f t="shared" ref="I91" si="550">I90/I89</f>
        <v>0.1669716909675458</v>
      </c>
      <c r="J91" s="21">
        <f t="shared" ref="J91" si="551">J90/J89</f>
        <v>0.33722164639971608</v>
      </c>
      <c r="K91" s="21">
        <f t="shared" ref="K91" si="552">K90/K89</f>
        <v>2.0214509701266224E-2</v>
      </c>
      <c r="L91" s="21">
        <f t="shared" ref="L91" si="553">L90/L89</f>
        <v>1.8429477275157372E-2</v>
      </c>
      <c r="M91" s="21">
        <f t="shared" ref="M91" si="554">M90/M89</f>
        <v>0.1065569098440373</v>
      </c>
      <c r="N91" s="21">
        <f t="shared" ref="N91" si="555">N90/N89</f>
        <v>0.23926260618536241</v>
      </c>
      <c r="O91" s="21">
        <f t="shared" ref="O91" si="556">O90/O89</f>
        <v>0.54406339670004578</v>
      </c>
      <c r="P91" s="21">
        <f t="shared" ref="P91" si="557">P90/P89</f>
        <v>7.617022903572912E-2</v>
      </c>
      <c r="Q91" s="21">
        <f t="shared" ref="Q91" si="558">Q90/Q89</f>
        <v>2.9083527462054597E-2</v>
      </c>
      <c r="R91" s="21">
        <f t="shared" ref="R91" si="559">R90/R89</f>
        <v>0.21476137683389868</v>
      </c>
      <c r="S91" s="21">
        <f t="shared" ref="S91" si="560">S90/S89</f>
        <v>0.19059674088344153</v>
      </c>
      <c r="T91" s="21">
        <f t="shared" ref="T91" si="561">T90/T89</f>
        <v>6.5768951261026248E-2</v>
      </c>
      <c r="U91" s="21">
        <f t="shared" ref="U91" si="562">U90/U89</f>
        <v>2.1837042801133227E-2</v>
      </c>
      <c r="V91" s="21">
        <f t="shared" ref="V91" si="563">V90/V89</f>
        <v>0.11427698981672901</v>
      </c>
      <c r="W91" s="21">
        <f t="shared" ref="W91" si="564">W90/W89</f>
        <v>0.48038446141526142</v>
      </c>
      <c r="X91" s="21">
        <f t="shared" ref="X91" si="565">X90/X89</f>
        <v>4.7366480664811715E-2</v>
      </c>
      <c r="Y91" s="21">
        <f t="shared" ref="Y91" si="566">Y90/Y89</f>
        <v>5.2242606566177401E-2</v>
      </c>
      <c r="Z91" s="21">
        <f t="shared" ref="Z91" si="567">Z90/Z89</f>
        <v>0.17566902793765787</v>
      </c>
      <c r="AA91" s="21">
        <f t="shared" ref="AA91" si="568">AA90/AA89</f>
        <v>7.8495723622042921E-2</v>
      </c>
      <c r="AB91" s="21">
        <f t="shared" ref="AB91" si="569">AB90/AB89</f>
        <v>0.18002057495577389</v>
      </c>
      <c r="AC91" s="21">
        <f t="shared" ref="AC91" si="570">AC90/AC89</f>
        <v>0.32984845004941282</v>
      </c>
      <c r="AD91" s="21">
        <f t="shared" ref="AD91" si="571">AD90/AD89</f>
        <v>0.45042850912962273</v>
      </c>
      <c r="AE91" s="21">
        <f t="shared" ref="AE91" si="572">AE90/AE89</f>
        <v>0.19144888870222621</v>
      </c>
      <c r="AF91" s="21">
        <f t="shared" ref="AF91" si="573">AF90/AF89</f>
        <v>0.35963058201737252</v>
      </c>
      <c r="AG91" s="21">
        <f t="shared" ref="AG91" si="574">AG90/AG89</f>
        <v>0.29611395303389015</v>
      </c>
      <c r="AH91" s="21">
        <f t="shared" ref="AH91" si="575">AH90/AH89</f>
        <v>0.18944994342369417</v>
      </c>
      <c r="AI91" s="18" t="s">
        <v>54</v>
      </c>
      <c r="AJ91" s="21">
        <f t="shared" ref="AJ91" si="576">AJ90/AJ89</f>
        <v>0.27152165210427803</v>
      </c>
      <c r="AK91" s="21">
        <f t="shared" ref="AK91" si="577">AK90/AK89</f>
        <v>0.41955684892031891</v>
      </c>
      <c r="AL91" s="21">
        <f t="shared" ref="AL91" si="578">AL90/AL89</f>
        <v>2.560905304338066E-2</v>
      </c>
      <c r="AM91" s="18" t="s">
        <v>54</v>
      </c>
      <c r="AN91" s="18" t="s">
        <v>54</v>
      </c>
      <c r="AO91" s="18" t="s">
        <v>54</v>
      </c>
      <c r="AP91" s="21">
        <f t="shared" ref="AP91" si="579">AP90/AP89</f>
        <v>8.6437766936304835E-3</v>
      </c>
    </row>
    <row r="92" spans="1:42" x14ac:dyDescent="0.3">
      <c r="B92" s="26"/>
    </row>
    <row r="93" spans="1:42" x14ac:dyDescent="0.3">
      <c r="A93" s="24" t="s">
        <v>60</v>
      </c>
      <c r="B93" s="26">
        <v>45086</v>
      </c>
      <c r="C93" s="24" t="s">
        <v>61</v>
      </c>
      <c r="D93" s="24" t="s">
        <v>52</v>
      </c>
      <c r="E93" s="24" t="s">
        <v>53</v>
      </c>
      <c r="F93" s="18" t="s">
        <v>54</v>
      </c>
      <c r="G93" s="18">
        <v>91309</v>
      </c>
      <c r="H93" s="18">
        <v>219204</v>
      </c>
      <c r="I93" s="18" t="s">
        <v>54</v>
      </c>
      <c r="J93" s="18" t="s">
        <v>54</v>
      </c>
      <c r="K93" s="18">
        <v>23521</v>
      </c>
      <c r="L93" s="18">
        <v>1449</v>
      </c>
      <c r="M93" s="18">
        <v>4883</v>
      </c>
      <c r="N93" s="18">
        <v>158</v>
      </c>
      <c r="O93" s="18">
        <v>90</v>
      </c>
      <c r="P93" s="18">
        <v>1533</v>
      </c>
      <c r="Q93" s="18">
        <v>88714</v>
      </c>
      <c r="R93" s="18" t="s">
        <v>54</v>
      </c>
      <c r="S93" s="18">
        <v>66</v>
      </c>
      <c r="T93" s="18">
        <v>593</v>
      </c>
      <c r="U93" s="18">
        <v>109</v>
      </c>
      <c r="V93" s="18">
        <v>19</v>
      </c>
      <c r="W93" s="18">
        <v>7</v>
      </c>
      <c r="X93" s="18">
        <v>191</v>
      </c>
      <c r="Y93" s="18">
        <v>50</v>
      </c>
      <c r="Z93" s="18">
        <v>35</v>
      </c>
      <c r="AA93" s="18">
        <v>156</v>
      </c>
      <c r="AB93" s="18">
        <v>27</v>
      </c>
      <c r="AC93" s="18">
        <v>21</v>
      </c>
      <c r="AD93" s="18">
        <v>29</v>
      </c>
      <c r="AE93" s="18">
        <v>20</v>
      </c>
      <c r="AF93" s="18">
        <v>27</v>
      </c>
      <c r="AG93" s="18">
        <v>83</v>
      </c>
      <c r="AH93" s="18">
        <v>796</v>
      </c>
      <c r="AI93" s="18" t="s">
        <v>54</v>
      </c>
      <c r="AJ93" s="18">
        <v>9</v>
      </c>
      <c r="AK93" s="18" t="s">
        <v>54</v>
      </c>
      <c r="AL93" s="18">
        <v>20</v>
      </c>
      <c r="AM93" s="18">
        <v>22</v>
      </c>
      <c r="AN93" s="18" t="s">
        <v>54</v>
      </c>
      <c r="AO93" s="18" t="s">
        <v>54</v>
      </c>
      <c r="AP93" s="18">
        <v>710706</v>
      </c>
    </row>
    <row r="94" spans="1:42" x14ac:dyDescent="0.3">
      <c r="A94" s="24" t="s">
        <v>62</v>
      </c>
      <c r="B94" s="26">
        <v>45086</v>
      </c>
      <c r="C94" s="24" t="s">
        <v>61</v>
      </c>
      <c r="D94" s="24" t="s">
        <v>52</v>
      </c>
      <c r="E94" s="24" t="s">
        <v>55</v>
      </c>
      <c r="F94" s="18">
        <v>10882</v>
      </c>
      <c r="G94" s="18">
        <v>91716</v>
      </c>
      <c r="H94" s="18">
        <v>220485</v>
      </c>
      <c r="I94" s="18" t="s">
        <v>54</v>
      </c>
      <c r="J94" s="18" t="s">
        <v>54</v>
      </c>
      <c r="K94" s="18">
        <v>24023</v>
      </c>
      <c r="L94" s="18">
        <v>1501</v>
      </c>
      <c r="M94" s="18">
        <v>5414</v>
      </c>
      <c r="N94" s="18">
        <v>181</v>
      </c>
      <c r="O94" s="18">
        <v>137</v>
      </c>
      <c r="P94" s="18">
        <v>1648</v>
      </c>
      <c r="Q94" s="18">
        <v>92110</v>
      </c>
      <c r="R94" s="18" t="s">
        <v>54</v>
      </c>
      <c r="S94" s="18">
        <v>48</v>
      </c>
      <c r="T94" s="18">
        <v>652</v>
      </c>
      <c r="U94" s="18">
        <v>133</v>
      </c>
      <c r="V94" s="18">
        <v>37</v>
      </c>
      <c r="W94" s="18">
        <v>7</v>
      </c>
      <c r="X94" s="18">
        <v>191</v>
      </c>
      <c r="Y94" s="18">
        <v>59</v>
      </c>
      <c r="Z94" s="18">
        <v>43</v>
      </c>
      <c r="AA94" s="18">
        <v>163</v>
      </c>
      <c r="AB94" s="18">
        <v>24</v>
      </c>
      <c r="AC94" s="18">
        <v>23</v>
      </c>
      <c r="AD94" s="18">
        <v>15</v>
      </c>
      <c r="AE94" s="18">
        <v>43</v>
      </c>
      <c r="AF94" s="18">
        <v>62</v>
      </c>
      <c r="AG94" s="18">
        <v>63</v>
      </c>
      <c r="AH94" s="18" t="s">
        <v>54</v>
      </c>
      <c r="AI94" s="18">
        <v>42</v>
      </c>
      <c r="AJ94" s="18" t="s">
        <v>54</v>
      </c>
      <c r="AK94" s="18" t="s">
        <v>54</v>
      </c>
      <c r="AL94" s="18" t="s">
        <v>54</v>
      </c>
      <c r="AM94" s="18" t="s">
        <v>54</v>
      </c>
      <c r="AN94" s="18">
        <v>25</v>
      </c>
      <c r="AO94" s="18" t="s">
        <v>54</v>
      </c>
      <c r="AP94" s="18">
        <v>704058</v>
      </c>
    </row>
    <row r="95" spans="1:42" x14ac:dyDescent="0.3">
      <c r="A95" s="24" t="s">
        <v>63</v>
      </c>
      <c r="B95" s="26">
        <v>45086</v>
      </c>
      <c r="C95" s="24" t="s">
        <v>61</v>
      </c>
      <c r="D95" s="24" t="s">
        <v>52</v>
      </c>
      <c r="E95" s="24" t="s">
        <v>56</v>
      </c>
      <c r="F95" s="18">
        <v>12055</v>
      </c>
      <c r="G95" s="18">
        <v>94045</v>
      </c>
      <c r="H95" s="18">
        <v>220807</v>
      </c>
      <c r="I95" s="18" t="s">
        <v>54</v>
      </c>
      <c r="J95" s="18" t="s">
        <v>54</v>
      </c>
      <c r="K95" s="18">
        <v>23708</v>
      </c>
      <c r="L95" s="18">
        <v>1427</v>
      </c>
      <c r="M95" s="18">
        <v>5335</v>
      </c>
      <c r="N95" s="18">
        <v>199</v>
      </c>
      <c r="O95" s="18">
        <v>82</v>
      </c>
      <c r="P95" s="18">
        <v>1653</v>
      </c>
      <c r="Q95" s="18">
        <v>91603</v>
      </c>
      <c r="R95" s="18">
        <v>166</v>
      </c>
      <c r="S95" s="18">
        <v>53</v>
      </c>
      <c r="T95" s="18">
        <v>597</v>
      </c>
      <c r="U95" s="18">
        <v>137</v>
      </c>
      <c r="V95" s="18">
        <v>32</v>
      </c>
      <c r="W95" s="18">
        <v>7</v>
      </c>
      <c r="X95" s="18">
        <v>176</v>
      </c>
      <c r="Y95" s="18">
        <v>47</v>
      </c>
      <c r="Z95" s="18">
        <v>39</v>
      </c>
      <c r="AA95" s="18">
        <v>173</v>
      </c>
      <c r="AB95" s="18">
        <v>27</v>
      </c>
      <c r="AC95" s="18" t="s">
        <v>54</v>
      </c>
      <c r="AD95" s="18" t="s">
        <v>54</v>
      </c>
      <c r="AE95" s="18">
        <v>42</v>
      </c>
      <c r="AF95" s="18">
        <v>32</v>
      </c>
      <c r="AG95" s="18">
        <v>27</v>
      </c>
      <c r="AH95" s="18">
        <v>1230</v>
      </c>
      <c r="AI95" s="18" t="s">
        <v>54</v>
      </c>
      <c r="AJ95" s="18" t="s">
        <v>54</v>
      </c>
      <c r="AK95" s="18">
        <v>6</v>
      </c>
      <c r="AL95" s="18" t="s">
        <v>54</v>
      </c>
      <c r="AM95" s="18" t="s">
        <v>54</v>
      </c>
      <c r="AN95" s="18">
        <v>12</v>
      </c>
      <c r="AO95" s="18" t="s">
        <v>54</v>
      </c>
      <c r="AP95" s="18">
        <v>700255</v>
      </c>
    </row>
    <row r="96" spans="1:42" x14ac:dyDescent="0.3">
      <c r="A96" s="24" t="s">
        <v>64</v>
      </c>
      <c r="B96" s="26">
        <v>45086</v>
      </c>
      <c r="C96" s="24" t="s">
        <v>61</v>
      </c>
      <c r="D96" s="24" t="s">
        <v>52</v>
      </c>
      <c r="E96" s="24" t="s">
        <v>57</v>
      </c>
      <c r="F96" s="18">
        <v>11354</v>
      </c>
      <c r="G96" s="18">
        <v>92525</v>
      </c>
      <c r="H96" s="18">
        <v>223167</v>
      </c>
      <c r="I96" s="18" t="s">
        <v>54</v>
      </c>
      <c r="J96" s="18" t="s">
        <v>54</v>
      </c>
      <c r="K96" s="18">
        <v>24288</v>
      </c>
      <c r="L96" s="18">
        <v>1402</v>
      </c>
      <c r="M96" s="18">
        <v>5109</v>
      </c>
      <c r="N96" s="18">
        <v>125</v>
      </c>
      <c r="O96" s="18">
        <v>131</v>
      </c>
      <c r="P96" s="18">
        <v>1624</v>
      </c>
      <c r="Q96" s="18">
        <v>90911</v>
      </c>
      <c r="R96" s="18">
        <v>261</v>
      </c>
      <c r="S96" s="18">
        <v>51</v>
      </c>
      <c r="T96" s="18">
        <v>621</v>
      </c>
      <c r="U96" s="18">
        <v>116</v>
      </c>
      <c r="V96" s="18">
        <v>14</v>
      </c>
      <c r="W96" s="18">
        <v>3</v>
      </c>
      <c r="X96" s="18">
        <v>204</v>
      </c>
      <c r="Y96" s="18">
        <v>56</v>
      </c>
      <c r="Z96" s="18">
        <v>38</v>
      </c>
      <c r="AA96" s="18">
        <v>164</v>
      </c>
      <c r="AB96" s="18">
        <v>25</v>
      </c>
      <c r="AC96" s="18">
        <v>11</v>
      </c>
      <c r="AD96" s="18">
        <v>55</v>
      </c>
      <c r="AE96" s="18">
        <v>60</v>
      </c>
      <c r="AF96" s="18">
        <v>71</v>
      </c>
      <c r="AG96" s="18">
        <v>95</v>
      </c>
      <c r="AH96" s="18">
        <v>708</v>
      </c>
      <c r="AI96" s="18">
        <v>33</v>
      </c>
      <c r="AJ96" s="18">
        <v>4</v>
      </c>
      <c r="AK96" s="18" t="s">
        <v>54</v>
      </c>
      <c r="AL96" s="18" t="s">
        <v>54</v>
      </c>
      <c r="AM96" s="18" t="s">
        <v>54</v>
      </c>
      <c r="AN96" s="18">
        <v>23</v>
      </c>
      <c r="AO96" s="18" t="s">
        <v>54</v>
      </c>
      <c r="AP96" s="18">
        <v>700937</v>
      </c>
    </row>
    <row r="97" spans="1:42" x14ac:dyDescent="0.3">
      <c r="A97" s="24" t="s">
        <v>65</v>
      </c>
      <c r="B97" s="26">
        <v>45086</v>
      </c>
      <c r="C97" s="24" t="s">
        <v>61</v>
      </c>
      <c r="D97" s="24" t="s">
        <v>52</v>
      </c>
      <c r="E97" s="24" t="s">
        <v>59</v>
      </c>
      <c r="F97" s="18">
        <v>12477</v>
      </c>
      <c r="G97" s="18">
        <v>88158</v>
      </c>
      <c r="H97" s="18">
        <v>212333</v>
      </c>
      <c r="I97" s="18" t="s">
        <v>54</v>
      </c>
      <c r="J97" s="18" t="s">
        <v>54</v>
      </c>
      <c r="K97" s="18">
        <v>22390</v>
      </c>
      <c r="L97" s="18">
        <v>1347</v>
      </c>
      <c r="M97" s="18">
        <v>5578</v>
      </c>
      <c r="N97" s="18">
        <v>188</v>
      </c>
      <c r="O97" s="18">
        <v>89</v>
      </c>
      <c r="P97" s="18">
        <v>1518</v>
      </c>
      <c r="Q97" s="18">
        <v>84854</v>
      </c>
      <c r="R97" s="18" t="s">
        <v>54</v>
      </c>
      <c r="S97" s="18">
        <v>50</v>
      </c>
      <c r="T97" s="18">
        <v>605</v>
      </c>
      <c r="U97" s="18">
        <v>140</v>
      </c>
      <c r="V97" s="18">
        <v>22</v>
      </c>
      <c r="W97" s="18">
        <v>9</v>
      </c>
      <c r="X97" s="18">
        <v>163</v>
      </c>
      <c r="Y97" s="18">
        <v>37</v>
      </c>
      <c r="Z97" s="18">
        <v>41</v>
      </c>
      <c r="AA97" s="18">
        <v>138</v>
      </c>
      <c r="AB97" s="18">
        <v>18</v>
      </c>
      <c r="AC97" s="18">
        <v>4</v>
      </c>
      <c r="AD97" s="18" t="s">
        <v>54</v>
      </c>
      <c r="AE97" s="18">
        <v>31</v>
      </c>
      <c r="AF97" s="18">
        <v>87</v>
      </c>
      <c r="AG97" s="18">
        <v>106</v>
      </c>
      <c r="AH97" s="18">
        <v>671</v>
      </c>
      <c r="AI97" s="18" t="s">
        <v>54</v>
      </c>
      <c r="AJ97" s="18" t="s">
        <v>54</v>
      </c>
      <c r="AK97" s="18">
        <v>6</v>
      </c>
      <c r="AL97" s="18" t="s">
        <v>54</v>
      </c>
      <c r="AM97" s="18" t="s">
        <v>54</v>
      </c>
      <c r="AN97" s="18" t="s">
        <v>54</v>
      </c>
      <c r="AO97" s="18" t="s">
        <v>54</v>
      </c>
      <c r="AP97" s="18">
        <v>720337</v>
      </c>
    </row>
    <row r="98" spans="1:42" x14ac:dyDescent="0.3">
      <c r="B98" s="26"/>
      <c r="C98" s="24" t="str">
        <f>C97</f>
        <v>NIST 679</v>
      </c>
      <c r="D98" s="26">
        <f>B97</f>
        <v>45086</v>
      </c>
      <c r="E98" s="24" t="s">
        <v>75</v>
      </c>
      <c r="F98" s="20">
        <f>AVERAGE(F93:F97)</f>
        <v>11692</v>
      </c>
      <c r="G98" s="20">
        <f t="shared" ref="G98" si="580">AVERAGE(G93:G97)</f>
        <v>91550.6</v>
      </c>
      <c r="H98" s="20">
        <f t="shared" ref="H98" si="581">AVERAGE(H93:H97)</f>
        <v>219199.2</v>
      </c>
      <c r="I98" s="18" t="s">
        <v>54</v>
      </c>
      <c r="J98" s="18" t="s">
        <v>54</v>
      </c>
      <c r="K98" s="20">
        <f t="shared" ref="K98" si="582">AVERAGE(K93:K97)</f>
        <v>23586</v>
      </c>
      <c r="L98" s="20">
        <f t="shared" ref="L98" si="583">AVERAGE(L93:L97)</f>
        <v>1425.2</v>
      </c>
      <c r="M98" s="20">
        <f t="shared" ref="M98" si="584">AVERAGE(M93:M97)</f>
        <v>5263.8</v>
      </c>
      <c r="N98" s="20">
        <f t="shared" ref="N98" si="585">AVERAGE(N93:N97)</f>
        <v>170.2</v>
      </c>
      <c r="O98" s="20">
        <f t="shared" ref="O98" si="586">AVERAGE(O93:O97)</f>
        <v>105.8</v>
      </c>
      <c r="P98" s="20">
        <f t="shared" ref="P98" si="587">AVERAGE(P93:P97)</f>
        <v>1595.2</v>
      </c>
      <c r="Q98" s="20">
        <f t="shared" ref="Q98" si="588">AVERAGE(Q93:Q97)</f>
        <v>89638.399999999994</v>
      </c>
      <c r="R98" s="18" t="s">
        <v>54</v>
      </c>
      <c r="S98" s="20">
        <f t="shared" ref="S98" si="589">AVERAGE(S93:S97)</f>
        <v>53.6</v>
      </c>
      <c r="T98" s="20">
        <f t="shared" ref="T98" si="590">AVERAGE(T93:T97)</f>
        <v>613.6</v>
      </c>
      <c r="U98" s="20">
        <f t="shared" ref="U98" si="591">AVERAGE(U93:U97)</f>
        <v>127</v>
      </c>
      <c r="V98" s="20">
        <f t="shared" ref="V98" si="592">AVERAGE(V93:V97)</f>
        <v>24.8</v>
      </c>
      <c r="W98" s="20">
        <f t="shared" ref="W98" si="593">AVERAGE(W93:W97)</f>
        <v>6.6</v>
      </c>
      <c r="X98" s="20">
        <f t="shared" ref="X98" si="594">AVERAGE(X93:X97)</f>
        <v>185</v>
      </c>
      <c r="Y98" s="20">
        <f t="shared" ref="Y98" si="595">AVERAGE(Y93:Y97)</f>
        <v>49.8</v>
      </c>
      <c r="Z98" s="20">
        <f t="shared" ref="Z98" si="596">AVERAGE(Z93:Z97)</f>
        <v>39.200000000000003</v>
      </c>
      <c r="AA98" s="20">
        <f t="shared" ref="AA98" si="597">AVERAGE(AA93:AA97)</f>
        <v>158.80000000000001</v>
      </c>
      <c r="AB98" s="20">
        <f t="shared" ref="AB98" si="598">AVERAGE(AB93:AB97)</f>
        <v>24.2</v>
      </c>
      <c r="AC98" s="20">
        <f t="shared" ref="AC98" si="599">AVERAGE(AC93:AC97)</f>
        <v>14.75</v>
      </c>
      <c r="AD98" s="20">
        <f t="shared" ref="AD98" si="600">AVERAGE(AD93:AD97)</f>
        <v>33</v>
      </c>
      <c r="AE98" s="20">
        <f t="shared" ref="AE98" si="601">AVERAGE(AE93:AE97)</f>
        <v>39.200000000000003</v>
      </c>
      <c r="AF98" s="20">
        <f t="shared" ref="AF98" si="602">AVERAGE(AF93:AF97)</f>
        <v>55.8</v>
      </c>
      <c r="AG98" s="20">
        <f t="shared" ref="AG98" si="603">AVERAGE(AG93:AG97)</f>
        <v>74.8</v>
      </c>
      <c r="AH98" s="20">
        <f t="shared" ref="AH98" si="604">AVERAGE(AH93:AH97)</f>
        <v>851.25</v>
      </c>
      <c r="AI98" s="18" t="s">
        <v>54</v>
      </c>
      <c r="AJ98" s="18" t="s">
        <v>54</v>
      </c>
      <c r="AK98" s="18" t="s">
        <v>54</v>
      </c>
      <c r="AL98" s="18" t="s">
        <v>54</v>
      </c>
      <c r="AM98" s="18" t="s">
        <v>54</v>
      </c>
      <c r="AN98" s="20">
        <f t="shared" ref="AN98" si="605">AVERAGE(AN93:AN97)</f>
        <v>20</v>
      </c>
      <c r="AO98" s="18" t="s">
        <v>54</v>
      </c>
      <c r="AP98" s="20">
        <f t="shared" ref="AP98" si="606">AVERAGE(AP93:AP97)</f>
        <v>707258.6</v>
      </c>
    </row>
    <row r="99" spans="1:42" x14ac:dyDescent="0.3">
      <c r="B99" s="26"/>
      <c r="C99" s="24" t="str">
        <f>C98</f>
        <v>NIST 679</v>
      </c>
      <c r="D99" s="26">
        <f>D98</f>
        <v>45086</v>
      </c>
      <c r="E99" s="24" t="s">
        <v>76</v>
      </c>
      <c r="F99" s="20">
        <f>STDEV(F93:F97)</f>
        <v>711.41595896259366</v>
      </c>
      <c r="G99" s="20">
        <f t="shared" ref="G99:AP99" si="607">STDEV(G93:G97)</f>
        <v>2166.0418509345564</v>
      </c>
      <c r="H99" s="20">
        <f t="shared" si="607"/>
        <v>4096.5370985748441</v>
      </c>
      <c r="I99" s="18" t="s">
        <v>54</v>
      </c>
      <c r="J99" s="18" t="s">
        <v>54</v>
      </c>
      <c r="K99" s="20">
        <f t="shared" si="607"/>
        <v>730.29069554527393</v>
      </c>
      <c r="L99" s="20">
        <f t="shared" si="607"/>
        <v>56.940319633806062</v>
      </c>
      <c r="M99" s="20">
        <f t="shared" si="607"/>
        <v>271.71805239990954</v>
      </c>
      <c r="N99" s="20">
        <f t="shared" si="607"/>
        <v>29.38877336671262</v>
      </c>
      <c r="O99" s="20">
        <f t="shared" si="607"/>
        <v>26.013458055398953</v>
      </c>
      <c r="P99" s="20">
        <f t="shared" si="607"/>
        <v>64.781941928287395</v>
      </c>
      <c r="Q99" s="20">
        <f t="shared" si="607"/>
        <v>2972.0771019608492</v>
      </c>
      <c r="R99" s="18" t="s">
        <v>54</v>
      </c>
      <c r="S99" s="20">
        <f t="shared" si="607"/>
        <v>7.1624018317880056</v>
      </c>
      <c r="T99" s="20">
        <f t="shared" si="607"/>
        <v>23.995832971580715</v>
      </c>
      <c r="U99" s="20">
        <f t="shared" si="607"/>
        <v>13.693063937629153</v>
      </c>
      <c r="V99" s="20">
        <f t="shared" si="607"/>
        <v>9.4710083940412613</v>
      </c>
      <c r="W99" s="20">
        <f t="shared" si="607"/>
        <v>2.1908902300206639</v>
      </c>
      <c r="X99" s="20">
        <f t="shared" si="607"/>
        <v>15.795568998931314</v>
      </c>
      <c r="Y99" s="20">
        <f t="shared" si="607"/>
        <v>8.5848704125338902</v>
      </c>
      <c r="Z99" s="20">
        <f t="shared" si="607"/>
        <v>3.03315017762062</v>
      </c>
      <c r="AA99" s="20">
        <f t="shared" si="607"/>
        <v>13.103434664239753</v>
      </c>
      <c r="AB99" s="20">
        <f t="shared" si="607"/>
        <v>3.7013511046643557</v>
      </c>
      <c r="AC99" s="20">
        <f t="shared" si="607"/>
        <v>8.8835053141576203</v>
      </c>
      <c r="AD99" s="20">
        <f t="shared" si="607"/>
        <v>20.297783130184438</v>
      </c>
      <c r="AE99" s="20">
        <f t="shared" si="607"/>
        <v>14.923136399564269</v>
      </c>
      <c r="AF99" s="20">
        <f t="shared" si="607"/>
        <v>25.684625751604788</v>
      </c>
      <c r="AG99" s="20">
        <f t="shared" si="607"/>
        <v>31.115912327939217</v>
      </c>
      <c r="AH99" s="20">
        <f t="shared" si="607"/>
        <v>257.88547199612987</v>
      </c>
      <c r="AI99" s="18" t="s">
        <v>54</v>
      </c>
      <c r="AJ99" s="18" t="s">
        <v>54</v>
      </c>
      <c r="AK99" s="18" t="s">
        <v>54</v>
      </c>
      <c r="AL99" s="18" t="s">
        <v>54</v>
      </c>
      <c r="AM99" s="18" t="s">
        <v>54</v>
      </c>
      <c r="AN99" s="20">
        <f t="shared" si="607"/>
        <v>7</v>
      </c>
      <c r="AO99" s="18" t="s">
        <v>54</v>
      </c>
      <c r="AP99" s="20">
        <f t="shared" si="607"/>
        <v>8399.19628893146</v>
      </c>
    </row>
    <row r="100" spans="1:42" x14ac:dyDescent="0.3">
      <c r="B100" s="26"/>
      <c r="C100" s="24" t="str">
        <f>C99</f>
        <v>NIST 679</v>
      </c>
      <c r="D100" s="26">
        <f>D99</f>
        <v>45086</v>
      </c>
      <c r="E100" s="24" t="s">
        <v>77</v>
      </c>
      <c r="F100" s="21">
        <f>F99/F98</f>
        <v>6.0846387184621424E-2</v>
      </c>
      <c r="G100" s="21">
        <f t="shared" ref="G100" si="608">G99/G98</f>
        <v>2.3659504699418205E-2</v>
      </c>
      <c r="H100" s="21">
        <f t="shared" ref="H100" si="609">H99/H98</f>
        <v>1.8688649860833635E-2</v>
      </c>
      <c r="I100" s="18" t="s">
        <v>54</v>
      </c>
      <c r="J100" s="18" t="s">
        <v>54</v>
      </c>
      <c r="K100" s="21">
        <f t="shared" ref="K100" si="610">K99/K98</f>
        <v>3.0962888813078689E-2</v>
      </c>
      <c r="L100" s="21">
        <f t="shared" ref="L100" si="611">L99/L98</f>
        <v>3.9952511671208293E-2</v>
      </c>
      <c r="M100" s="21">
        <f t="shared" ref="M100" si="612">M99/M98</f>
        <v>5.1620132299842227E-2</v>
      </c>
      <c r="N100" s="21">
        <f t="shared" ref="N100" si="613">N99/N98</f>
        <v>0.17267199392898133</v>
      </c>
      <c r="O100" s="21">
        <f t="shared" ref="O100" si="614">O99/O98</f>
        <v>0.24587389466350618</v>
      </c>
      <c r="P100" s="21">
        <f t="shared" ref="P100" si="615">P99/P98</f>
        <v>4.061054534120323E-2</v>
      </c>
      <c r="Q100" s="21">
        <f t="shared" ref="Q100" si="616">Q99/Q98</f>
        <v>3.3156293530014473E-2</v>
      </c>
      <c r="R100" s="18" t="s">
        <v>54</v>
      </c>
      <c r="S100" s="21">
        <f t="shared" ref="S100" si="617">S99/S98</f>
        <v>0.13362689984679116</v>
      </c>
      <c r="T100" s="21">
        <f t="shared" ref="T100" si="618">T99/T98</f>
        <v>3.9106637828521369E-2</v>
      </c>
      <c r="U100" s="21">
        <f t="shared" ref="U100" si="619">U99/U98</f>
        <v>0.10781940108369412</v>
      </c>
      <c r="V100" s="21">
        <f t="shared" ref="V100" si="620">V99/V98</f>
        <v>0.38189549975972825</v>
      </c>
      <c r="W100" s="21">
        <f t="shared" ref="W100" si="621">W99/W98</f>
        <v>0.33195306515464607</v>
      </c>
      <c r="X100" s="21">
        <f t="shared" ref="X100" si="622">X99/X98</f>
        <v>8.5381454048277378E-2</v>
      </c>
      <c r="Y100" s="21">
        <f t="shared" ref="Y100" si="623">Y99/Y98</f>
        <v>0.17238695607497773</v>
      </c>
      <c r="Z100" s="21">
        <f t="shared" ref="Z100" si="624">Z99/Z98</f>
        <v>7.7376280041342338E-2</v>
      </c>
      <c r="AA100" s="21">
        <f t="shared" ref="AA100" si="625">AA99/AA98</f>
        <v>8.2515331638789366E-2</v>
      </c>
      <c r="AB100" s="21">
        <f t="shared" ref="AB100" si="626">AB99/AB98</f>
        <v>0.15294839275472544</v>
      </c>
      <c r="AC100" s="21">
        <f t="shared" ref="AC100" si="627">AC99/AC98</f>
        <v>0.60227154672255057</v>
      </c>
      <c r="AD100" s="21">
        <f t="shared" ref="AD100" si="628">AD99/AD98</f>
        <v>0.61508433727831635</v>
      </c>
      <c r="AE100" s="21">
        <f t="shared" ref="AE100" si="629">AE99/AE98</f>
        <v>0.38069225509092519</v>
      </c>
      <c r="AF100" s="21">
        <f t="shared" ref="AF100" si="630">AF99/AF98</f>
        <v>0.46029795253772021</v>
      </c>
      <c r="AG100" s="21">
        <f t="shared" ref="AG100" si="631">AG99/AG98</f>
        <v>0.41598813272646012</v>
      </c>
      <c r="AH100" s="21">
        <f t="shared" ref="AH100" si="632">AH99/AH98</f>
        <v>0.30294915946681922</v>
      </c>
      <c r="AI100" s="18" t="s">
        <v>54</v>
      </c>
      <c r="AJ100" s="18" t="s">
        <v>54</v>
      </c>
      <c r="AK100" s="18" t="s">
        <v>54</v>
      </c>
      <c r="AL100" s="18" t="s">
        <v>54</v>
      </c>
      <c r="AM100" s="18" t="s">
        <v>54</v>
      </c>
      <c r="AN100" s="21">
        <f t="shared" ref="AN100" si="633">AN99/AN98</f>
        <v>0.35</v>
      </c>
      <c r="AO100" s="18" t="s">
        <v>54</v>
      </c>
      <c r="AP100" s="21">
        <f t="shared" ref="AP100" si="634">AP99/AP98</f>
        <v>1.187570754025679E-2</v>
      </c>
    </row>
    <row r="101" spans="1:42" x14ac:dyDescent="0.3">
      <c r="B101" s="26"/>
    </row>
    <row r="102" spans="1:42" x14ac:dyDescent="0.3">
      <c r="A102" s="24" t="s">
        <v>66</v>
      </c>
      <c r="B102" s="26">
        <v>45086</v>
      </c>
      <c r="C102" s="24" t="s">
        <v>67</v>
      </c>
      <c r="D102" s="24" t="s">
        <v>52</v>
      </c>
      <c r="E102" s="24" t="s">
        <v>53</v>
      </c>
      <c r="F102" s="18">
        <v>12303</v>
      </c>
      <c r="G102" s="18">
        <v>76517</v>
      </c>
      <c r="H102" s="18">
        <v>261536</v>
      </c>
      <c r="I102" s="18">
        <v>293</v>
      </c>
      <c r="J102" s="18" t="s">
        <v>54</v>
      </c>
      <c r="K102" s="18">
        <v>17335</v>
      </c>
      <c r="L102" s="18">
        <v>13750</v>
      </c>
      <c r="M102" s="18">
        <v>4693</v>
      </c>
      <c r="N102" s="18" t="s">
        <v>54</v>
      </c>
      <c r="O102" s="18">
        <v>174</v>
      </c>
      <c r="P102" s="18">
        <v>921</v>
      </c>
      <c r="Q102" s="18">
        <v>51086</v>
      </c>
      <c r="R102" s="18">
        <v>130</v>
      </c>
      <c r="S102" s="18">
        <v>53</v>
      </c>
      <c r="T102" s="18">
        <v>523</v>
      </c>
      <c r="U102" s="18">
        <v>73</v>
      </c>
      <c r="V102" s="18">
        <v>7</v>
      </c>
      <c r="W102" s="18">
        <v>4</v>
      </c>
      <c r="X102" s="18">
        <v>84</v>
      </c>
      <c r="Y102" s="18">
        <v>114</v>
      </c>
      <c r="Z102" s="18">
        <v>37</v>
      </c>
      <c r="AA102" s="18">
        <v>290</v>
      </c>
      <c r="AB102" s="18">
        <v>11</v>
      </c>
      <c r="AC102" s="18">
        <v>18</v>
      </c>
      <c r="AD102" s="18" t="s">
        <v>54</v>
      </c>
      <c r="AE102" s="18">
        <v>24</v>
      </c>
      <c r="AF102" s="18">
        <v>60</v>
      </c>
      <c r="AG102" s="18">
        <v>81</v>
      </c>
      <c r="AH102" s="18">
        <v>1198</v>
      </c>
      <c r="AI102" s="18">
        <v>19</v>
      </c>
      <c r="AJ102" s="18" t="s">
        <v>54</v>
      </c>
      <c r="AK102" s="18" t="s">
        <v>54</v>
      </c>
      <c r="AL102" s="18">
        <v>18</v>
      </c>
      <c r="AM102" s="18" t="s">
        <v>54</v>
      </c>
      <c r="AN102" s="18">
        <v>15</v>
      </c>
      <c r="AO102" s="18" t="s">
        <v>54</v>
      </c>
      <c r="AP102" s="18">
        <v>714169</v>
      </c>
    </row>
    <row r="103" spans="1:42" x14ac:dyDescent="0.3">
      <c r="A103" s="24" t="s">
        <v>68</v>
      </c>
      <c r="B103" s="26">
        <v>45086</v>
      </c>
      <c r="C103" s="24" t="s">
        <v>67</v>
      </c>
      <c r="D103" s="24" t="s">
        <v>52</v>
      </c>
      <c r="E103" s="24" t="s">
        <v>55</v>
      </c>
      <c r="F103" s="18">
        <v>13268</v>
      </c>
      <c r="G103" s="18">
        <v>77329</v>
      </c>
      <c r="H103" s="18">
        <v>259925</v>
      </c>
      <c r="I103" s="18">
        <v>366</v>
      </c>
      <c r="J103" s="18" t="s">
        <v>54</v>
      </c>
      <c r="K103" s="18">
        <v>17340</v>
      </c>
      <c r="L103" s="18">
        <v>13937</v>
      </c>
      <c r="M103" s="18">
        <v>5219</v>
      </c>
      <c r="N103" s="18" t="s">
        <v>54</v>
      </c>
      <c r="O103" s="18">
        <v>252</v>
      </c>
      <c r="P103" s="18">
        <v>875</v>
      </c>
      <c r="Q103" s="18">
        <v>50994</v>
      </c>
      <c r="R103" s="18">
        <v>242</v>
      </c>
      <c r="S103" s="18">
        <v>78</v>
      </c>
      <c r="T103" s="18">
        <v>528</v>
      </c>
      <c r="U103" s="18">
        <v>49</v>
      </c>
      <c r="V103" s="18">
        <v>5</v>
      </c>
      <c r="W103" s="18">
        <v>4</v>
      </c>
      <c r="X103" s="18">
        <v>72</v>
      </c>
      <c r="Y103" s="18">
        <v>103</v>
      </c>
      <c r="Z103" s="18">
        <v>33</v>
      </c>
      <c r="AA103" s="18">
        <v>322</v>
      </c>
      <c r="AB103" s="18">
        <v>12</v>
      </c>
      <c r="AC103" s="18">
        <v>7</v>
      </c>
      <c r="AD103" s="18">
        <v>18</v>
      </c>
      <c r="AE103" s="18">
        <v>33</v>
      </c>
      <c r="AF103" s="18">
        <v>66</v>
      </c>
      <c r="AG103" s="18">
        <v>63</v>
      </c>
      <c r="AH103" s="18">
        <v>658</v>
      </c>
      <c r="AI103" s="18">
        <v>21</v>
      </c>
      <c r="AJ103" s="18" t="s">
        <v>54</v>
      </c>
      <c r="AK103" s="18">
        <v>8</v>
      </c>
      <c r="AL103" s="18">
        <v>21</v>
      </c>
      <c r="AM103" s="18">
        <v>21</v>
      </c>
      <c r="AN103" s="18" t="s">
        <v>54</v>
      </c>
      <c r="AO103" s="18" t="s">
        <v>54</v>
      </c>
      <c r="AP103" s="18">
        <v>713600</v>
      </c>
    </row>
    <row r="104" spans="1:42" x14ac:dyDescent="0.3">
      <c r="A104" s="24" t="s">
        <v>69</v>
      </c>
      <c r="B104" s="26">
        <v>45086</v>
      </c>
      <c r="C104" s="24" t="s">
        <v>67</v>
      </c>
      <c r="D104" s="24" t="s">
        <v>52</v>
      </c>
      <c r="E104" s="24" t="s">
        <v>56</v>
      </c>
      <c r="F104" s="18">
        <v>12999</v>
      </c>
      <c r="G104" s="18">
        <v>78872</v>
      </c>
      <c r="H104" s="18">
        <v>264625</v>
      </c>
      <c r="I104" s="18">
        <v>303</v>
      </c>
      <c r="J104" s="18" t="s">
        <v>54</v>
      </c>
      <c r="K104" s="18">
        <v>17928</v>
      </c>
      <c r="L104" s="18">
        <v>14099</v>
      </c>
      <c r="M104" s="18">
        <v>4750</v>
      </c>
      <c r="N104" s="18" t="s">
        <v>54</v>
      </c>
      <c r="O104" s="18">
        <v>190</v>
      </c>
      <c r="P104" s="18">
        <v>917</v>
      </c>
      <c r="Q104" s="18">
        <v>52254</v>
      </c>
      <c r="R104" s="18">
        <v>173</v>
      </c>
      <c r="S104" s="18">
        <v>72</v>
      </c>
      <c r="T104" s="18">
        <v>494</v>
      </c>
      <c r="U104" s="18">
        <v>68</v>
      </c>
      <c r="V104" s="18">
        <v>6</v>
      </c>
      <c r="W104" s="18">
        <v>4</v>
      </c>
      <c r="X104" s="18">
        <v>75</v>
      </c>
      <c r="Y104" s="18">
        <v>104</v>
      </c>
      <c r="Z104" s="18">
        <v>35</v>
      </c>
      <c r="AA104" s="18">
        <v>314</v>
      </c>
      <c r="AB104" s="18">
        <v>10</v>
      </c>
      <c r="AC104" s="18" t="s">
        <v>54</v>
      </c>
      <c r="AD104" s="18">
        <v>12</v>
      </c>
      <c r="AE104" s="18" t="s">
        <v>54</v>
      </c>
      <c r="AF104" s="18">
        <v>35</v>
      </c>
      <c r="AG104" s="18">
        <v>51</v>
      </c>
      <c r="AH104" s="18">
        <v>1003</v>
      </c>
      <c r="AI104" s="18" t="s">
        <v>54</v>
      </c>
      <c r="AJ104" s="18">
        <v>8</v>
      </c>
      <c r="AK104" s="18" t="s">
        <v>54</v>
      </c>
      <c r="AL104" s="18">
        <v>22</v>
      </c>
      <c r="AM104" s="18" t="s">
        <v>54</v>
      </c>
      <c r="AN104" s="18">
        <v>18</v>
      </c>
      <c r="AO104" s="18">
        <v>8</v>
      </c>
      <c r="AP104" s="18">
        <v>707092</v>
      </c>
    </row>
    <row r="105" spans="1:42" x14ac:dyDescent="0.3">
      <c r="A105" s="24" t="s">
        <v>70</v>
      </c>
      <c r="B105" s="26">
        <v>45086</v>
      </c>
      <c r="C105" s="24" t="s">
        <v>67</v>
      </c>
      <c r="D105" s="24" t="s">
        <v>52</v>
      </c>
      <c r="E105" s="24" t="s">
        <v>57</v>
      </c>
      <c r="F105" s="18">
        <v>12894</v>
      </c>
      <c r="G105" s="18">
        <v>77526</v>
      </c>
      <c r="H105" s="18">
        <v>263657</v>
      </c>
      <c r="I105" s="18">
        <v>319</v>
      </c>
      <c r="J105" s="18" t="s">
        <v>54</v>
      </c>
      <c r="K105" s="18">
        <v>17470</v>
      </c>
      <c r="L105" s="18">
        <v>14275</v>
      </c>
      <c r="M105" s="18">
        <v>4881</v>
      </c>
      <c r="N105" s="18" t="s">
        <v>54</v>
      </c>
      <c r="O105" s="18">
        <v>248</v>
      </c>
      <c r="P105" s="18">
        <v>853</v>
      </c>
      <c r="Q105" s="18">
        <v>51818</v>
      </c>
      <c r="R105" s="18">
        <v>99</v>
      </c>
      <c r="S105" s="18">
        <v>51</v>
      </c>
      <c r="T105" s="18">
        <v>538</v>
      </c>
      <c r="U105" s="18">
        <v>81</v>
      </c>
      <c r="V105" s="18">
        <v>8</v>
      </c>
      <c r="W105" s="18">
        <v>3</v>
      </c>
      <c r="X105" s="18">
        <v>78</v>
      </c>
      <c r="Y105" s="18">
        <v>105</v>
      </c>
      <c r="Z105" s="18">
        <v>35</v>
      </c>
      <c r="AA105" s="18">
        <v>324</v>
      </c>
      <c r="AB105" s="18">
        <v>6</v>
      </c>
      <c r="AC105" s="18">
        <v>7</v>
      </c>
      <c r="AD105" s="18" t="s">
        <v>54</v>
      </c>
      <c r="AE105" s="18">
        <v>29</v>
      </c>
      <c r="AF105" s="18">
        <v>71</v>
      </c>
      <c r="AG105" s="18">
        <v>58</v>
      </c>
      <c r="AH105" s="18" t="s">
        <v>54</v>
      </c>
      <c r="AI105" s="18" t="s">
        <v>54</v>
      </c>
      <c r="AJ105" s="18">
        <v>4</v>
      </c>
      <c r="AK105" s="18" t="s">
        <v>54</v>
      </c>
      <c r="AL105" s="18" t="s">
        <v>54</v>
      </c>
      <c r="AM105" s="18" t="s">
        <v>54</v>
      </c>
      <c r="AN105" s="18">
        <v>10</v>
      </c>
      <c r="AO105" s="18" t="s">
        <v>54</v>
      </c>
      <c r="AP105" s="18">
        <v>710595</v>
      </c>
    </row>
    <row r="106" spans="1:42" x14ac:dyDescent="0.3">
      <c r="A106" s="24" t="s">
        <v>71</v>
      </c>
      <c r="B106" s="26">
        <v>45086</v>
      </c>
      <c r="C106" s="24" t="s">
        <v>67</v>
      </c>
      <c r="D106" s="24" t="s">
        <v>52</v>
      </c>
      <c r="E106" s="24" t="s">
        <v>59</v>
      </c>
      <c r="F106" s="18">
        <v>12982</v>
      </c>
      <c r="G106" s="18">
        <v>78326</v>
      </c>
      <c r="H106" s="18">
        <v>264064</v>
      </c>
      <c r="I106" s="18">
        <v>295</v>
      </c>
      <c r="J106" s="18" t="s">
        <v>54</v>
      </c>
      <c r="K106" s="18">
        <v>17553</v>
      </c>
      <c r="L106" s="18">
        <v>13880</v>
      </c>
      <c r="M106" s="18">
        <v>5213</v>
      </c>
      <c r="N106" s="18">
        <v>123</v>
      </c>
      <c r="O106" s="18">
        <v>198</v>
      </c>
      <c r="P106" s="18">
        <v>850</v>
      </c>
      <c r="Q106" s="18">
        <v>51862</v>
      </c>
      <c r="R106" s="18">
        <v>68</v>
      </c>
      <c r="S106" s="18">
        <v>94</v>
      </c>
      <c r="T106" s="18">
        <v>544</v>
      </c>
      <c r="U106" s="18">
        <v>62</v>
      </c>
      <c r="V106" s="18">
        <v>7</v>
      </c>
      <c r="W106" s="18" t="s">
        <v>54</v>
      </c>
      <c r="X106" s="18">
        <v>77</v>
      </c>
      <c r="Y106" s="18">
        <v>105</v>
      </c>
      <c r="Z106" s="18">
        <v>31</v>
      </c>
      <c r="AA106" s="18">
        <v>334</v>
      </c>
      <c r="AB106" s="18">
        <v>9</v>
      </c>
      <c r="AC106" s="18">
        <v>23</v>
      </c>
      <c r="AD106" s="18" t="s">
        <v>54</v>
      </c>
      <c r="AE106" s="18" t="s">
        <v>54</v>
      </c>
      <c r="AF106" s="18">
        <v>36</v>
      </c>
      <c r="AG106" s="18">
        <v>53</v>
      </c>
      <c r="AH106" s="18">
        <v>877</v>
      </c>
      <c r="AI106" s="18">
        <v>30</v>
      </c>
      <c r="AJ106" s="18" t="s">
        <v>54</v>
      </c>
      <c r="AK106" s="18">
        <v>9</v>
      </c>
      <c r="AL106" s="18">
        <v>19</v>
      </c>
      <c r="AM106" s="18" t="s">
        <v>54</v>
      </c>
      <c r="AN106" s="18">
        <v>12</v>
      </c>
      <c r="AO106" s="18" t="s">
        <v>54</v>
      </c>
      <c r="AP106" s="18">
        <v>708375</v>
      </c>
    </row>
    <row r="107" spans="1:42" x14ac:dyDescent="0.3">
      <c r="B107" s="26"/>
      <c r="C107" s="24" t="str">
        <f>C106</f>
        <v>SARM 69</v>
      </c>
      <c r="D107" s="26">
        <f>B106</f>
        <v>45086</v>
      </c>
      <c r="E107" s="24" t="s">
        <v>75</v>
      </c>
      <c r="F107" s="20">
        <f>AVERAGE(F102:F106)</f>
        <v>12889.2</v>
      </c>
      <c r="G107" s="20">
        <f t="shared" ref="G107" si="635">AVERAGE(G102:G106)</f>
        <v>77714</v>
      </c>
      <c r="H107" s="20">
        <f t="shared" ref="H107" si="636">AVERAGE(H102:H106)</f>
        <v>262761.40000000002</v>
      </c>
      <c r="I107" s="20">
        <f t="shared" ref="I107" si="637">AVERAGE(I102:I106)</f>
        <v>315.2</v>
      </c>
      <c r="J107" s="18" t="s">
        <v>54</v>
      </c>
      <c r="K107" s="20">
        <f t="shared" ref="K107" si="638">AVERAGE(K102:K106)</f>
        <v>17525.2</v>
      </c>
      <c r="L107" s="20">
        <f t="shared" ref="L107" si="639">AVERAGE(L102:L106)</f>
        <v>13988.2</v>
      </c>
      <c r="M107" s="20">
        <f t="shared" ref="M107" si="640">AVERAGE(M102:M106)</f>
        <v>4951.2</v>
      </c>
      <c r="N107" s="18" t="s">
        <v>54</v>
      </c>
      <c r="O107" s="20">
        <f t="shared" ref="O107" si="641">AVERAGE(O102:O106)</f>
        <v>212.4</v>
      </c>
      <c r="P107" s="20">
        <f t="shared" ref="P107" si="642">AVERAGE(P102:P106)</f>
        <v>883.2</v>
      </c>
      <c r="Q107" s="20">
        <f t="shared" ref="Q107" si="643">AVERAGE(Q102:Q106)</f>
        <v>51602.8</v>
      </c>
      <c r="R107" s="20">
        <f t="shared" ref="R107" si="644">AVERAGE(R102:R106)</f>
        <v>142.4</v>
      </c>
      <c r="S107" s="20">
        <f t="shared" ref="S107" si="645">AVERAGE(S102:S106)</f>
        <v>69.599999999999994</v>
      </c>
      <c r="T107" s="20">
        <f t="shared" ref="T107" si="646">AVERAGE(T102:T106)</f>
        <v>525.4</v>
      </c>
      <c r="U107" s="20">
        <f t="shared" ref="U107" si="647">AVERAGE(U102:U106)</f>
        <v>66.599999999999994</v>
      </c>
      <c r="V107" s="20">
        <f t="shared" ref="V107" si="648">AVERAGE(V102:V106)</f>
        <v>6.6</v>
      </c>
      <c r="W107" s="20">
        <f t="shared" ref="W107" si="649">AVERAGE(W102:W106)</f>
        <v>3.75</v>
      </c>
      <c r="X107" s="20">
        <f t="shared" ref="X107" si="650">AVERAGE(X102:X106)</f>
        <v>77.2</v>
      </c>
      <c r="Y107" s="20">
        <f t="shared" ref="Y107" si="651">AVERAGE(Y102:Y106)</f>
        <v>106.2</v>
      </c>
      <c r="Z107" s="20">
        <f t="shared" ref="Z107" si="652">AVERAGE(Z102:Z106)</f>
        <v>34.200000000000003</v>
      </c>
      <c r="AA107" s="20">
        <f t="shared" ref="AA107" si="653">AVERAGE(AA102:AA106)</f>
        <v>316.8</v>
      </c>
      <c r="AB107" s="20">
        <f t="shared" ref="AB107" si="654">AVERAGE(AB102:AB106)</f>
        <v>9.6</v>
      </c>
      <c r="AC107" s="20">
        <f t="shared" ref="AC107" si="655">AVERAGE(AC102:AC106)</f>
        <v>13.75</v>
      </c>
      <c r="AD107" s="18" t="s">
        <v>54</v>
      </c>
      <c r="AE107" s="20">
        <f t="shared" ref="AE107" si="656">AVERAGE(AE102:AE106)</f>
        <v>28.666666666666668</v>
      </c>
      <c r="AF107" s="20">
        <f t="shared" ref="AF107" si="657">AVERAGE(AF102:AF106)</f>
        <v>53.6</v>
      </c>
      <c r="AG107" s="20">
        <f t="shared" ref="AG107" si="658">AVERAGE(AG102:AG106)</f>
        <v>61.2</v>
      </c>
      <c r="AH107" s="20">
        <f t="shared" ref="AH107" si="659">AVERAGE(AH102:AH106)</f>
        <v>934</v>
      </c>
      <c r="AI107" s="20">
        <f t="shared" ref="AI107" si="660">AVERAGE(AI102:AI106)</f>
        <v>23.333333333333332</v>
      </c>
      <c r="AJ107" s="18" t="s">
        <v>54</v>
      </c>
      <c r="AK107" s="18" t="s">
        <v>54</v>
      </c>
      <c r="AL107" s="20">
        <f t="shared" ref="AL107" si="661">AVERAGE(AL102:AL106)</f>
        <v>20</v>
      </c>
      <c r="AM107" s="18" t="s">
        <v>54</v>
      </c>
      <c r="AN107" s="20">
        <f t="shared" ref="AN107" si="662">AVERAGE(AN102:AN106)</f>
        <v>13.75</v>
      </c>
      <c r="AO107" s="18" t="s">
        <v>54</v>
      </c>
      <c r="AP107" s="20">
        <f t="shared" ref="AP107" si="663">AVERAGE(AP102:AP106)</f>
        <v>710766.2</v>
      </c>
    </row>
    <row r="108" spans="1:42" x14ac:dyDescent="0.3">
      <c r="B108" s="26"/>
      <c r="C108" s="24" t="str">
        <f>C107</f>
        <v>SARM 69</v>
      </c>
      <c r="D108" s="26">
        <f>D107</f>
        <v>45086</v>
      </c>
      <c r="E108" s="24" t="s">
        <v>76</v>
      </c>
      <c r="F108" s="20">
        <f>STDEV(F102:F106)</f>
        <v>356.30422394352837</v>
      </c>
      <c r="G108" s="20">
        <f t="shared" ref="G108:AP108" si="664">STDEV(G102:G106)</f>
        <v>912.67272337897771</v>
      </c>
      <c r="H108" s="20">
        <f t="shared" si="664"/>
        <v>1969.6853301987096</v>
      </c>
      <c r="I108" s="20">
        <f t="shared" si="664"/>
        <v>30.186089511561448</v>
      </c>
      <c r="J108" s="18" t="s">
        <v>54</v>
      </c>
      <c r="K108" s="20">
        <f t="shared" si="664"/>
        <v>243.17832962663428</v>
      </c>
      <c r="L108" s="20">
        <f t="shared" si="664"/>
        <v>203.46916228264175</v>
      </c>
      <c r="M108" s="20">
        <f t="shared" si="664"/>
        <v>251.16369164351764</v>
      </c>
      <c r="N108" s="18" t="s">
        <v>54</v>
      </c>
      <c r="O108" s="20">
        <f t="shared" si="664"/>
        <v>35.423156268181451</v>
      </c>
      <c r="P108" s="20">
        <f t="shared" si="664"/>
        <v>34.105717995667526</v>
      </c>
      <c r="Q108" s="20">
        <f t="shared" si="664"/>
        <v>542.05092011728937</v>
      </c>
      <c r="R108" s="20">
        <f t="shared" si="664"/>
        <v>67.877094811136388</v>
      </c>
      <c r="S108" s="20">
        <f t="shared" si="664"/>
        <v>17.980545041794482</v>
      </c>
      <c r="T108" s="20">
        <f t="shared" si="664"/>
        <v>19.385561637466168</v>
      </c>
      <c r="U108" s="20">
        <f t="shared" si="664"/>
        <v>12.054044964243339</v>
      </c>
      <c r="V108" s="20">
        <f t="shared" si="664"/>
        <v>1.1401754250991367</v>
      </c>
      <c r="W108" s="20">
        <f t="shared" si="664"/>
        <v>0.5</v>
      </c>
      <c r="X108" s="20">
        <f t="shared" si="664"/>
        <v>4.4384682042344297</v>
      </c>
      <c r="Y108" s="20">
        <f t="shared" si="664"/>
        <v>4.4384682042344297</v>
      </c>
      <c r="Z108" s="20">
        <f t="shared" si="664"/>
        <v>2.2803508501982757</v>
      </c>
      <c r="AA108" s="20">
        <f t="shared" si="664"/>
        <v>16.589153082662175</v>
      </c>
      <c r="AB108" s="20">
        <f t="shared" si="664"/>
        <v>2.302172886644267</v>
      </c>
      <c r="AC108" s="20">
        <f t="shared" si="664"/>
        <v>8.05708797684788</v>
      </c>
      <c r="AD108" s="18" t="s">
        <v>54</v>
      </c>
      <c r="AE108" s="20">
        <f t="shared" si="664"/>
        <v>4.5092497528228863</v>
      </c>
      <c r="AF108" s="20">
        <f t="shared" si="664"/>
        <v>16.979399282660154</v>
      </c>
      <c r="AG108" s="20">
        <f t="shared" si="664"/>
        <v>12.008330441822453</v>
      </c>
      <c r="AH108" s="20">
        <f t="shared" si="664"/>
        <v>226.48178734723902</v>
      </c>
      <c r="AI108" s="20">
        <f t="shared" si="664"/>
        <v>5.8594652770823181</v>
      </c>
      <c r="AJ108" s="18" t="s">
        <v>54</v>
      </c>
      <c r="AK108" s="18" t="s">
        <v>54</v>
      </c>
      <c r="AL108" s="20">
        <f t="shared" si="664"/>
        <v>1.8257418583505538</v>
      </c>
      <c r="AM108" s="18" t="s">
        <v>54</v>
      </c>
      <c r="AN108" s="20">
        <f t="shared" si="664"/>
        <v>3.5</v>
      </c>
      <c r="AO108" s="18" t="s">
        <v>54</v>
      </c>
      <c r="AP108" s="20">
        <f t="shared" si="664"/>
        <v>3116.7436051109498</v>
      </c>
    </row>
    <row r="109" spans="1:42" x14ac:dyDescent="0.3">
      <c r="B109" s="26"/>
      <c r="C109" s="24" t="str">
        <f>C108</f>
        <v>SARM 69</v>
      </c>
      <c r="D109" s="26">
        <f>D108</f>
        <v>45086</v>
      </c>
      <c r="E109" s="24" t="s">
        <v>77</v>
      </c>
      <c r="F109" s="21">
        <f>F108/F107</f>
        <v>2.764362597706051E-2</v>
      </c>
      <c r="G109" s="21">
        <f t="shared" ref="G109" si="665">G108/G107</f>
        <v>1.1743993661103246E-2</v>
      </c>
      <c r="H109" s="21">
        <f t="shared" ref="H109" si="666">H108/H107</f>
        <v>7.4960984764075294E-3</v>
      </c>
      <c r="I109" s="21">
        <f t="shared" ref="I109" si="667">I108/I107</f>
        <v>9.5768050480842165E-2</v>
      </c>
      <c r="J109" s="18" t="s">
        <v>54</v>
      </c>
      <c r="K109" s="21">
        <f t="shared" ref="K109" si="668">K108/K107</f>
        <v>1.3875923220655643E-2</v>
      </c>
      <c r="L109" s="21">
        <f t="shared" ref="L109" si="669">L108/L107</f>
        <v>1.4545771599107943E-2</v>
      </c>
      <c r="M109" s="21">
        <f t="shared" ref="M109" si="670">M108/M107</f>
        <v>5.0727842067280184E-2</v>
      </c>
      <c r="N109" s="18" t="s">
        <v>54</v>
      </c>
      <c r="O109" s="21">
        <f t="shared" ref="O109" si="671">O108/O107</f>
        <v>0.16677568864492209</v>
      </c>
      <c r="P109" s="21">
        <f t="shared" ref="P109" si="672">P108/P107</f>
        <v>3.8616075629152542E-2</v>
      </c>
      <c r="Q109" s="21">
        <f t="shared" ref="Q109" si="673">Q108/Q107</f>
        <v>1.050429279258663E-2</v>
      </c>
      <c r="R109" s="21">
        <f t="shared" ref="R109" si="674">R108/R107</f>
        <v>0.47666499165123866</v>
      </c>
      <c r="S109" s="21">
        <f t="shared" ref="S109" si="675">S108/S107</f>
        <v>0.25834116439359889</v>
      </c>
      <c r="T109" s="21">
        <f t="shared" ref="T109" si="676">T108/T107</f>
        <v>3.6896767486612428E-2</v>
      </c>
      <c r="U109" s="21">
        <f t="shared" ref="U109" si="677">U108/U107</f>
        <v>0.18099166612977988</v>
      </c>
      <c r="V109" s="21">
        <f t="shared" ref="V109" si="678">V108/V107</f>
        <v>0.17275385228774801</v>
      </c>
      <c r="W109" s="21">
        <f t="shared" ref="W109" si="679">W108/W107</f>
        <v>0.13333333333333333</v>
      </c>
      <c r="X109" s="21">
        <f t="shared" ref="X109" si="680">X108/X107</f>
        <v>5.7493111453813854E-2</v>
      </c>
      <c r="Y109" s="21">
        <f t="shared" ref="Y109" si="681">Y108/Y107</f>
        <v>4.1793485915578431E-2</v>
      </c>
      <c r="Z109" s="21">
        <f t="shared" ref="Z109" si="682">Z108/Z107</f>
        <v>6.667692544439402E-2</v>
      </c>
      <c r="AA109" s="21">
        <f t="shared" ref="AA109" si="683">AA108/AA107</f>
        <v>5.2364750892241713E-2</v>
      </c>
      <c r="AB109" s="21">
        <f t="shared" ref="AB109" si="684">AB108/AB107</f>
        <v>0.23980967569211115</v>
      </c>
      <c r="AC109" s="21">
        <f t="shared" ref="AC109" si="685">AC108/AC107</f>
        <v>0.58597003467984587</v>
      </c>
      <c r="AD109" s="18" t="s">
        <v>54</v>
      </c>
      <c r="AE109" s="21">
        <f t="shared" ref="AE109" si="686">AE108/AE107</f>
        <v>0.15729940998219369</v>
      </c>
      <c r="AF109" s="21">
        <f t="shared" ref="AF109" si="687">AF108/AF107</f>
        <v>0.31677983736306259</v>
      </c>
      <c r="AG109" s="21">
        <f t="shared" ref="AG109" si="688">AG108/AG107</f>
        <v>0.19621454970298124</v>
      </c>
      <c r="AH109" s="21">
        <f t="shared" ref="AH109" si="689">AH108/AH107</f>
        <v>0.24248585369083406</v>
      </c>
      <c r="AI109" s="21">
        <f t="shared" ref="AI109" si="690">AI108/AI107</f>
        <v>0.25111994044638508</v>
      </c>
      <c r="AJ109" s="18" t="s">
        <v>54</v>
      </c>
      <c r="AK109" s="18" t="s">
        <v>54</v>
      </c>
      <c r="AL109" s="21">
        <f t="shared" ref="AL109" si="691">AL108/AL107</f>
        <v>9.1287092917527693E-2</v>
      </c>
      <c r="AM109" s="18" t="s">
        <v>54</v>
      </c>
      <c r="AN109" s="21">
        <f t="shared" ref="AN109" si="692">AN108/AN107</f>
        <v>0.25454545454545452</v>
      </c>
      <c r="AO109" s="18" t="s">
        <v>54</v>
      </c>
      <c r="AP109" s="21">
        <f t="shared" ref="AP109" si="693">AP108/AP107</f>
        <v>4.3850475797962115E-3</v>
      </c>
    </row>
    <row r="110" spans="1:42" x14ac:dyDescent="0.3">
      <c r="B110" s="26"/>
    </row>
    <row r="111" spans="1:42" x14ac:dyDescent="0.3">
      <c r="A111" s="24" t="s">
        <v>51</v>
      </c>
      <c r="B111" s="26">
        <v>45090</v>
      </c>
      <c r="C111" s="24" t="s">
        <v>0</v>
      </c>
      <c r="D111" s="24" t="s">
        <v>52</v>
      </c>
      <c r="E111" s="24" t="s">
        <v>53</v>
      </c>
      <c r="F111" s="18">
        <v>15464</v>
      </c>
      <c r="G111" s="18">
        <v>72482</v>
      </c>
      <c r="H111" s="18">
        <v>266609</v>
      </c>
      <c r="I111" s="18">
        <v>276</v>
      </c>
      <c r="J111" s="18">
        <v>189</v>
      </c>
      <c r="K111" s="18">
        <v>26199</v>
      </c>
      <c r="L111" s="18">
        <v>23712</v>
      </c>
      <c r="M111" s="18">
        <v>3797</v>
      </c>
      <c r="N111" s="18">
        <v>204</v>
      </c>
      <c r="O111" s="18">
        <v>48</v>
      </c>
      <c r="P111" s="18">
        <v>657</v>
      </c>
      <c r="Q111" s="18">
        <v>29081</v>
      </c>
      <c r="R111" s="18">
        <v>91</v>
      </c>
      <c r="S111" s="18">
        <v>37</v>
      </c>
      <c r="T111" s="18">
        <v>443</v>
      </c>
      <c r="U111" s="18">
        <v>403</v>
      </c>
      <c r="V111" s="18">
        <v>119</v>
      </c>
      <c r="W111" s="18">
        <v>3</v>
      </c>
      <c r="X111" s="18">
        <v>119</v>
      </c>
      <c r="Y111" s="18">
        <v>269</v>
      </c>
      <c r="Z111" s="18">
        <v>35</v>
      </c>
      <c r="AA111" s="18">
        <v>342</v>
      </c>
      <c r="AB111" s="18">
        <v>20</v>
      </c>
      <c r="AC111" s="18">
        <v>5</v>
      </c>
      <c r="AD111" s="18" t="s">
        <v>54</v>
      </c>
      <c r="AE111" s="18">
        <v>72</v>
      </c>
      <c r="AF111" s="18">
        <v>76</v>
      </c>
      <c r="AG111" s="18">
        <v>86</v>
      </c>
      <c r="AH111" s="18">
        <v>769</v>
      </c>
      <c r="AI111" s="18" t="s">
        <v>54</v>
      </c>
      <c r="AJ111" s="18" t="s">
        <v>54</v>
      </c>
      <c r="AK111" s="18">
        <v>6</v>
      </c>
      <c r="AL111" s="18">
        <v>1362</v>
      </c>
      <c r="AM111" s="18" t="s">
        <v>54</v>
      </c>
      <c r="AN111" s="18">
        <v>7</v>
      </c>
      <c r="AO111" s="18">
        <v>3</v>
      </c>
      <c r="AP111" s="22">
        <v>718921</v>
      </c>
    </row>
    <row r="112" spans="1:42" x14ac:dyDescent="0.3">
      <c r="A112" s="24" t="s">
        <v>42</v>
      </c>
      <c r="B112" s="26">
        <v>45090</v>
      </c>
      <c r="C112" s="24" t="s">
        <v>0</v>
      </c>
      <c r="D112" s="24" t="s">
        <v>52</v>
      </c>
      <c r="E112" s="24" t="s">
        <v>55</v>
      </c>
      <c r="F112" s="18">
        <v>15788</v>
      </c>
      <c r="G112" s="18">
        <v>70680</v>
      </c>
      <c r="H112" s="18">
        <v>266770</v>
      </c>
      <c r="I112" s="18">
        <v>121</v>
      </c>
      <c r="J112" s="18">
        <v>114</v>
      </c>
      <c r="K112" s="18">
        <v>25453</v>
      </c>
      <c r="L112" s="18">
        <v>22690</v>
      </c>
      <c r="M112" s="18">
        <v>3156</v>
      </c>
      <c r="N112" s="18">
        <v>91</v>
      </c>
      <c r="O112" s="18">
        <v>133</v>
      </c>
      <c r="P112" s="18">
        <v>593</v>
      </c>
      <c r="Q112" s="18">
        <v>28839</v>
      </c>
      <c r="R112" s="18">
        <v>76</v>
      </c>
      <c r="S112" s="18">
        <v>32</v>
      </c>
      <c r="T112" s="18">
        <v>378</v>
      </c>
      <c r="U112" s="18">
        <v>368</v>
      </c>
      <c r="V112" s="18">
        <v>138</v>
      </c>
      <c r="W112" s="18" t="s">
        <v>54</v>
      </c>
      <c r="X112" s="18">
        <v>122</v>
      </c>
      <c r="Y112" s="18">
        <v>256</v>
      </c>
      <c r="Z112" s="18">
        <v>33</v>
      </c>
      <c r="AA112" s="18">
        <v>297</v>
      </c>
      <c r="AB112" s="18">
        <v>18</v>
      </c>
      <c r="AC112" s="18">
        <v>5</v>
      </c>
      <c r="AD112" s="18">
        <v>40</v>
      </c>
      <c r="AE112" s="18">
        <v>101</v>
      </c>
      <c r="AF112" s="18">
        <v>77</v>
      </c>
      <c r="AG112" s="18">
        <v>99</v>
      </c>
      <c r="AH112" s="18">
        <v>913</v>
      </c>
      <c r="AI112" s="18" t="s">
        <v>54</v>
      </c>
      <c r="AJ112" s="18" t="s">
        <v>54</v>
      </c>
      <c r="AK112" s="18">
        <v>19</v>
      </c>
      <c r="AL112" s="18">
        <v>1286</v>
      </c>
      <c r="AM112" s="18" t="s">
        <v>54</v>
      </c>
      <c r="AN112" s="18">
        <v>23</v>
      </c>
      <c r="AO112" s="18">
        <v>5</v>
      </c>
      <c r="AP112" s="18">
        <v>722130</v>
      </c>
    </row>
    <row r="113" spans="1:42" x14ac:dyDescent="0.3">
      <c r="A113" s="24" t="s">
        <v>43</v>
      </c>
      <c r="B113" s="26">
        <v>45090</v>
      </c>
      <c r="C113" s="24" t="s">
        <v>0</v>
      </c>
      <c r="D113" s="24" t="s">
        <v>52</v>
      </c>
      <c r="E113" s="24" t="s">
        <v>56</v>
      </c>
      <c r="F113" s="18">
        <v>16657</v>
      </c>
      <c r="G113" s="18">
        <v>70577</v>
      </c>
      <c r="H113" s="18">
        <v>264937</v>
      </c>
      <c r="I113" s="18">
        <v>187</v>
      </c>
      <c r="J113" s="18">
        <v>210</v>
      </c>
      <c r="K113" s="18">
        <v>25445</v>
      </c>
      <c r="L113" s="18">
        <v>23440</v>
      </c>
      <c r="M113" s="18">
        <v>3754</v>
      </c>
      <c r="N113" s="18">
        <v>131</v>
      </c>
      <c r="O113" s="18" t="s">
        <v>54</v>
      </c>
      <c r="P113" s="18">
        <v>639</v>
      </c>
      <c r="Q113" s="18">
        <v>28768</v>
      </c>
      <c r="R113" s="18" t="s">
        <v>54</v>
      </c>
      <c r="S113" s="18">
        <v>23</v>
      </c>
      <c r="T113" s="18">
        <v>407</v>
      </c>
      <c r="U113" s="18">
        <v>396</v>
      </c>
      <c r="V113" s="18">
        <v>127</v>
      </c>
      <c r="W113" s="18">
        <v>2</v>
      </c>
      <c r="X113" s="18">
        <v>121</v>
      </c>
      <c r="Y113" s="18">
        <v>249</v>
      </c>
      <c r="Z113" s="18">
        <v>28</v>
      </c>
      <c r="AA113" s="18">
        <v>279</v>
      </c>
      <c r="AB113" s="18">
        <v>18</v>
      </c>
      <c r="AC113" s="18">
        <v>5</v>
      </c>
      <c r="AD113" s="18">
        <v>35</v>
      </c>
      <c r="AE113" s="18">
        <v>103</v>
      </c>
      <c r="AF113" s="18">
        <v>44</v>
      </c>
      <c r="AG113" s="18">
        <v>58</v>
      </c>
      <c r="AH113" s="18">
        <v>1202</v>
      </c>
      <c r="AI113" s="18" t="s">
        <v>54</v>
      </c>
      <c r="AJ113" s="18">
        <v>10</v>
      </c>
      <c r="AK113" s="18">
        <v>18</v>
      </c>
      <c r="AL113" s="18">
        <v>1329</v>
      </c>
      <c r="AM113" s="18" t="s">
        <v>54</v>
      </c>
      <c r="AN113" s="18" t="s">
        <v>54</v>
      </c>
      <c r="AO113" s="18">
        <v>6</v>
      </c>
      <c r="AP113" s="18">
        <v>721553</v>
      </c>
    </row>
    <row r="114" spans="1:42" x14ac:dyDescent="0.3">
      <c r="A114" s="24" t="s">
        <v>44</v>
      </c>
      <c r="B114" s="26">
        <v>45090</v>
      </c>
      <c r="C114" s="24" t="s">
        <v>0</v>
      </c>
      <c r="D114" s="24" t="s">
        <v>52</v>
      </c>
      <c r="E114" s="24" t="s">
        <v>57</v>
      </c>
      <c r="F114" s="18">
        <v>15610</v>
      </c>
      <c r="G114" s="18">
        <v>69751</v>
      </c>
      <c r="H114" s="18">
        <v>265080</v>
      </c>
      <c r="I114" s="18">
        <v>127</v>
      </c>
      <c r="J114" s="18">
        <v>112</v>
      </c>
      <c r="K114" s="18">
        <v>25590</v>
      </c>
      <c r="L114" s="18">
        <v>22007</v>
      </c>
      <c r="M114" s="18" t="s">
        <v>54</v>
      </c>
      <c r="N114" s="18" t="s">
        <v>54</v>
      </c>
      <c r="O114" s="18">
        <v>100</v>
      </c>
      <c r="P114" s="18">
        <v>695</v>
      </c>
      <c r="Q114" s="18">
        <v>28978</v>
      </c>
      <c r="R114" s="18">
        <v>71</v>
      </c>
      <c r="S114" s="18">
        <v>20</v>
      </c>
      <c r="T114" s="18">
        <v>335</v>
      </c>
      <c r="U114" s="18">
        <v>386</v>
      </c>
      <c r="V114" s="18">
        <v>154</v>
      </c>
      <c r="W114" s="18">
        <v>3</v>
      </c>
      <c r="X114" s="18">
        <v>124</v>
      </c>
      <c r="Y114" s="18">
        <v>258</v>
      </c>
      <c r="Z114" s="18">
        <v>28</v>
      </c>
      <c r="AA114" s="18">
        <v>310</v>
      </c>
      <c r="AB114" s="18">
        <v>17</v>
      </c>
      <c r="AC114" s="18">
        <v>14</v>
      </c>
      <c r="AD114" s="18" t="s">
        <v>54</v>
      </c>
      <c r="AE114" s="18">
        <v>59</v>
      </c>
      <c r="AF114" s="18">
        <v>43</v>
      </c>
      <c r="AG114" s="18">
        <v>115</v>
      </c>
      <c r="AH114" s="18">
        <v>1436</v>
      </c>
      <c r="AI114" s="18">
        <v>16</v>
      </c>
      <c r="AJ114" s="18" t="s">
        <v>54</v>
      </c>
      <c r="AK114" s="18">
        <v>15</v>
      </c>
      <c r="AL114" s="18">
        <v>1323</v>
      </c>
      <c r="AM114" s="18">
        <v>33</v>
      </c>
      <c r="AN114" s="18">
        <v>8</v>
      </c>
      <c r="AO114" s="18" t="s">
        <v>54</v>
      </c>
      <c r="AP114" s="18">
        <v>724535</v>
      </c>
    </row>
    <row r="115" spans="1:42" x14ac:dyDescent="0.3">
      <c r="A115" s="24" t="s">
        <v>58</v>
      </c>
      <c r="B115" s="26">
        <v>45090</v>
      </c>
      <c r="C115" s="24" t="s">
        <v>0</v>
      </c>
      <c r="D115" s="24" t="s">
        <v>52</v>
      </c>
      <c r="E115" s="24" t="s">
        <v>59</v>
      </c>
      <c r="F115" s="18">
        <v>15249</v>
      </c>
      <c r="G115" s="18">
        <v>70785</v>
      </c>
      <c r="H115" s="18">
        <v>265107</v>
      </c>
      <c r="I115" s="18">
        <v>178</v>
      </c>
      <c r="J115" s="18">
        <v>229</v>
      </c>
      <c r="K115" s="18">
        <v>25311</v>
      </c>
      <c r="L115" s="18">
        <v>23296</v>
      </c>
      <c r="M115" s="18">
        <v>3336</v>
      </c>
      <c r="N115" s="18" t="s">
        <v>54</v>
      </c>
      <c r="O115" s="18">
        <v>105</v>
      </c>
      <c r="P115" s="18">
        <v>688</v>
      </c>
      <c r="Q115" s="18">
        <v>28114</v>
      </c>
      <c r="R115" s="18">
        <v>111</v>
      </c>
      <c r="S115" s="18">
        <v>24</v>
      </c>
      <c r="T115" s="18">
        <v>351</v>
      </c>
      <c r="U115" s="18">
        <v>384</v>
      </c>
      <c r="V115" s="18">
        <v>124</v>
      </c>
      <c r="W115" s="18">
        <v>5</v>
      </c>
      <c r="X115" s="18">
        <v>117</v>
      </c>
      <c r="Y115" s="18">
        <v>239</v>
      </c>
      <c r="Z115" s="18">
        <v>27</v>
      </c>
      <c r="AA115" s="18">
        <v>273</v>
      </c>
      <c r="AB115" s="18">
        <v>23</v>
      </c>
      <c r="AC115" s="18">
        <v>13</v>
      </c>
      <c r="AD115" s="18" t="s">
        <v>54</v>
      </c>
      <c r="AE115" s="18">
        <v>49</v>
      </c>
      <c r="AF115" s="18">
        <v>62</v>
      </c>
      <c r="AG115" s="18">
        <v>90</v>
      </c>
      <c r="AH115" s="18">
        <v>1241</v>
      </c>
      <c r="AI115" s="18" t="s">
        <v>54</v>
      </c>
      <c r="AJ115" s="18" t="s">
        <v>54</v>
      </c>
      <c r="AK115" s="18">
        <v>10</v>
      </c>
      <c r="AL115" s="18">
        <v>1324</v>
      </c>
      <c r="AM115" s="18">
        <v>19</v>
      </c>
      <c r="AN115" s="18" t="s">
        <v>54</v>
      </c>
      <c r="AO115" s="18">
        <v>5</v>
      </c>
      <c r="AP115" s="18">
        <v>724083</v>
      </c>
    </row>
    <row r="116" spans="1:42" x14ac:dyDescent="0.3">
      <c r="B116" s="26"/>
      <c r="C116" s="24" t="str">
        <f>C115</f>
        <v>NIST 2711a</v>
      </c>
      <c r="D116" s="26">
        <f>B115</f>
        <v>45090</v>
      </c>
      <c r="E116" s="24" t="s">
        <v>75</v>
      </c>
      <c r="F116" s="20">
        <f>AVERAGE(F111:F115)</f>
        <v>15753.6</v>
      </c>
      <c r="G116" s="20">
        <f t="shared" ref="G116" si="694">AVERAGE(G111:G115)</f>
        <v>70855</v>
      </c>
      <c r="H116" s="20">
        <f t="shared" ref="H116" si="695">AVERAGE(H111:H115)</f>
        <v>265700.59999999998</v>
      </c>
      <c r="I116" s="20">
        <f t="shared" ref="I116" si="696">AVERAGE(I111:I115)</f>
        <v>177.8</v>
      </c>
      <c r="J116" s="20">
        <f t="shared" ref="J116" si="697">AVERAGE(J111:J115)</f>
        <v>170.8</v>
      </c>
      <c r="K116" s="20">
        <f t="shared" ref="K116" si="698">AVERAGE(K111:K115)</f>
        <v>25599.599999999999</v>
      </c>
      <c r="L116" s="20">
        <f t="shared" ref="L116" si="699">AVERAGE(L111:L115)</f>
        <v>23029</v>
      </c>
      <c r="M116" s="20">
        <f t="shared" ref="M116" si="700">AVERAGE(M111:M115)</f>
        <v>3510.75</v>
      </c>
      <c r="N116" s="20">
        <f t="shared" ref="N116" si="701">AVERAGE(N111:N115)</f>
        <v>142</v>
      </c>
      <c r="O116" s="20">
        <f t="shared" ref="O116" si="702">AVERAGE(O111:O115)</f>
        <v>96.5</v>
      </c>
      <c r="P116" s="20">
        <f t="shared" ref="P116" si="703">AVERAGE(P111:P115)</f>
        <v>654.4</v>
      </c>
      <c r="Q116" s="20">
        <f t="shared" ref="Q116" si="704">AVERAGE(Q111:Q115)</f>
        <v>28756</v>
      </c>
      <c r="R116" s="20">
        <f t="shared" ref="R116" si="705">AVERAGE(R111:R115)</f>
        <v>87.25</v>
      </c>
      <c r="S116" s="20">
        <f t="shared" ref="S116" si="706">AVERAGE(S111:S115)</f>
        <v>27.2</v>
      </c>
      <c r="T116" s="20">
        <f t="shared" ref="T116" si="707">AVERAGE(T111:T115)</f>
        <v>382.8</v>
      </c>
      <c r="U116" s="20">
        <f t="shared" ref="U116" si="708">AVERAGE(U111:U115)</f>
        <v>387.4</v>
      </c>
      <c r="V116" s="20">
        <f t="shared" ref="V116" si="709">AVERAGE(V111:V115)</f>
        <v>132.4</v>
      </c>
      <c r="W116" s="20">
        <f t="shared" ref="W116" si="710">AVERAGE(W111:W115)</f>
        <v>3.25</v>
      </c>
      <c r="X116" s="20">
        <f t="shared" ref="X116" si="711">AVERAGE(X111:X115)</f>
        <v>120.6</v>
      </c>
      <c r="Y116" s="20">
        <f t="shared" ref="Y116" si="712">AVERAGE(Y111:Y115)</f>
        <v>254.2</v>
      </c>
      <c r="Z116" s="20">
        <f t="shared" ref="Z116" si="713">AVERAGE(Z111:Z115)</f>
        <v>30.2</v>
      </c>
      <c r="AA116" s="20">
        <f t="shared" ref="AA116" si="714">AVERAGE(AA111:AA115)</f>
        <v>300.2</v>
      </c>
      <c r="AB116" s="20">
        <f t="shared" ref="AB116" si="715">AVERAGE(AB111:AB115)</f>
        <v>19.2</v>
      </c>
      <c r="AC116" s="20">
        <f t="shared" ref="AC116" si="716">AVERAGE(AC111:AC115)</f>
        <v>8.4</v>
      </c>
      <c r="AD116" s="18" t="s">
        <v>54</v>
      </c>
      <c r="AE116" s="20">
        <f t="shared" ref="AE116" si="717">AVERAGE(AE111:AE115)</f>
        <v>76.8</v>
      </c>
      <c r="AF116" s="20">
        <f t="shared" ref="AF116" si="718">AVERAGE(AF111:AF115)</f>
        <v>60.4</v>
      </c>
      <c r="AG116" s="20">
        <f t="shared" ref="AG116" si="719">AVERAGE(AG111:AG115)</f>
        <v>89.6</v>
      </c>
      <c r="AH116" s="20">
        <f t="shared" ref="AH116" si="720">AVERAGE(AH111:AH115)</f>
        <v>1112.2</v>
      </c>
      <c r="AI116" s="18" t="s">
        <v>54</v>
      </c>
      <c r="AJ116" s="18" t="s">
        <v>54</v>
      </c>
      <c r="AK116" s="20">
        <f t="shared" ref="AK116" si="721">AVERAGE(AK111:AK115)</f>
        <v>13.6</v>
      </c>
      <c r="AL116" s="20">
        <f t="shared" ref="AL116" si="722">AVERAGE(AL111:AL115)</f>
        <v>1324.8</v>
      </c>
      <c r="AM116" s="18" t="s">
        <v>54</v>
      </c>
      <c r="AN116" s="20">
        <f t="shared" ref="AN116" si="723">AVERAGE(AN111:AN115)</f>
        <v>12.666666666666666</v>
      </c>
      <c r="AO116" s="20">
        <f t="shared" ref="AO116" si="724">AVERAGE(AO111:AO115)</f>
        <v>4.75</v>
      </c>
      <c r="AP116" s="20">
        <f t="shared" ref="AP116" si="725">AVERAGE(AP111:AP115)</f>
        <v>722244.4</v>
      </c>
    </row>
    <row r="117" spans="1:42" x14ac:dyDescent="0.3">
      <c r="B117" s="26"/>
      <c r="C117" s="24" t="str">
        <f>C116</f>
        <v>NIST 2711a</v>
      </c>
      <c r="D117" s="26">
        <f>D116</f>
        <v>45090</v>
      </c>
      <c r="E117" s="24" t="s">
        <v>76</v>
      </c>
      <c r="F117" s="20">
        <f>STDEV(F111:F115)</f>
        <v>542.31568297440924</v>
      </c>
      <c r="G117" s="20">
        <f t="shared" ref="G117:AP117" si="726">STDEV(G111:G115)</f>
        <v>997.340714099249</v>
      </c>
      <c r="H117" s="20">
        <f t="shared" si="726"/>
        <v>906.83476995536512</v>
      </c>
      <c r="I117" s="20">
        <f t="shared" si="726"/>
        <v>62.319338892513912</v>
      </c>
      <c r="J117" s="20">
        <f t="shared" si="726"/>
        <v>54.632407964503976</v>
      </c>
      <c r="K117" s="20">
        <f t="shared" si="726"/>
        <v>349.30473801538966</v>
      </c>
      <c r="L117" s="20">
        <f t="shared" si="726"/>
        <v>683.02708584652771</v>
      </c>
      <c r="M117" s="20">
        <f t="shared" si="726"/>
        <v>314.90461518794331</v>
      </c>
      <c r="N117" s="20">
        <f t="shared" si="726"/>
        <v>57.297469403107151</v>
      </c>
      <c r="O117" s="20">
        <f t="shared" si="726"/>
        <v>35.444792753426185</v>
      </c>
      <c r="P117" s="20">
        <f t="shared" si="726"/>
        <v>41.204368700418165</v>
      </c>
      <c r="Q117" s="20">
        <f t="shared" si="726"/>
        <v>378.84891447647044</v>
      </c>
      <c r="R117" s="20">
        <f t="shared" si="726"/>
        <v>17.969882210706523</v>
      </c>
      <c r="S117" s="20">
        <f t="shared" si="726"/>
        <v>7.0498226928058303</v>
      </c>
      <c r="T117" s="20">
        <f t="shared" si="726"/>
        <v>43.38432896795814</v>
      </c>
      <c r="U117" s="20">
        <f t="shared" si="726"/>
        <v>13.296616110875728</v>
      </c>
      <c r="V117" s="20">
        <f t="shared" si="726"/>
        <v>13.939153489362257</v>
      </c>
      <c r="W117" s="20">
        <f t="shared" si="726"/>
        <v>1.2583057392117916</v>
      </c>
      <c r="X117" s="20">
        <f t="shared" si="726"/>
        <v>2.7018512172212592</v>
      </c>
      <c r="Y117" s="20">
        <f t="shared" si="726"/>
        <v>11.122050170719424</v>
      </c>
      <c r="Z117" s="20">
        <f t="shared" si="726"/>
        <v>3.5637059362410985</v>
      </c>
      <c r="AA117" s="20">
        <f t="shared" si="726"/>
        <v>27.580790416519974</v>
      </c>
      <c r="AB117" s="20">
        <f t="shared" si="726"/>
        <v>2.3874672772626622</v>
      </c>
      <c r="AC117" s="20">
        <f t="shared" si="726"/>
        <v>4.6690470119715002</v>
      </c>
      <c r="AD117" s="18" t="s">
        <v>54</v>
      </c>
      <c r="AE117" s="20">
        <f t="shared" si="726"/>
        <v>24.417207047490091</v>
      </c>
      <c r="AF117" s="20">
        <f t="shared" si="726"/>
        <v>16.531787562148267</v>
      </c>
      <c r="AG117" s="20">
        <f t="shared" si="726"/>
        <v>20.887795479657477</v>
      </c>
      <c r="AH117" s="20">
        <f t="shared" si="726"/>
        <v>267.84641121359073</v>
      </c>
      <c r="AI117" s="18" t="s">
        <v>54</v>
      </c>
      <c r="AJ117" s="18" t="s">
        <v>54</v>
      </c>
      <c r="AK117" s="20">
        <f t="shared" si="726"/>
        <v>5.5045435778091552</v>
      </c>
      <c r="AL117" s="20">
        <f t="shared" si="726"/>
        <v>26.975915183733804</v>
      </c>
      <c r="AM117" s="18" t="s">
        <v>54</v>
      </c>
      <c r="AN117" s="20">
        <f t="shared" si="726"/>
        <v>8.9628864398325021</v>
      </c>
      <c r="AO117" s="20">
        <f t="shared" si="726"/>
        <v>1.2583057392117916</v>
      </c>
      <c r="AP117" s="20">
        <f t="shared" si="726"/>
        <v>2245.1841349875958</v>
      </c>
    </row>
    <row r="118" spans="1:42" x14ac:dyDescent="0.3">
      <c r="B118" s="26"/>
      <c r="C118" s="24" t="str">
        <f>C117</f>
        <v>NIST 2711a</v>
      </c>
      <c r="D118" s="26">
        <f>D117</f>
        <v>45090</v>
      </c>
      <c r="E118" s="24" t="s">
        <v>77</v>
      </c>
      <c r="F118" s="21">
        <f>F117/F116</f>
        <v>3.4424873233699547E-2</v>
      </c>
      <c r="G118" s="21">
        <f t="shared" ref="G118" si="727">G117/G116</f>
        <v>1.4075798660634379E-2</v>
      </c>
      <c r="H118" s="21">
        <f t="shared" ref="H118" si="728">H117/H116</f>
        <v>3.4129948142961109E-3</v>
      </c>
      <c r="I118" s="21">
        <f t="shared" ref="I118" si="729">I117/I116</f>
        <v>0.35050246846183303</v>
      </c>
      <c r="J118" s="21">
        <f t="shared" ref="J118" si="730">J117/J116</f>
        <v>0.3198618733284776</v>
      </c>
      <c r="K118" s="21">
        <f t="shared" ref="K118" si="731">K117/K116</f>
        <v>1.3644929530750078E-2</v>
      </c>
      <c r="L118" s="21">
        <f t="shared" ref="L118" si="732">L117/L116</f>
        <v>2.9659433142842837E-2</v>
      </c>
      <c r="M118" s="21">
        <f t="shared" ref="M118" si="733">M117/M116</f>
        <v>8.9697248504719301E-2</v>
      </c>
      <c r="N118" s="21">
        <f t="shared" ref="N118" si="734">N117/N116</f>
        <v>0.40350330565568415</v>
      </c>
      <c r="O118" s="21">
        <f t="shared" ref="O118" si="735">O117/O116</f>
        <v>0.36730355184897601</v>
      </c>
      <c r="P118" s="21">
        <f t="shared" ref="P118" si="736">P117/P116</f>
        <v>6.2965111094771042E-2</v>
      </c>
      <c r="Q118" s="21">
        <f t="shared" ref="Q118" si="737">Q117/Q116</f>
        <v>1.3174604064420311E-2</v>
      </c>
      <c r="R118" s="21">
        <f t="shared" ref="R118" si="738">R117/R116</f>
        <v>0.20595853536626388</v>
      </c>
      <c r="S118" s="21">
        <f t="shared" ref="S118" si="739">S117/S116</f>
        <v>0.25918465782374378</v>
      </c>
      <c r="T118" s="21">
        <f t="shared" ref="T118" si="740">T117/T116</f>
        <v>0.11333419270626473</v>
      </c>
      <c r="U118" s="21">
        <f t="shared" ref="U118" si="741">U117/U116</f>
        <v>3.4322705500453611E-2</v>
      </c>
      <c r="V118" s="21">
        <f t="shared" ref="V118" si="742">V117/V116</f>
        <v>0.10528061547856689</v>
      </c>
      <c r="W118" s="21">
        <f t="shared" ref="W118" si="743">W117/W116</f>
        <v>0.38717099668055127</v>
      </c>
      <c r="X118" s="21">
        <f t="shared" ref="X118" si="744">X117/X116</f>
        <v>2.240340976137031E-2</v>
      </c>
      <c r="Y118" s="21">
        <f t="shared" ref="Y118" si="745">Y117/Y116</f>
        <v>4.3753147799840381E-2</v>
      </c>
      <c r="Z118" s="21">
        <f t="shared" ref="Z118" si="746">Z117/Z116</f>
        <v>0.11800350782255294</v>
      </c>
      <c r="AA118" s="21">
        <f t="shared" ref="AA118" si="747">AA117/AA116</f>
        <v>9.1874718242904649E-2</v>
      </c>
      <c r="AB118" s="21">
        <f t="shared" ref="AB118" si="748">AB117/AB116</f>
        <v>0.12434725402409699</v>
      </c>
      <c r="AC118" s="21">
        <f t="shared" ref="AC118" si="749">AC117/AC116</f>
        <v>0.55583892999660711</v>
      </c>
      <c r="AD118" s="18" t="s">
        <v>54</v>
      </c>
      <c r="AE118" s="21">
        <f t="shared" ref="AE118" si="750">AE117/AE116</f>
        <v>0.31793238343086055</v>
      </c>
      <c r="AF118" s="21">
        <f t="shared" ref="AF118" si="751">AF117/AF116</f>
        <v>0.27370509208854749</v>
      </c>
      <c r="AG118" s="21">
        <f t="shared" ref="AG118" si="752">AG117/AG116</f>
        <v>0.2331227174068915</v>
      </c>
      <c r="AH118" s="21">
        <f t="shared" ref="AH118" si="753">AH117/AH116</f>
        <v>0.24082576084660198</v>
      </c>
      <c r="AI118" s="18" t="s">
        <v>54</v>
      </c>
      <c r="AJ118" s="18" t="s">
        <v>54</v>
      </c>
      <c r="AK118" s="21">
        <f t="shared" ref="AK118" si="754">AK117/AK116</f>
        <v>0.4047458513094967</v>
      </c>
      <c r="AL118" s="21">
        <f t="shared" ref="AL118" si="755">AL117/AL116</f>
        <v>2.0362254818639649E-2</v>
      </c>
      <c r="AM118" s="18" t="s">
        <v>54</v>
      </c>
      <c r="AN118" s="21">
        <f t="shared" ref="AN118" si="756">AN117/AN116</f>
        <v>0.70759629788151335</v>
      </c>
      <c r="AO118" s="21">
        <f t="shared" ref="AO118" si="757">AO117/AO116</f>
        <v>0.26490647141300877</v>
      </c>
      <c r="AP118" s="21">
        <f t="shared" ref="AP118" si="758">AP117/AP116</f>
        <v>3.1086210360199342E-3</v>
      </c>
    </row>
    <row r="119" spans="1:42" x14ac:dyDescent="0.3">
      <c r="B119" s="26"/>
    </row>
    <row r="120" spans="1:42" x14ac:dyDescent="0.3">
      <c r="A120" s="24" t="s">
        <v>60</v>
      </c>
      <c r="B120" s="26">
        <v>45090</v>
      </c>
      <c r="C120" s="24" t="s">
        <v>61</v>
      </c>
      <c r="D120" s="24" t="s">
        <v>52</v>
      </c>
      <c r="E120" s="24" t="s">
        <v>53</v>
      </c>
      <c r="F120" s="18">
        <v>12623</v>
      </c>
      <c r="G120" s="18">
        <v>91028</v>
      </c>
      <c r="H120" s="18">
        <v>218799</v>
      </c>
      <c r="I120" s="18" t="s">
        <v>54</v>
      </c>
      <c r="J120" s="18" t="s">
        <v>54</v>
      </c>
      <c r="K120" s="18">
        <v>23414</v>
      </c>
      <c r="L120" s="18">
        <v>1478</v>
      </c>
      <c r="M120" s="18">
        <v>5520</v>
      </c>
      <c r="N120" s="18">
        <v>215</v>
      </c>
      <c r="O120" s="18">
        <v>108</v>
      </c>
      <c r="P120" s="18">
        <v>1742</v>
      </c>
      <c r="Q120" s="18">
        <v>90490</v>
      </c>
      <c r="R120" s="18" t="s">
        <v>54</v>
      </c>
      <c r="S120" s="18">
        <v>53</v>
      </c>
      <c r="T120" s="18">
        <v>415</v>
      </c>
      <c r="U120" s="18">
        <v>107</v>
      </c>
      <c r="V120" s="18">
        <v>21</v>
      </c>
      <c r="W120" s="18">
        <v>4</v>
      </c>
      <c r="X120" s="18">
        <v>182</v>
      </c>
      <c r="Y120" s="18">
        <v>51</v>
      </c>
      <c r="Z120" s="18">
        <v>42</v>
      </c>
      <c r="AA120" s="18">
        <v>178</v>
      </c>
      <c r="AB120" s="18">
        <v>19</v>
      </c>
      <c r="AC120" s="18" t="s">
        <v>54</v>
      </c>
      <c r="AD120" s="18">
        <v>44</v>
      </c>
      <c r="AE120" s="18">
        <v>66</v>
      </c>
      <c r="AF120" s="18">
        <v>60</v>
      </c>
      <c r="AG120" s="18" t="s">
        <v>54</v>
      </c>
      <c r="AH120" s="18">
        <v>1927</v>
      </c>
      <c r="AI120" s="18" t="s">
        <v>54</v>
      </c>
      <c r="AJ120" s="18">
        <v>5</v>
      </c>
      <c r="AK120" s="18">
        <v>8</v>
      </c>
      <c r="AL120" s="18" t="s">
        <v>54</v>
      </c>
      <c r="AM120" s="18">
        <v>40</v>
      </c>
      <c r="AN120" s="18" t="s">
        <v>54</v>
      </c>
      <c r="AO120" s="18" t="s">
        <v>54</v>
      </c>
      <c r="AP120" s="18">
        <v>704317</v>
      </c>
    </row>
    <row r="121" spans="1:42" x14ac:dyDescent="0.3">
      <c r="A121" s="24" t="s">
        <v>62</v>
      </c>
      <c r="B121" s="26">
        <v>45090</v>
      </c>
      <c r="C121" s="24" t="s">
        <v>61</v>
      </c>
      <c r="D121" s="24" t="s">
        <v>52</v>
      </c>
      <c r="E121" s="24" t="s">
        <v>55</v>
      </c>
      <c r="F121" s="18">
        <v>11756</v>
      </c>
      <c r="G121" s="18">
        <v>92835</v>
      </c>
      <c r="H121" s="18">
        <v>221562</v>
      </c>
      <c r="I121" s="18" t="s">
        <v>54</v>
      </c>
      <c r="J121" s="18" t="s">
        <v>54</v>
      </c>
      <c r="K121" s="18">
        <v>23876</v>
      </c>
      <c r="L121" s="18">
        <v>1416</v>
      </c>
      <c r="M121" s="18">
        <v>5594</v>
      </c>
      <c r="N121" s="18">
        <v>153</v>
      </c>
      <c r="O121" s="18">
        <v>76</v>
      </c>
      <c r="P121" s="18">
        <v>1631</v>
      </c>
      <c r="Q121" s="18">
        <v>90424</v>
      </c>
      <c r="R121" s="18">
        <v>172</v>
      </c>
      <c r="S121" s="18">
        <v>62</v>
      </c>
      <c r="T121" s="18">
        <v>347</v>
      </c>
      <c r="U121" s="18">
        <v>127</v>
      </c>
      <c r="V121" s="18">
        <v>21</v>
      </c>
      <c r="W121" s="18">
        <v>7</v>
      </c>
      <c r="X121" s="18">
        <v>181</v>
      </c>
      <c r="Y121" s="18">
        <v>37</v>
      </c>
      <c r="Z121" s="18">
        <v>44</v>
      </c>
      <c r="AA121" s="18">
        <v>181</v>
      </c>
      <c r="AB121" s="18">
        <v>21</v>
      </c>
      <c r="AC121" s="18" t="s">
        <v>54</v>
      </c>
      <c r="AD121" s="18" t="s">
        <v>54</v>
      </c>
      <c r="AE121" s="18">
        <v>46</v>
      </c>
      <c r="AF121" s="18">
        <v>59</v>
      </c>
      <c r="AG121" s="18">
        <v>62</v>
      </c>
      <c r="AH121" s="18">
        <v>559</v>
      </c>
      <c r="AI121" s="18" t="s">
        <v>54</v>
      </c>
      <c r="AJ121" s="18">
        <v>8</v>
      </c>
      <c r="AK121" s="18" t="s">
        <v>54</v>
      </c>
      <c r="AL121" s="18" t="s">
        <v>54</v>
      </c>
      <c r="AM121" s="18" t="s">
        <v>54</v>
      </c>
      <c r="AN121" s="18">
        <v>26</v>
      </c>
      <c r="AO121" s="18" t="s">
        <v>54</v>
      </c>
      <c r="AP121" s="18">
        <v>702581</v>
      </c>
    </row>
    <row r="122" spans="1:42" x14ac:dyDescent="0.3">
      <c r="A122" s="24" t="s">
        <v>63</v>
      </c>
      <c r="B122" s="26">
        <v>45090</v>
      </c>
      <c r="C122" s="24" t="s">
        <v>61</v>
      </c>
      <c r="D122" s="24" t="s">
        <v>52</v>
      </c>
      <c r="E122" s="24" t="s">
        <v>56</v>
      </c>
      <c r="F122" s="18" t="s">
        <v>54</v>
      </c>
      <c r="G122" s="18">
        <v>87924</v>
      </c>
      <c r="H122" s="18">
        <v>215456</v>
      </c>
      <c r="I122" s="18" t="s">
        <v>54</v>
      </c>
      <c r="J122" s="18" t="s">
        <v>54</v>
      </c>
      <c r="K122" s="18">
        <v>23255</v>
      </c>
      <c r="L122" s="18">
        <v>1435</v>
      </c>
      <c r="M122" s="18">
        <v>5409</v>
      </c>
      <c r="N122" s="18">
        <v>142</v>
      </c>
      <c r="O122" s="18">
        <v>136</v>
      </c>
      <c r="P122" s="18">
        <v>1705</v>
      </c>
      <c r="Q122" s="18">
        <v>90164</v>
      </c>
      <c r="R122" s="18" t="s">
        <v>54</v>
      </c>
      <c r="S122" s="18">
        <v>67</v>
      </c>
      <c r="T122" s="18">
        <v>406</v>
      </c>
      <c r="U122" s="18">
        <v>136</v>
      </c>
      <c r="V122" s="18">
        <v>24</v>
      </c>
      <c r="W122" s="18">
        <v>5</v>
      </c>
      <c r="X122" s="18">
        <v>189</v>
      </c>
      <c r="Y122" s="18">
        <v>53</v>
      </c>
      <c r="Z122" s="18">
        <v>47</v>
      </c>
      <c r="AA122" s="18">
        <v>162</v>
      </c>
      <c r="AB122" s="18">
        <v>17</v>
      </c>
      <c r="AC122" s="18">
        <v>9</v>
      </c>
      <c r="AD122" s="18" t="s">
        <v>54</v>
      </c>
      <c r="AE122" s="18" t="s">
        <v>54</v>
      </c>
      <c r="AF122" s="18">
        <v>64</v>
      </c>
      <c r="AG122" s="18">
        <v>94</v>
      </c>
      <c r="AH122" s="18">
        <v>637</v>
      </c>
      <c r="AI122" s="18">
        <v>35</v>
      </c>
      <c r="AJ122" s="18" t="s">
        <v>54</v>
      </c>
      <c r="AK122" s="18">
        <v>7</v>
      </c>
      <c r="AL122" s="18" t="s">
        <v>54</v>
      </c>
      <c r="AM122" s="18" t="s">
        <v>54</v>
      </c>
      <c r="AN122" s="18">
        <v>26</v>
      </c>
      <c r="AO122" s="18">
        <v>12</v>
      </c>
      <c r="AP122" s="18">
        <v>715017</v>
      </c>
    </row>
    <row r="123" spans="1:42" x14ac:dyDescent="0.3">
      <c r="A123" s="24" t="s">
        <v>64</v>
      </c>
      <c r="B123" s="26">
        <v>45090</v>
      </c>
      <c r="C123" s="24" t="s">
        <v>61</v>
      </c>
      <c r="D123" s="24" t="s">
        <v>52</v>
      </c>
      <c r="E123" s="24" t="s">
        <v>57</v>
      </c>
      <c r="F123" s="18" t="s">
        <v>54</v>
      </c>
      <c r="G123" s="18">
        <v>92004</v>
      </c>
      <c r="H123" s="18">
        <v>222606</v>
      </c>
      <c r="I123" s="18" t="s">
        <v>54</v>
      </c>
      <c r="J123" s="18" t="s">
        <v>54</v>
      </c>
      <c r="K123" s="18">
        <v>24295</v>
      </c>
      <c r="L123" s="18">
        <v>1438</v>
      </c>
      <c r="M123" s="18">
        <v>5548</v>
      </c>
      <c r="N123" s="18" t="s">
        <v>54</v>
      </c>
      <c r="O123" s="18">
        <v>93</v>
      </c>
      <c r="P123" s="18">
        <v>1578</v>
      </c>
      <c r="Q123" s="18">
        <v>93798</v>
      </c>
      <c r="R123" s="18">
        <v>327</v>
      </c>
      <c r="S123" s="18">
        <v>65</v>
      </c>
      <c r="T123" s="18">
        <v>422</v>
      </c>
      <c r="U123" s="18">
        <v>110</v>
      </c>
      <c r="V123" s="18">
        <v>24</v>
      </c>
      <c r="W123" s="18">
        <v>6</v>
      </c>
      <c r="X123" s="18">
        <v>194</v>
      </c>
      <c r="Y123" s="18">
        <v>48</v>
      </c>
      <c r="Z123" s="18">
        <v>37</v>
      </c>
      <c r="AA123" s="18">
        <v>169</v>
      </c>
      <c r="AB123" s="18">
        <v>23</v>
      </c>
      <c r="AC123" s="18">
        <v>10</v>
      </c>
      <c r="AD123" s="18">
        <v>20</v>
      </c>
      <c r="AE123" s="18">
        <v>54</v>
      </c>
      <c r="AF123" s="18">
        <v>69</v>
      </c>
      <c r="AG123" s="18">
        <v>50</v>
      </c>
      <c r="AH123" s="18">
        <v>1238</v>
      </c>
      <c r="AI123" s="18" t="s">
        <v>54</v>
      </c>
      <c r="AJ123" s="18" t="s">
        <v>54</v>
      </c>
      <c r="AK123" s="18">
        <v>11</v>
      </c>
      <c r="AL123" s="18" t="s">
        <v>54</v>
      </c>
      <c r="AM123" s="18" t="s">
        <v>54</v>
      </c>
      <c r="AN123" s="18">
        <v>32</v>
      </c>
      <c r="AO123" s="18">
        <v>6</v>
      </c>
      <c r="AP123" s="18">
        <v>700214</v>
      </c>
    </row>
    <row r="124" spans="1:42" x14ac:dyDescent="0.3">
      <c r="A124" s="24" t="s">
        <v>65</v>
      </c>
      <c r="B124" s="26">
        <v>45090</v>
      </c>
      <c r="C124" s="24" t="s">
        <v>61</v>
      </c>
      <c r="D124" s="24" t="s">
        <v>52</v>
      </c>
      <c r="E124" s="24" t="s">
        <v>59</v>
      </c>
      <c r="F124" s="18">
        <v>11348</v>
      </c>
      <c r="G124" s="18">
        <v>93862</v>
      </c>
      <c r="H124" s="18">
        <v>222884</v>
      </c>
      <c r="I124" s="18" t="s">
        <v>54</v>
      </c>
      <c r="J124" s="18" t="s">
        <v>54</v>
      </c>
      <c r="K124" s="18">
        <v>24279</v>
      </c>
      <c r="L124" s="18">
        <v>1634</v>
      </c>
      <c r="M124" s="18">
        <v>5119</v>
      </c>
      <c r="N124" s="18">
        <v>195</v>
      </c>
      <c r="O124" s="18">
        <v>84</v>
      </c>
      <c r="P124" s="18">
        <v>1731</v>
      </c>
      <c r="Q124" s="18">
        <v>91793</v>
      </c>
      <c r="R124" s="18">
        <v>155</v>
      </c>
      <c r="S124" s="18">
        <v>57</v>
      </c>
      <c r="T124" s="18">
        <v>402</v>
      </c>
      <c r="U124" s="18">
        <v>120</v>
      </c>
      <c r="V124" s="18">
        <v>28</v>
      </c>
      <c r="W124" s="18">
        <v>8</v>
      </c>
      <c r="X124" s="18">
        <v>184</v>
      </c>
      <c r="Y124" s="18">
        <v>50</v>
      </c>
      <c r="Z124" s="18">
        <v>42</v>
      </c>
      <c r="AA124" s="18">
        <v>167</v>
      </c>
      <c r="AB124" s="18">
        <v>21</v>
      </c>
      <c r="AC124" s="18">
        <v>15</v>
      </c>
      <c r="AD124" s="18" t="s">
        <v>54</v>
      </c>
      <c r="AE124" s="18">
        <v>63</v>
      </c>
      <c r="AF124" s="18">
        <v>54</v>
      </c>
      <c r="AG124" s="18">
        <v>56</v>
      </c>
      <c r="AH124" s="18">
        <v>480</v>
      </c>
      <c r="AI124" s="18" t="s">
        <v>54</v>
      </c>
      <c r="AJ124" s="18">
        <v>8</v>
      </c>
      <c r="AK124" s="18">
        <v>5</v>
      </c>
      <c r="AL124" s="18" t="s">
        <v>54</v>
      </c>
      <c r="AM124" s="18" t="s">
        <v>54</v>
      </c>
      <c r="AN124" s="18">
        <v>24</v>
      </c>
      <c r="AO124" s="18" t="s">
        <v>54</v>
      </c>
      <c r="AP124" s="18">
        <v>699677</v>
      </c>
    </row>
    <row r="125" spans="1:42" x14ac:dyDescent="0.3">
      <c r="B125" s="26"/>
      <c r="C125" s="24" t="str">
        <f>C124</f>
        <v>NIST 679</v>
      </c>
      <c r="D125" s="26">
        <f>B124</f>
        <v>45090</v>
      </c>
      <c r="E125" s="24" t="s">
        <v>75</v>
      </c>
      <c r="F125" s="20">
        <f>AVERAGE(F120:F124)</f>
        <v>11909</v>
      </c>
      <c r="G125" s="20">
        <f t="shared" ref="G125" si="759">AVERAGE(G120:G124)</f>
        <v>91530.6</v>
      </c>
      <c r="H125" s="20">
        <f t="shared" ref="H125" si="760">AVERAGE(H120:H124)</f>
        <v>220261.4</v>
      </c>
      <c r="I125" s="18" t="s">
        <v>54</v>
      </c>
      <c r="J125" s="18" t="s">
        <v>54</v>
      </c>
      <c r="K125" s="20">
        <f t="shared" ref="K125" si="761">AVERAGE(K120:K124)</f>
        <v>23823.8</v>
      </c>
      <c r="L125" s="20">
        <f t="shared" ref="L125" si="762">AVERAGE(L120:L124)</f>
        <v>1480.2</v>
      </c>
      <c r="M125" s="20">
        <f t="shared" ref="M125" si="763">AVERAGE(M120:M124)</f>
        <v>5438</v>
      </c>
      <c r="N125" s="20">
        <f t="shared" ref="N125" si="764">AVERAGE(N120:N124)</f>
        <v>176.25</v>
      </c>
      <c r="O125" s="20">
        <f t="shared" ref="O125" si="765">AVERAGE(O120:O124)</f>
        <v>99.4</v>
      </c>
      <c r="P125" s="20">
        <f t="shared" ref="P125" si="766">AVERAGE(P120:P124)</f>
        <v>1677.4</v>
      </c>
      <c r="Q125" s="20">
        <f t="shared" ref="Q125" si="767">AVERAGE(Q120:Q124)</f>
        <v>91333.8</v>
      </c>
      <c r="R125" s="20">
        <f t="shared" ref="R125" si="768">AVERAGE(R120:R124)</f>
        <v>218</v>
      </c>
      <c r="S125" s="20">
        <f t="shared" ref="S125" si="769">AVERAGE(S120:S124)</f>
        <v>60.8</v>
      </c>
      <c r="T125" s="20">
        <f t="shared" ref="T125" si="770">AVERAGE(T120:T124)</f>
        <v>398.4</v>
      </c>
      <c r="U125" s="20">
        <f t="shared" ref="U125" si="771">AVERAGE(U120:U124)</f>
        <v>120</v>
      </c>
      <c r="V125" s="20">
        <f t="shared" ref="V125" si="772">AVERAGE(V120:V124)</f>
        <v>23.6</v>
      </c>
      <c r="W125" s="20">
        <f t="shared" ref="W125" si="773">AVERAGE(W120:W124)</f>
        <v>6</v>
      </c>
      <c r="X125" s="20">
        <f t="shared" ref="X125" si="774">AVERAGE(X120:X124)</f>
        <v>186</v>
      </c>
      <c r="Y125" s="20">
        <f t="shared" ref="Y125" si="775">AVERAGE(Y120:Y124)</f>
        <v>47.8</v>
      </c>
      <c r="Z125" s="20">
        <f t="shared" ref="Z125" si="776">AVERAGE(Z120:Z124)</f>
        <v>42.4</v>
      </c>
      <c r="AA125" s="20">
        <f t="shared" ref="AA125" si="777">AVERAGE(AA120:AA124)</f>
        <v>171.4</v>
      </c>
      <c r="AB125" s="20">
        <f t="shared" ref="AB125" si="778">AVERAGE(AB120:AB124)</f>
        <v>20.2</v>
      </c>
      <c r="AC125" s="20">
        <f t="shared" ref="AC125" si="779">AVERAGE(AC120:AC124)</f>
        <v>11.333333333333334</v>
      </c>
      <c r="AD125" s="18" t="s">
        <v>54</v>
      </c>
      <c r="AE125" s="20">
        <f t="shared" ref="AE125" si="780">AVERAGE(AE120:AE124)</f>
        <v>57.25</v>
      </c>
      <c r="AF125" s="20">
        <f t="shared" ref="AF125" si="781">AVERAGE(AF120:AF124)</f>
        <v>61.2</v>
      </c>
      <c r="AG125" s="20">
        <f t="shared" ref="AG125" si="782">AVERAGE(AG120:AG124)</f>
        <v>65.5</v>
      </c>
      <c r="AH125" s="20">
        <f t="shared" ref="AH125" si="783">AVERAGE(AH120:AH124)</f>
        <v>968.2</v>
      </c>
      <c r="AI125" s="18" t="s">
        <v>54</v>
      </c>
      <c r="AJ125" s="20">
        <f t="shared" ref="AJ125" si="784">AVERAGE(AJ120:AJ124)</f>
        <v>7</v>
      </c>
      <c r="AK125" s="20">
        <f t="shared" ref="AK125" si="785">AVERAGE(AK120:AK124)</f>
        <v>7.75</v>
      </c>
      <c r="AL125" s="18" t="s">
        <v>54</v>
      </c>
      <c r="AM125" s="18" t="s">
        <v>54</v>
      </c>
      <c r="AN125" s="20">
        <f t="shared" ref="AN125" si="786">AVERAGE(AN120:AN124)</f>
        <v>27</v>
      </c>
      <c r="AO125" s="18" t="s">
        <v>54</v>
      </c>
      <c r="AP125" s="20">
        <f t="shared" ref="AP125" si="787">AVERAGE(AP120:AP124)</f>
        <v>704361.2</v>
      </c>
    </row>
    <row r="126" spans="1:42" x14ac:dyDescent="0.3">
      <c r="B126" s="26"/>
      <c r="C126" s="24" t="str">
        <f>C125</f>
        <v>NIST 679</v>
      </c>
      <c r="D126" s="26">
        <f>D125</f>
        <v>45090</v>
      </c>
      <c r="E126" s="24" t="s">
        <v>76</v>
      </c>
      <c r="F126" s="20">
        <f>STDEV(F120:F124)</f>
        <v>651.12441207498898</v>
      </c>
      <c r="G126" s="20">
        <f t="shared" ref="G126:AP126" si="788">STDEV(G120:G124)</f>
        <v>2270.5265468608818</v>
      </c>
      <c r="H126" s="20">
        <f t="shared" si="788"/>
        <v>3134.3748659022899</v>
      </c>
      <c r="I126" s="18" t="s">
        <v>54</v>
      </c>
      <c r="J126" s="18" t="s">
        <v>54</v>
      </c>
      <c r="K126" s="20">
        <f t="shared" si="788"/>
        <v>480.47653428653513</v>
      </c>
      <c r="L126" s="20">
        <f t="shared" si="788"/>
        <v>88.888694444231774</v>
      </c>
      <c r="M126" s="20">
        <f t="shared" si="788"/>
        <v>190.89394961601062</v>
      </c>
      <c r="N126" s="20">
        <f t="shared" si="788"/>
        <v>34.480670913812958</v>
      </c>
      <c r="O126" s="20">
        <f t="shared" si="788"/>
        <v>23.66009298375641</v>
      </c>
      <c r="P126" s="20">
        <f t="shared" si="788"/>
        <v>70.429397271309938</v>
      </c>
      <c r="Q126" s="20">
        <f t="shared" si="788"/>
        <v>1515.858898446686</v>
      </c>
      <c r="R126" s="20">
        <f t="shared" si="788"/>
        <v>94.778689587902619</v>
      </c>
      <c r="S126" s="20">
        <f t="shared" si="788"/>
        <v>5.7619441163551732</v>
      </c>
      <c r="T126" s="20">
        <f t="shared" si="788"/>
        <v>29.770791054320341</v>
      </c>
      <c r="U126" s="20">
        <f t="shared" si="788"/>
        <v>11.979148550710939</v>
      </c>
      <c r="V126" s="20">
        <f t="shared" si="788"/>
        <v>2.8809720581775786</v>
      </c>
      <c r="W126" s="20">
        <f t="shared" si="788"/>
        <v>1.5811388300841898</v>
      </c>
      <c r="X126" s="20">
        <f t="shared" si="788"/>
        <v>5.4313902456001077</v>
      </c>
      <c r="Y126" s="20">
        <f t="shared" si="788"/>
        <v>6.3007936008093308</v>
      </c>
      <c r="Z126" s="20">
        <f t="shared" si="788"/>
        <v>3.646916505762094</v>
      </c>
      <c r="AA126" s="20">
        <f t="shared" si="788"/>
        <v>7.893034904268446</v>
      </c>
      <c r="AB126" s="20">
        <f t="shared" si="788"/>
        <v>2.2803508501982734</v>
      </c>
      <c r="AC126" s="20">
        <f t="shared" si="788"/>
        <v>3.2145502536643198</v>
      </c>
      <c r="AD126" s="18" t="s">
        <v>54</v>
      </c>
      <c r="AE126" s="20">
        <f t="shared" si="788"/>
        <v>9.0691785736085269</v>
      </c>
      <c r="AF126" s="20">
        <f t="shared" si="788"/>
        <v>5.6302753041036988</v>
      </c>
      <c r="AG126" s="20">
        <f t="shared" si="788"/>
        <v>19.621416870348583</v>
      </c>
      <c r="AH126" s="20">
        <f t="shared" si="788"/>
        <v>613.91505927123171</v>
      </c>
      <c r="AI126" s="18" t="s">
        <v>54</v>
      </c>
      <c r="AJ126" s="20">
        <f t="shared" si="788"/>
        <v>1.7320508075688772</v>
      </c>
      <c r="AK126" s="20">
        <f t="shared" si="788"/>
        <v>2.5</v>
      </c>
      <c r="AL126" s="18" t="s">
        <v>54</v>
      </c>
      <c r="AM126" s="18" t="s">
        <v>54</v>
      </c>
      <c r="AN126" s="20">
        <f t="shared" si="788"/>
        <v>3.4641016151377544</v>
      </c>
      <c r="AO126" s="18" t="s">
        <v>54</v>
      </c>
      <c r="AP126" s="20">
        <f t="shared" si="788"/>
        <v>6242.1578160120243</v>
      </c>
    </row>
    <row r="127" spans="1:42" x14ac:dyDescent="0.3">
      <c r="B127" s="26"/>
      <c r="C127" s="24" t="str">
        <f>C126</f>
        <v>NIST 679</v>
      </c>
      <c r="D127" s="26">
        <f>D126</f>
        <v>45090</v>
      </c>
      <c r="E127" s="24" t="s">
        <v>77</v>
      </c>
      <c r="F127" s="21">
        <f>F126/F125</f>
        <v>5.467498631916945E-2</v>
      </c>
      <c r="G127" s="21">
        <f t="shared" ref="G127" si="789">G126/G125</f>
        <v>2.4806201935318697E-2</v>
      </c>
      <c r="H127" s="21">
        <f t="shared" ref="H127" si="790">H126/H125</f>
        <v>1.423025035663212E-2</v>
      </c>
      <c r="I127" s="18" t="s">
        <v>54</v>
      </c>
      <c r="J127" s="18" t="s">
        <v>54</v>
      </c>
      <c r="K127" s="21">
        <f t="shared" ref="K127" si="791">K126/K125</f>
        <v>2.0167921754150688E-2</v>
      </c>
      <c r="L127" s="21">
        <f t="shared" ref="L127" si="792">L126/L125</f>
        <v>6.0051813568593279E-2</v>
      </c>
      <c r="M127" s="21">
        <f t="shared" ref="M127" si="793">M126/M125</f>
        <v>3.5103705335787168E-2</v>
      </c>
      <c r="N127" s="21">
        <f t="shared" ref="N127" si="794">N126/N125</f>
        <v>0.19563501227695296</v>
      </c>
      <c r="O127" s="21">
        <f t="shared" ref="O127" si="795">O126/O125</f>
        <v>0.23802910446435019</v>
      </c>
      <c r="P127" s="21">
        <f t="shared" ref="P127" si="796">P126/P125</f>
        <v>4.1987240533748617E-2</v>
      </c>
      <c r="Q127" s="21">
        <f t="shared" ref="Q127" si="797">Q126/Q125</f>
        <v>1.6596910436735206E-2</v>
      </c>
      <c r="R127" s="21">
        <f t="shared" ref="R127" si="798">R126/R125</f>
        <v>0.43476463113716796</v>
      </c>
      <c r="S127" s="21">
        <f t="shared" ref="S127" si="799">S126/S125</f>
        <v>9.4768817703210093E-2</v>
      </c>
      <c r="T127" s="21">
        <f t="shared" ref="T127" si="800">T126/T125</f>
        <v>7.4725881160442625E-2</v>
      </c>
      <c r="U127" s="21">
        <f t="shared" ref="U127" si="801">U126/U125</f>
        <v>9.9826237922591154E-2</v>
      </c>
      <c r="V127" s="21">
        <f t="shared" ref="V127" si="802">V126/V125</f>
        <v>0.12207508721091434</v>
      </c>
      <c r="W127" s="21">
        <f t="shared" ref="W127" si="803">W126/W125</f>
        <v>0.26352313834736496</v>
      </c>
      <c r="X127" s="21">
        <f t="shared" ref="X127" si="804">X126/X125</f>
        <v>2.920102282580703E-2</v>
      </c>
      <c r="Y127" s="21">
        <f t="shared" ref="Y127" si="805">Y126/Y125</f>
        <v>0.13181576570730819</v>
      </c>
      <c r="Z127" s="21">
        <f t="shared" ref="Z127" si="806">Z126/Z125</f>
        <v>8.6012181739672025E-2</v>
      </c>
      <c r="AA127" s="21">
        <f t="shared" ref="AA127" si="807">AA126/AA125</f>
        <v>4.605037867134449E-2</v>
      </c>
      <c r="AB127" s="21">
        <f t="shared" ref="AB127" si="808">AB126/AB125</f>
        <v>0.11288865595040957</v>
      </c>
      <c r="AC127" s="21">
        <f t="shared" ref="AC127" si="809">AC126/AC125</f>
        <v>0.2836367870880282</v>
      </c>
      <c r="AD127" s="18" t="s">
        <v>54</v>
      </c>
      <c r="AE127" s="21">
        <f t="shared" ref="AE127" si="810">AE126/AE125</f>
        <v>0.15841359953901357</v>
      </c>
      <c r="AF127" s="21">
        <f t="shared" ref="AF127" si="811">AF126/AF125</f>
        <v>9.1997962485354551E-2</v>
      </c>
      <c r="AG127" s="21">
        <f t="shared" ref="AG127" si="812">AG126/AG125</f>
        <v>0.29956361634119971</v>
      </c>
      <c r="AH127" s="21">
        <f t="shared" ref="AH127" si="813">AH126/AH125</f>
        <v>0.63407876396532914</v>
      </c>
      <c r="AI127" s="18" t="s">
        <v>54</v>
      </c>
      <c r="AJ127" s="21">
        <f t="shared" ref="AJ127" si="814">AJ126/AJ125</f>
        <v>0.24743582965269675</v>
      </c>
      <c r="AK127" s="21">
        <f t="shared" ref="AK127" si="815">AK126/AK125</f>
        <v>0.32258064516129031</v>
      </c>
      <c r="AL127" s="18" t="s">
        <v>54</v>
      </c>
      <c r="AM127" s="18" t="s">
        <v>54</v>
      </c>
      <c r="AN127" s="21">
        <f t="shared" ref="AN127" si="816">AN126/AN125</f>
        <v>0.12830005981991682</v>
      </c>
      <c r="AO127" s="18" t="s">
        <v>54</v>
      </c>
      <c r="AP127" s="21">
        <f t="shared" ref="AP127" si="817">AP126/AP125</f>
        <v>8.8621545536750525E-3</v>
      </c>
    </row>
    <row r="128" spans="1:42" x14ac:dyDescent="0.3">
      <c r="B128" s="26"/>
    </row>
    <row r="129" spans="1:42" x14ac:dyDescent="0.3">
      <c r="A129" s="24" t="s">
        <v>66</v>
      </c>
      <c r="B129" s="26">
        <v>45090</v>
      </c>
      <c r="C129" s="24" t="s">
        <v>67</v>
      </c>
      <c r="D129" s="24" t="s">
        <v>52</v>
      </c>
      <c r="E129" s="24" t="s">
        <v>53</v>
      </c>
      <c r="F129" s="18">
        <v>13795</v>
      </c>
      <c r="G129" s="18">
        <v>76706</v>
      </c>
      <c r="H129" s="18">
        <v>265469</v>
      </c>
      <c r="I129" s="18">
        <v>331</v>
      </c>
      <c r="J129" s="18" t="s">
        <v>54</v>
      </c>
      <c r="K129" s="18">
        <v>16968</v>
      </c>
      <c r="L129" s="18">
        <v>14217</v>
      </c>
      <c r="M129" s="18">
        <v>4503</v>
      </c>
      <c r="N129" s="18">
        <v>163</v>
      </c>
      <c r="O129" s="18">
        <v>224</v>
      </c>
      <c r="P129" s="18">
        <v>1025</v>
      </c>
      <c r="Q129" s="18">
        <v>50699</v>
      </c>
      <c r="R129" s="18">
        <v>96</v>
      </c>
      <c r="S129" s="18">
        <v>42</v>
      </c>
      <c r="T129" s="18">
        <v>321</v>
      </c>
      <c r="U129" s="18">
        <v>66</v>
      </c>
      <c r="V129" s="18">
        <v>16</v>
      </c>
      <c r="W129" s="18">
        <v>2</v>
      </c>
      <c r="X129" s="18">
        <v>72</v>
      </c>
      <c r="Y129" s="18">
        <v>96</v>
      </c>
      <c r="Z129" s="18">
        <v>28</v>
      </c>
      <c r="AA129" s="18">
        <v>292</v>
      </c>
      <c r="AB129" s="18">
        <v>10</v>
      </c>
      <c r="AC129" s="18">
        <v>12</v>
      </c>
      <c r="AD129" s="18" t="s">
        <v>54</v>
      </c>
      <c r="AE129" s="18" t="s">
        <v>54</v>
      </c>
      <c r="AF129" s="18">
        <v>59</v>
      </c>
      <c r="AG129" s="18">
        <v>66</v>
      </c>
      <c r="AH129" s="18">
        <v>867</v>
      </c>
      <c r="AI129" s="18">
        <v>25</v>
      </c>
      <c r="AJ129" s="18" t="s">
        <v>54</v>
      </c>
      <c r="AK129" s="18">
        <v>14</v>
      </c>
      <c r="AL129" s="18" t="s">
        <v>54</v>
      </c>
      <c r="AM129" s="18" t="s">
        <v>54</v>
      </c>
      <c r="AN129" s="18">
        <v>13</v>
      </c>
      <c r="AO129" s="18" t="s">
        <v>54</v>
      </c>
      <c r="AP129" s="18">
        <v>709473</v>
      </c>
    </row>
    <row r="130" spans="1:42" x14ac:dyDescent="0.3">
      <c r="A130" s="24" t="s">
        <v>68</v>
      </c>
      <c r="B130" s="26">
        <v>45090</v>
      </c>
      <c r="C130" s="24" t="s">
        <v>67</v>
      </c>
      <c r="D130" s="24" t="s">
        <v>52</v>
      </c>
      <c r="E130" s="24" t="s">
        <v>55</v>
      </c>
      <c r="F130" s="18">
        <v>13517</v>
      </c>
      <c r="G130" s="18">
        <v>78899</v>
      </c>
      <c r="H130" s="18">
        <v>264042</v>
      </c>
      <c r="I130" s="18">
        <v>353</v>
      </c>
      <c r="J130" s="18" t="s">
        <v>54</v>
      </c>
      <c r="K130" s="18">
        <v>17398</v>
      </c>
      <c r="L130" s="18">
        <v>14058</v>
      </c>
      <c r="M130" s="18">
        <v>4596</v>
      </c>
      <c r="N130" s="18">
        <v>153</v>
      </c>
      <c r="O130" s="18">
        <v>172</v>
      </c>
      <c r="P130" s="18">
        <v>961</v>
      </c>
      <c r="Q130" s="18">
        <v>51363</v>
      </c>
      <c r="R130" s="18" t="s">
        <v>54</v>
      </c>
      <c r="S130" s="18">
        <v>72</v>
      </c>
      <c r="T130" s="18">
        <v>338</v>
      </c>
      <c r="U130" s="18">
        <v>62</v>
      </c>
      <c r="V130" s="18">
        <v>7</v>
      </c>
      <c r="W130" s="18">
        <v>6</v>
      </c>
      <c r="X130" s="18">
        <v>70</v>
      </c>
      <c r="Y130" s="18">
        <v>105</v>
      </c>
      <c r="Z130" s="18">
        <v>29</v>
      </c>
      <c r="AA130" s="18">
        <v>315</v>
      </c>
      <c r="AB130" s="18" t="s">
        <v>54</v>
      </c>
      <c r="AC130" s="18">
        <v>8</v>
      </c>
      <c r="AD130" s="18">
        <v>22</v>
      </c>
      <c r="AE130" s="18">
        <v>19</v>
      </c>
      <c r="AF130" s="18">
        <v>29</v>
      </c>
      <c r="AG130" s="18">
        <v>41</v>
      </c>
      <c r="AH130" s="18">
        <v>702</v>
      </c>
      <c r="AI130" s="18">
        <v>52</v>
      </c>
      <c r="AJ130" s="18" t="s">
        <v>54</v>
      </c>
      <c r="AK130" s="18" t="s">
        <v>54</v>
      </c>
      <c r="AL130" s="18" t="s">
        <v>54</v>
      </c>
      <c r="AM130" s="18" t="s">
        <v>54</v>
      </c>
      <c r="AN130" s="18" t="s">
        <v>54</v>
      </c>
      <c r="AO130" s="18">
        <v>5</v>
      </c>
      <c r="AP130" s="18">
        <v>708791</v>
      </c>
    </row>
    <row r="131" spans="1:42" x14ac:dyDescent="0.3">
      <c r="A131" s="24" t="s">
        <v>70</v>
      </c>
      <c r="B131" s="26">
        <v>45090</v>
      </c>
      <c r="C131" s="24" t="s">
        <v>67</v>
      </c>
      <c r="D131" s="24" t="s">
        <v>52</v>
      </c>
      <c r="E131" s="24" t="s">
        <v>56</v>
      </c>
      <c r="F131" s="18">
        <v>13063</v>
      </c>
      <c r="G131" s="18">
        <v>77670</v>
      </c>
      <c r="H131" s="18">
        <v>266629</v>
      </c>
      <c r="I131" s="18">
        <v>319</v>
      </c>
      <c r="J131" s="18" t="s">
        <v>54</v>
      </c>
      <c r="K131" s="18">
        <v>17509</v>
      </c>
      <c r="L131" s="18">
        <v>13998</v>
      </c>
      <c r="M131" s="18">
        <v>3632</v>
      </c>
      <c r="N131" s="18">
        <v>76</v>
      </c>
      <c r="O131" s="18">
        <v>218</v>
      </c>
      <c r="P131" s="18">
        <v>999</v>
      </c>
      <c r="Q131" s="18">
        <v>51203</v>
      </c>
      <c r="R131" s="18">
        <v>177</v>
      </c>
      <c r="S131" s="18">
        <v>48</v>
      </c>
      <c r="T131" s="18">
        <v>319</v>
      </c>
      <c r="U131" s="18">
        <v>63</v>
      </c>
      <c r="V131" s="18">
        <v>7</v>
      </c>
      <c r="W131" s="18">
        <v>7</v>
      </c>
      <c r="X131" s="18">
        <v>75</v>
      </c>
      <c r="Y131" s="18">
        <v>98</v>
      </c>
      <c r="Z131" s="18">
        <v>38</v>
      </c>
      <c r="AA131" s="18">
        <v>279</v>
      </c>
      <c r="AB131" s="18">
        <v>9</v>
      </c>
      <c r="AC131" s="18">
        <v>12</v>
      </c>
      <c r="AD131" s="18" t="s">
        <v>54</v>
      </c>
      <c r="AE131" s="18" t="s">
        <v>54</v>
      </c>
      <c r="AF131" s="18">
        <v>73</v>
      </c>
      <c r="AG131" s="18">
        <v>41</v>
      </c>
      <c r="AH131" s="18">
        <v>1032</v>
      </c>
      <c r="AI131" s="18" t="s">
        <v>54</v>
      </c>
      <c r="AJ131" s="18" t="s">
        <v>54</v>
      </c>
      <c r="AK131" s="18" t="s">
        <v>54</v>
      </c>
      <c r="AL131" s="18">
        <v>17</v>
      </c>
      <c r="AM131" s="18">
        <v>23</v>
      </c>
      <c r="AN131" s="18" t="s">
        <v>54</v>
      </c>
      <c r="AO131" s="18" t="s">
        <v>54</v>
      </c>
      <c r="AP131" s="18">
        <v>708665</v>
      </c>
    </row>
    <row r="132" spans="1:42" x14ac:dyDescent="0.3">
      <c r="A132" s="24" t="s">
        <v>71</v>
      </c>
      <c r="B132" s="26">
        <v>45090</v>
      </c>
      <c r="C132" s="24" t="s">
        <v>67</v>
      </c>
      <c r="D132" s="24" t="s">
        <v>52</v>
      </c>
      <c r="E132" s="24" t="s">
        <v>57</v>
      </c>
      <c r="F132" s="18">
        <v>13155</v>
      </c>
      <c r="G132" s="18">
        <v>77484</v>
      </c>
      <c r="H132" s="18">
        <v>265664</v>
      </c>
      <c r="I132" s="18">
        <v>368</v>
      </c>
      <c r="J132" s="18" t="s">
        <v>54</v>
      </c>
      <c r="K132" s="18">
        <v>17017</v>
      </c>
      <c r="L132" s="18">
        <v>14467</v>
      </c>
      <c r="M132" s="18">
        <v>4139</v>
      </c>
      <c r="N132" s="18">
        <v>153</v>
      </c>
      <c r="O132" s="18">
        <v>252</v>
      </c>
      <c r="P132" s="18">
        <v>1009</v>
      </c>
      <c r="Q132" s="18">
        <v>51309</v>
      </c>
      <c r="R132" s="18">
        <v>151</v>
      </c>
      <c r="S132" s="18">
        <v>66</v>
      </c>
      <c r="T132" s="18">
        <v>322</v>
      </c>
      <c r="U132" s="18">
        <v>61</v>
      </c>
      <c r="V132" s="18">
        <v>9</v>
      </c>
      <c r="W132" s="18">
        <v>5</v>
      </c>
      <c r="X132" s="18">
        <v>71</v>
      </c>
      <c r="Y132" s="18">
        <v>104</v>
      </c>
      <c r="Z132" s="18">
        <v>30</v>
      </c>
      <c r="AA132" s="18">
        <v>323</v>
      </c>
      <c r="AB132" s="18">
        <v>18</v>
      </c>
      <c r="AC132" s="18">
        <v>5</v>
      </c>
      <c r="AD132" s="18" t="s">
        <v>54</v>
      </c>
      <c r="AE132" s="18" t="s">
        <v>54</v>
      </c>
      <c r="AF132" s="18" t="s">
        <v>54</v>
      </c>
      <c r="AG132" s="18">
        <v>91</v>
      </c>
      <c r="AH132" s="18">
        <v>927</v>
      </c>
      <c r="AI132" s="18" t="s">
        <v>54</v>
      </c>
      <c r="AJ132" s="18" t="s">
        <v>54</v>
      </c>
      <c r="AK132" s="18">
        <v>10</v>
      </c>
      <c r="AL132" s="18" t="s">
        <v>54</v>
      </c>
      <c r="AM132" s="18" t="s">
        <v>54</v>
      </c>
      <c r="AN132" s="18" t="s">
        <v>54</v>
      </c>
      <c r="AO132" s="18">
        <v>10</v>
      </c>
      <c r="AP132" s="18">
        <v>708875</v>
      </c>
    </row>
    <row r="133" spans="1:42" x14ac:dyDescent="0.3">
      <c r="A133" s="24" t="s">
        <v>72</v>
      </c>
      <c r="B133" s="26">
        <v>45090</v>
      </c>
      <c r="C133" s="24" t="s">
        <v>67</v>
      </c>
      <c r="D133" s="24" t="s">
        <v>52</v>
      </c>
      <c r="E133" s="24" t="s">
        <v>59</v>
      </c>
      <c r="F133" s="18">
        <v>13995</v>
      </c>
      <c r="G133" s="18">
        <v>79465</v>
      </c>
      <c r="H133" s="18">
        <v>266676</v>
      </c>
      <c r="I133" s="18">
        <v>340</v>
      </c>
      <c r="J133" s="18" t="s">
        <v>54</v>
      </c>
      <c r="K133" s="18">
        <v>17609</v>
      </c>
      <c r="L133" s="18">
        <v>15093</v>
      </c>
      <c r="M133" s="18">
        <v>5014</v>
      </c>
      <c r="N133" s="18">
        <v>148</v>
      </c>
      <c r="O133" s="18">
        <v>207</v>
      </c>
      <c r="P133" s="18">
        <v>1008</v>
      </c>
      <c r="Q133" s="18">
        <v>52095</v>
      </c>
      <c r="R133" s="18">
        <v>168</v>
      </c>
      <c r="S133" s="18">
        <v>71</v>
      </c>
      <c r="T133" s="18">
        <v>315</v>
      </c>
      <c r="U133" s="18">
        <v>82</v>
      </c>
      <c r="V133" s="18">
        <v>7</v>
      </c>
      <c r="W133" s="18">
        <v>5</v>
      </c>
      <c r="X133" s="18">
        <v>75</v>
      </c>
      <c r="Y133" s="18">
        <v>93</v>
      </c>
      <c r="Z133" s="18">
        <v>30</v>
      </c>
      <c r="AA133" s="18">
        <v>276</v>
      </c>
      <c r="AB133" s="18">
        <v>6</v>
      </c>
      <c r="AC133" s="18">
        <v>11</v>
      </c>
      <c r="AD133" s="18" t="s">
        <v>54</v>
      </c>
      <c r="AE133" s="18">
        <v>34</v>
      </c>
      <c r="AF133" s="18">
        <v>48</v>
      </c>
      <c r="AG133" s="18">
        <v>127</v>
      </c>
      <c r="AH133" s="18">
        <v>597</v>
      </c>
      <c r="AI133" s="18" t="s">
        <v>54</v>
      </c>
      <c r="AJ133" s="18" t="s">
        <v>54</v>
      </c>
      <c r="AK133" s="18" t="s">
        <v>54</v>
      </c>
      <c r="AL133" s="18" t="s">
        <v>54</v>
      </c>
      <c r="AM133" s="18" t="s">
        <v>54</v>
      </c>
      <c r="AN133" s="18" t="s">
        <v>54</v>
      </c>
      <c r="AO133" s="18">
        <v>5</v>
      </c>
      <c r="AP133" s="18">
        <v>703267</v>
      </c>
    </row>
    <row r="134" spans="1:42" x14ac:dyDescent="0.3">
      <c r="B134" s="26"/>
      <c r="C134" s="24" t="str">
        <f>C133</f>
        <v>SARM 69</v>
      </c>
      <c r="D134" s="26">
        <f>B133</f>
        <v>45090</v>
      </c>
      <c r="E134" s="24" t="s">
        <v>75</v>
      </c>
      <c r="F134" s="20">
        <f>AVERAGE(F129:F133)</f>
        <v>13505</v>
      </c>
      <c r="G134" s="20">
        <f t="shared" ref="G134" si="818">AVERAGE(G129:G133)</f>
        <v>78044.800000000003</v>
      </c>
      <c r="H134" s="20">
        <f t="shared" ref="H134" si="819">AVERAGE(H129:H133)</f>
        <v>265696</v>
      </c>
      <c r="I134" s="20">
        <f t="shared" ref="I134" si="820">AVERAGE(I129:I133)</f>
        <v>342.2</v>
      </c>
      <c r="J134" s="18" t="s">
        <v>54</v>
      </c>
      <c r="K134" s="20">
        <f t="shared" ref="K134" si="821">AVERAGE(K129:K133)</f>
        <v>17300.2</v>
      </c>
      <c r="L134" s="20">
        <f t="shared" ref="L134" si="822">AVERAGE(L129:L133)</f>
        <v>14366.6</v>
      </c>
      <c r="M134" s="20">
        <f t="shared" ref="M134" si="823">AVERAGE(M129:M133)</f>
        <v>4376.8</v>
      </c>
      <c r="N134" s="20">
        <f t="shared" ref="N134" si="824">AVERAGE(N129:N133)</f>
        <v>138.6</v>
      </c>
      <c r="O134" s="20">
        <f t="shared" ref="O134" si="825">AVERAGE(O129:O133)</f>
        <v>214.6</v>
      </c>
      <c r="P134" s="20">
        <f t="shared" ref="P134" si="826">AVERAGE(P129:P133)</f>
        <v>1000.4</v>
      </c>
      <c r="Q134" s="20">
        <f t="shared" ref="Q134" si="827">AVERAGE(Q129:Q133)</f>
        <v>51333.8</v>
      </c>
      <c r="R134" s="20">
        <f t="shared" ref="R134" si="828">AVERAGE(R129:R133)</f>
        <v>148</v>
      </c>
      <c r="S134" s="20">
        <f t="shared" ref="S134" si="829">AVERAGE(S129:S133)</f>
        <v>59.8</v>
      </c>
      <c r="T134" s="20">
        <f t="shared" ref="T134" si="830">AVERAGE(T129:T133)</f>
        <v>323</v>
      </c>
      <c r="U134" s="20">
        <f t="shared" ref="U134" si="831">AVERAGE(U129:U133)</f>
        <v>66.8</v>
      </c>
      <c r="V134" s="20">
        <f t="shared" ref="V134" si="832">AVERAGE(V129:V133)</f>
        <v>9.1999999999999993</v>
      </c>
      <c r="W134" s="20">
        <f t="shared" ref="W134" si="833">AVERAGE(W129:W133)</f>
        <v>5</v>
      </c>
      <c r="X134" s="20">
        <f t="shared" ref="X134" si="834">AVERAGE(X129:X133)</f>
        <v>72.599999999999994</v>
      </c>
      <c r="Y134" s="20">
        <f t="shared" ref="Y134" si="835">AVERAGE(Y129:Y133)</f>
        <v>99.2</v>
      </c>
      <c r="Z134" s="20">
        <f t="shared" ref="Z134" si="836">AVERAGE(Z129:Z133)</f>
        <v>31</v>
      </c>
      <c r="AA134" s="20">
        <f t="shared" ref="AA134" si="837">AVERAGE(AA129:AA133)</f>
        <v>297</v>
      </c>
      <c r="AB134" s="20">
        <f t="shared" ref="AB134" si="838">AVERAGE(AB129:AB133)</f>
        <v>10.75</v>
      </c>
      <c r="AC134" s="20">
        <f t="shared" ref="AC134" si="839">AVERAGE(AC129:AC133)</f>
        <v>9.6</v>
      </c>
      <c r="AD134" s="18" t="s">
        <v>54</v>
      </c>
      <c r="AE134" s="18" t="s">
        <v>54</v>
      </c>
      <c r="AF134" s="20">
        <f t="shared" ref="AF134" si="840">AVERAGE(AF129:AF133)</f>
        <v>52.25</v>
      </c>
      <c r="AG134" s="20">
        <f t="shared" ref="AG134" si="841">AVERAGE(AG129:AG133)</f>
        <v>73.2</v>
      </c>
      <c r="AH134" s="20">
        <f t="shared" ref="AH134" si="842">AVERAGE(AH129:AH133)</f>
        <v>825</v>
      </c>
      <c r="AI134" s="18" t="s">
        <v>54</v>
      </c>
      <c r="AJ134" s="18" t="s">
        <v>54</v>
      </c>
      <c r="AK134" s="18" t="s">
        <v>54</v>
      </c>
      <c r="AL134" s="18" t="s">
        <v>54</v>
      </c>
      <c r="AM134" s="18" t="s">
        <v>54</v>
      </c>
      <c r="AN134" s="18" t="s">
        <v>54</v>
      </c>
      <c r="AO134" s="20">
        <f t="shared" ref="AO134" si="843">AVERAGE(AO129:AO133)</f>
        <v>6.666666666666667</v>
      </c>
      <c r="AP134" s="20">
        <f t="shared" ref="AP134" si="844">AVERAGE(AP129:AP133)</f>
        <v>707814.2</v>
      </c>
    </row>
    <row r="135" spans="1:42" x14ac:dyDescent="0.3">
      <c r="B135" s="26"/>
      <c r="C135" s="24" t="str">
        <f>C134</f>
        <v>SARM 69</v>
      </c>
      <c r="D135" s="26">
        <f>D134</f>
        <v>45090</v>
      </c>
      <c r="E135" s="24" t="s">
        <v>76</v>
      </c>
      <c r="F135" s="20">
        <f>STDEV(F129:F133)</f>
        <v>400.68940589938239</v>
      </c>
      <c r="G135" s="20">
        <f t="shared" ref="G135:AP135" si="845">STDEV(G129:G133)</f>
        <v>1117.3610428147208</v>
      </c>
      <c r="H135" s="20">
        <f t="shared" si="845"/>
        <v>1074.6113250845628</v>
      </c>
      <c r="I135" s="20">
        <f t="shared" si="845"/>
        <v>19.044684297724654</v>
      </c>
      <c r="J135" s="18" t="s">
        <v>54</v>
      </c>
      <c r="K135" s="20">
        <f t="shared" si="845"/>
        <v>291.15236560948631</v>
      </c>
      <c r="L135" s="20">
        <f t="shared" si="845"/>
        <v>444.75195334028604</v>
      </c>
      <c r="M135" s="20">
        <f t="shared" si="845"/>
        <v>519.92182104620235</v>
      </c>
      <c r="N135" s="20">
        <f t="shared" si="845"/>
        <v>35.416098034650844</v>
      </c>
      <c r="O135" s="20">
        <f t="shared" si="845"/>
        <v>29.031017894658859</v>
      </c>
      <c r="P135" s="20">
        <f t="shared" si="845"/>
        <v>23.933240482642546</v>
      </c>
      <c r="Q135" s="20">
        <f t="shared" si="845"/>
        <v>500.24314088251128</v>
      </c>
      <c r="R135" s="20">
        <f t="shared" si="845"/>
        <v>36.304269721342692</v>
      </c>
      <c r="S135" s="20">
        <f t="shared" si="845"/>
        <v>13.86362146049869</v>
      </c>
      <c r="T135" s="20">
        <f t="shared" si="845"/>
        <v>8.8034084308295046</v>
      </c>
      <c r="U135" s="20">
        <f t="shared" si="845"/>
        <v>8.7005746936624728</v>
      </c>
      <c r="V135" s="20">
        <f t="shared" si="845"/>
        <v>3.8987177379235858</v>
      </c>
      <c r="W135" s="20">
        <f t="shared" si="845"/>
        <v>1.8708286933869707</v>
      </c>
      <c r="X135" s="20">
        <f t="shared" si="845"/>
        <v>2.3021728866442674</v>
      </c>
      <c r="Y135" s="20">
        <f t="shared" si="845"/>
        <v>5.1672042731055248</v>
      </c>
      <c r="Z135" s="20">
        <f t="shared" si="845"/>
        <v>4</v>
      </c>
      <c r="AA135" s="20">
        <f t="shared" si="845"/>
        <v>21.15419580130618</v>
      </c>
      <c r="AB135" s="20">
        <f t="shared" si="845"/>
        <v>5.123475382979799</v>
      </c>
      <c r="AC135" s="20">
        <f t="shared" si="845"/>
        <v>3.0495901363953806</v>
      </c>
      <c r="AD135" s="18" t="s">
        <v>54</v>
      </c>
      <c r="AE135" s="18" t="s">
        <v>54</v>
      </c>
      <c r="AF135" s="20">
        <f t="shared" si="845"/>
        <v>18.571932227602669</v>
      </c>
      <c r="AG135" s="20">
        <f t="shared" si="845"/>
        <v>36.526702561276998</v>
      </c>
      <c r="AH135" s="20">
        <f t="shared" si="845"/>
        <v>174.73551442108155</v>
      </c>
      <c r="AI135" s="18" t="s">
        <v>54</v>
      </c>
      <c r="AJ135" s="18" t="s">
        <v>54</v>
      </c>
      <c r="AK135" s="18" t="s">
        <v>54</v>
      </c>
      <c r="AL135" s="18" t="s">
        <v>54</v>
      </c>
      <c r="AM135" s="18" t="s">
        <v>54</v>
      </c>
      <c r="AN135" s="18" t="s">
        <v>54</v>
      </c>
      <c r="AO135" s="20">
        <f t="shared" si="845"/>
        <v>2.8867513459481282</v>
      </c>
      <c r="AP135" s="20">
        <f t="shared" si="845"/>
        <v>2560.8563411484056</v>
      </c>
    </row>
    <row r="136" spans="1:42" x14ac:dyDescent="0.3">
      <c r="B136" s="26"/>
      <c r="C136" s="24" t="str">
        <f>C135</f>
        <v>SARM 69</v>
      </c>
      <c r="D136" s="26">
        <f>D135</f>
        <v>45090</v>
      </c>
      <c r="E136" s="24" t="s">
        <v>77</v>
      </c>
      <c r="F136" s="21">
        <f>F135/F134</f>
        <v>2.9669707952564413E-2</v>
      </c>
      <c r="G136" s="21">
        <f t="shared" ref="G136" si="846">G135/G134</f>
        <v>1.431691852390833E-2</v>
      </c>
      <c r="H136" s="21">
        <f t="shared" ref="H136" si="847">H135/H134</f>
        <v>4.0445145018538587E-3</v>
      </c>
      <c r="I136" s="21">
        <f t="shared" ref="I136" si="848">I135/I134</f>
        <v>5.5653665393701507E-2</v>
      </c>
      <c r="J136" s="18" t="s">
        <v>54</v>
      </c>
      <c r="K136" s="21">
        <f t="shared" ref="K136" si="849">K135/K134</f>
        <v>1.6829421949427537E-2</v>
      </c>
      <c r="L136" s="21">
        <f t="shared" ref="L136" si="850">L135/L134</f>
        <v>3.0957356183111247E-2</v>
      </c>
      <c r="M136" s="21">
        <f t="shared" ref="M136" si="851">M135/M134</f>
        <v>0.11879039961757501</v>
      </c>
      <c r="N136" s="21">
        <f t="shared" ref="N136" si="852">N135/N134</f>
        <v>0.25552740284740871</v>
      </c>
      <c r="O136" s="21">
        <f t="shared" ref="O136" si="853">O135/O134</f>
        <v>0.13527967332087074</v>
      </c>
      <c r="P136" s="21">
        <f t="shared" ref="P136" si="854">P135/P134</f>
        <v>2.3923671014236852E-2</v>
      </c>
      <c r="Q136" s="21">
        <f t="shared" ref="Q136" si="855">Q135/Q134</f>
        <v>9.7449076608883672E-3</v>
      </c>
      <c r="R136" s="21">
        <f t="shared" ref="R136" si="856">R135/R134</f>
        <v>0.24529911973880197</v>
      </c>
      <c r="S136" s="21">
        <f t="shared" ref="S136" si="857">S135/S134</f>
        <v>0.231833134790948</v>
      </c>
      <c r="T136" s="21">
        <f t="shared" ref="T136" si="858">T135/T134</f>
        <v>2.7255134460772459E-2</v>
      </c>
      <c r="U136" s="21">
        <f t="shared" ref="U136" si="859">U135/U134</f>
        <v>0.13024812415662385</v>
      </c>
      <c r="V136" s="21">
        <f t="shared" ref="V136" si="860">V135/V134</f>
        <v>0.42377366716560716</v>
      </c>
      <c r="W136" s="21">
        <f t="shared" ref="W136" si="861">W135/W134</f>
        <v>0.37416573867739411</v>
      </c>
      <c r="X136" s="21">
        <f t="shared" ref="X136" si="862">X135/X134</f>
        <v>3.1710370339452724E-2</v>
      </c>
      <c r="Y136" s="21">
        <f t="shared" ref="Y136" si="863">Y135/Y134</f>
        <v>5.2088752753079885E-2</v>
      </c>
      <c r="Z136" s="21">
        <f t="shared" ref="Z136" si="864">Z135/Z134</f>
        <v>0.12903225806451613</v>
      </c>
      <c r="AA136" s="21">
        <f t="shared" ref="AA136" si="865">AA135/AA134</f>
        <v>7.1226248489246399E-2</v>
      </c>
      <c r="AB136" s="21">
        <f t="shared" ref="AB136" si="866">AB135/AB134</f>
        <v>0.47660236120742316</v>
      </c>
      <c r="AC136" s="21">
        <f t="shared" ref="AC136" si="867">AC135/AC134</f>
        <v>0.31766563920785218</v>
      </c>
      <c r="AD136" s="18" t="s">
        <v>54</v>
      </c>
      <c r="AE136" s="18" t="s">
        <v>54</v>
      </c>
      <c r="AF136" s="21">
        <f t="shared" ref="AF136" si="868">AF135/AF134</f>
        <v>0.35544367899718027</v>
      </c>
      <c r="AG136" s="21">
        <f t="shared" ref="AG136" si="869">AG135/AG134</f>
        <v>0.49899866886990435</v>
      </c>
      <c r="AH136" s="21">
        <f t="shared" ref="AH136" si="870">AH135/AH134</f>
        <v>0.21180062354070492</v>
      </c>
      <c r="AI136" s="18" t="s">
        <v>54</v>
      </c>
      <c r="AJ136" s="18" t="s">
        <v>54</v>
      </c>
      <c r="AK136" s="18" t="s">
        <v>54</v>
      </c>
      <c r="AL136" s="18" t="s">
        <v>54</v>
      </c>
      <c r="AM136" s="18" t="s">
        <v>54</v>
      </c>
      <c r="AN136" s="18" t="s">
        <v>54</v>
      </c>
      <c r="AO136" s="21">
        <f t="shared" ref="AO136" si="871">AO135/AO134</f>
        <v>0.43301270189221919</v>
      </c>
      <c r="AP136" s="21">
        <f t="shared" ref="AP136" si="872">AP135/AP134</f>
        <v>3.6179781942046454E-3</v>
      </c>
    </row>
    <row r="137" spans="1:42" x14ac:dyDescent="0.3">
      <c r="B137" s="26"/>
    </row>
    <row r="138" spans="1:42" x14ac:dyDescent="0.3">
      <c r="A138" s="24" t="s">
        <v>51</v>
      </c>
      <c r="B138" s="26">
        <v>45091</v>
      </c>
      <c r="C138" s="24" t="s">
        <v>0</v>
      </c>
      <c r="D138" s="24" t="s">
        <v>52</v>
      </c>
      <c r="E138" s="24" t="s">
        <v>53</v>
      </c>
      <c r="F138" s="18">
        <v>14514</v>
      </c>
      <c r="G138" s="18">
        <v>69621</v>
      </c>
      <c r="H138" s="18">
        <v>260878</v>
      </c>
      <c r="I138" s="18">
        <v>152</v>
      </c>
      <c r="J138" s="18">
        <v>209</v>
      </c>
      <c r="K138" s="18">
        <v>25806</v>
      </c>
      <c r="L138" s="18">
        <v>22636</v>
      </c>
      <c r="M138" s="18">
        <v>3500</v>
      </c>
      <c r="N138" s="18">
        <v>151</v>
      </c>
      <c r="O138" s="18">
        <v>57</v>
      </c>
      <c r="P138" s="18">
        <v>634</v>
      </c>
      <c r="Q138" s="18">
        <v>29837</v>
      </c>
      <c r="R138" s="18">
        <v>112</v>
      </c>
      <c r="S138" s="18">
        <v>26</v>
      </c>
      <c r="T138" s="18">
        <v>368</v>
      </c>
      <c r="U138" s="18">
        <v>396</v>
      </c>
      <c r="V138" s="18">
        <v>105</v>
      </c>
      <c r="W138" s="18">
        <v>5</v>
      </c>
      <c r="X138" s="18">
        <v>122</v>
      </c>
      <c r="Y138" s="18">
        <v>260</v>
      </c>
      <c r="Z138" s="18">
        <v>37</v>
      </c>
      <c r="AA138" s="18">
        <v>269</v>
      </c>
      <c r="AB138" s="18">
        <v>15</v>
      </c>
      <c r="AC138" s="18">
        <v>4</v>
      </c>
      <c r="AD138" s="18" t="s">
        <v>54</v>
      </c>
      <c r="AE138" s="18">
        <v>75</v>
      </c>
      <c r="AF138" s="18">
        <v>31</v>
      </c>
      <c r="AG138" s="18">
        <v>75</v>
      </c>
      <c r="AH138" s="18">
        <v>813</v>
      </c>
      <c r="AI138" s="18" t="s">
        <v>54</v>
      </c>
      <c r="AJ138" s="18" t="s">
        <v>54</v>
      </c>
      <c r="AK138" s="18">
        <v>12</v>
      </c>
      <c r="AL138" s="18">
        <v>1358</v>
      </c>
      <c r="AM138" s="18" t="s">
        <v>54</v>
      </c>
      <c r="AN138" s="18" t="s">
        <v>54</v>
      </c>
      <c r="AO138" s="18" t="s">
        <v>54</v>
      </c>
      <c r="AP138" s="18">
        <v>728369</v>
      </c>
    </row>
    <row r="139" spans="1:42" x14ac:dyDescent="0.3">
      <c r="A139" s="24" t="s">
        <v>42</v>
      </c>
      <c r="B139" s="26">
        <v>45091</v>
      </c>
      <c r="C139" s="24" t="s">
        <v>0</v>
      </c>
      <c r="D139" s="24" t="s">
        <v>52</v>
      </c>
      <c r="E139" s="24" t="s">
        <v>55</v>
      </c>
      <c r="F139" s="18">
        <v>13762</v>
      </c>
      <c r="G139" s="18">
        <v>69277</v>
      </c>
      <c r="H139" s="18">
        <v>261147</v>
      </c>
      <c r="I139" s="18">
        <v>167</v>
      </c>
      <c r="J139" s="18">
        <v>178</v>
      </c>
      <c r="K139" s="18">
        <v>25040</v>
      </c>
      <c r="L139" s="18">
        <v>22754</v>
      </c>
      <c r="M139" s="18" t="s">
        <v>54</v>
      </c>
      <c r="N139" s="18" t="s">
        <v>54</v>
      </c>
      <c r="O139" s="18" t="s">
        <v>54</v>
      </c>
      <c r="P139" s="18">
        <v>670</v>
      </c>
      <c r="Q139" s="18">
        <v>29289</v>
      </c>
      <c r="R139" s="18">
        <v>192</v>
      </c>
      <c r="S139" s="18">
        <v>32</v>
      </c>
      <c r="T139" s="18">
        <v>377</v>
      </c>
      <c r="U139" s="18">
        <v>400</v>
      </c>
      <c r="V139" s="18">
        <v>161</v>
      </c>
      <c r="W139" s="18">
        <v>5</v>
      </c>
      <c r="X139" s="18">
        <v>125</v>
      </c>
      <c r="Y139" s="18">
        <v>266</v>
      </c>
      <c r="Z139" s="18">
        <v>39</v>
      </c>
      <c r="AA139" s="18">
        <v>292</v>
      </c>
      <c r="AB139" s="18">
        <v>21</v>
      </c>
      <c r="AC139" s="18">
        <v>15</v>
      </c>
      <c r="AD139" s="18" t="s">
        <v>54</v>
      </c>
      <c r="AE139" s="18">
        <v>57</v>
      </c>
      <c r="AF139" s="18">
        <v>76</v>
      </c>
      <c r="AG139" s="18">
        <v>62</v>
      </c>
      <c r="AH139" s="18">
        <v>2350</v>
      </c>
      <c r="AI139" s="18">
        <v>50</v>
      </c>
      <c r="AJ139" s="18" t="s">
        <v>54</v>
      </c>
      <c r="AK139" s="18" t="s">
        <v>54</v>
      </c>
      <c r="AL139" s="18">
        <v>1359</v>
      </c>
      <c r="AM139" s="18">
        <v>17</v>
      </c>
      <c r="AN139" s="18" t="s">
        <v>54</v>
      </c>
      <c r="AO139" s="18" t="s">
        <v>54</v>
      </c>
      <c r="AP139" s="18">
        <v>729215</v>
      </c>
    </row>
    <row r="140" spans="1:42" x14ac:dyDescent="0.3">
      <c r="A140" s="24" t="s">
        <v>43</v>
      </c>
      <c r="B140" s="26">
        <v>45091</v>
      </c>
      <c r="C140" s="24" t="s">
        <v>0</v>
      </c>
      <c r="D140" s="24" t="s">
        <v>52</v>
      </c>
      <c r="E140" s="24" t="s">
        <v>56</v>
      </c>
      <c r="F140" s="18">
        <v>15094</v>
      </c>
      <c r="G140" s="18">
        <v>70012</v>
      </c>
      <c r="H140" s="18">
        <v>260175</v>
      </c>
      <c r="I140" s="18">
        <v>158</v>
      </c>
      <c r="J140" s="18">
        <v>98</v>
      </c>
      <c r="K140" s="18">
        <v>25572</v>
      </c>
      <c r="L140" s="18">
        <v>23570</v>
      </c>
      <c r="M140" s="18">
        <v>3349</v>
      </c>
      <c r="N140" s="18" t="s">
        <v>54</v>
      </c>
      <c r="O140" s="18" t="s">
        <v>54</v>
      </c>
      <c r="P140" s="18">
        <v>637</v>
      </c>
      <c r="Q140" s="18">
        <v>29014</v>
      </c>
      <c r="R140" s="18">
        <v>102</v>
      </c>
      <c r="S140" s="18" t="s">
        <v>54</v>
      </c>
      <c r="T140" s="18">
        <v>389</v>
      </c>
      <c r="U140" s="18">
        <v>395</v>
      </c>
      <c r="V140" s="18">
        <v>138</v>
      </c>
      <c r="W140" s="18">
        <v>4</v>
      </c>
      <c r="X140" s="18">
        <v>117</v>
      </c>
      <c r="Y140" s="18">
        <v>244</v>
      </c>
      <c r="Z140" s="18">
        <v>31</v>
      </c>
      <c r="AA140" s="18">
        <v>271</v>
      </c>
      <c r="AB140" s="18">
        <v>12</v>
      </c>
      <c r="AC140" s="18">
        <v>8</v>
      </c>
      <c r="AD140" s="18">
        <v>11</v>
      </c>
      <c r="AE140" s="18">
        <v>73</v>
      </c>
      <c r="AF140" s="18">
        <v>26</v>
      </c>
      <c r="AG140" s="18">
        <v>68</v>
      </c>
      <c r="AH140" s="18">
        <v>1421</v>
      </c>
      <c r="AI140" s="18">
        <v>34</v>
      </c>
      <c r="AJ140" s="18" t="s">
        <v>54</v>
      </c>
      <c r="AK140" s="18">
        <v>7</v>
      </c>
      <c r="AL140" s="18">
        <v>1368</v>
      </c>
      <c r="AM140" s="18" t="s">
        <v>54</v>
      </c>
      <c r="AN140" s="18">
        <v>18</v>
      </c>
      <c r="AO140" s="18" t="s">
        <v>54</v>
      </c>
      <c r="AP140" s="18">
        <v>728223</v>
      </c>
    </row>
    <row r="141" spans="1:42" x14ac:dyDescent="0.3">
      <c r="A141" s="24" t="s">
        <v>44</v>
      </c>
      <c r="B141" s="26">
        <v>45091</v>
      </c>
      <c r="C141" s="24" t="s">
        <v>0</v>
      </c>
      <c r="D141" s="24" t="s">
        <v>52</v>
      </c>
      <c r="E141" s="24" t="s">
        <v>57</v>
      </c>
      <c r="F141" s="18">
        <v>14423</v>
      </c>
      <c r="G141" s="18">
        <v>68886</v>
      </c>
      <c r="H141" s="18">
        <v>261413</v>
      </c>
      <c r="I141" s="18">
        <v>124</v>
      </c>
      <c r="J141" s="18">
        <v>116</v>
      </c>
      <c r="K141" s="18">
        <v>24787</v>
      </c>
      <c r="L141" s="18">
        <v>22654</v>
      </c>
      <c r="M141" s="18">
        <v>3525</v>
      </c>
      <c r="N141" s="18">
        <v>86</v>
      </c>
      <c r="O141" s="18">
        <v>147</v>
      </c>
      <c r="P141" s="18">
        <v>622</v>
      </c>
      <c r="Q141" s="18">
        <v>27924</v>
      </c>
      <c r="R141" s="18" t="s">
        <v>54</v>
      </c>
      <c r="S141" s="18">
        <v>20</v>
      </c>
      <c r="T141" s="18">
        <v>361</v>
      </c>
      <c r="U141" s="18">
        <v>357</v>
      </c>
      <c r="V141" s="18">
        <v>119</v>
      </c>
      <c r="W141" s="18">
        <v>5</v>
      </c>
      <c r="X141" s="18">
        <v>112</v>
      </c>
      <c r="Y141" s="18">
        <v>258</v>
      </c>
      <c r="Z141" s="18">
        <v>38</v>
      </c>
      <c r="AA141" s="18">
        <v>309</v>
      </c>
      <c r="AB141" s="18">
        <v>24</v>
      </c>
      <c r="AC141" s="18">
        <v>11</v>
      </c>
      <c r="AD141" s="18" t="s">
        <v>54</v>
      </c>
      <c r="AE141" s="18">
        <v>76</v>
      </c>
      <c r="AF141" s="18">
        <v>48</v>
      </c>
      <c r="AG141" s="18">
        <v>116</v>
      </c>
      <c r="AH141" s="18">
        <v>915</v>
      </c>
      <c r="AI141" s="18">
        <v>42</v>
      </c>
      <c r="AJ141" s="18" t="s">
        <v>54</v>
      </c>
      <c r="AK141" s="18">
        <v>10</v>
      </c>
      <c r="AL141" s="18">
        <v>1296</v>
      </c>
      <c r="AM141" s="18">
        <v>22</v>
      </c>
      <c r="AN141" s="18" t="s">
        <v>54</v>
      </c>
      <c r="AO141" s="18">
        <v>4</v>
      </c>
      <c r="AP141" s="18">
        <v>731107</v>
      </c>
    </row>
    <row r="142" spans="1:42" x14ac:dyDescent="0.3">
      <c r="A142" s="24" t="s">
        <v>58</v>
      </c>
      <c r="B142" s="26">
        <v>45091</v>
      </c>
      <c r="C142" s="24" t="s">
        <v>0</v>
      </c>
      <c r="D142" s="24" t="s">
        <v>52</v>
      </c>
      <c r="E142" s="24" t="s">
        <v>59</v>
      </c>
      <c r="F142" s="18">
        <v>15557</v>
      </c>
      <c r="G142" s="18">
        <v>67096</v>
      </c>
      <c r="H142" s="18">
        <v>262799</v>
      </c>
      <c r="I142" s="18">
        <v>230</v>
      </c>
      <c r="J142" s="18">
        <v>186</v>
      </c>
      <c r="K142" s="18">
        <v>25287</v>
      </c>
      <c r="L142" s="18">
        <v>22628</v>
      </c>
      <c r="M142" s="18">
        <v>3107</v>
      </c>
      <c r="N142" s="18" t="s">
        <v>54</v>
      </c>
      <c r="O142" s="18">
        <v>138</v>
      </c>
      <c r="P142" s="18">
        <v>660</v>
      </c>
      <c r="Q142" s="18">
        <v>28728</v>
      </c>
      <c r="R142" s="18">
        <v>200</v>
      </c>
      <c r="S142" s="18">
        <v>25</v>
      </c>
      <c r="T142" s="18">
        <v>381</v>
      </c>
      <c r="U142" s="18">
        <v>395</v>
      </c>
      <c r="V142" s="18">
        <v>141</v>
      </c>
      <c r="W142" s="18">
        <v>3</v>
      </c>
      <c r="X142" s="18">
        <v>120</v>
      </c>
      <c r="Y142" s="18">
        <v>266</v>
      </c>
      <c r="Z142" s="18">
        <v>25</v>
      </c>
      <c r="AA142" s="18">
        <v>329</v>
      </c>
      <c r="AB142" s="18">
        <v>21</v>
      </c>
      <c r="AC142" s="18">
        <v>12</v>
      </c>
      <c r="AD142" s="18">
        <v>24</v>
      </c>
      <c r="AE142" s="18">
        <v>50</v>
      </c>
      <c r="AF142" s="18">
        <v>45</v>
      </c>
      <c r="AG142" s="18">
        <v>97</v>
      </c>
      <c r="AH142" s="18">
        <v>1052</v>
      </c>
      <c r="AI142" s="18">
        <v>18</v>
      </c>
      <c r="AJ142" s="18" t="s">
        <v>54</v>
      </c>
      <c r="AK142" s="18">
        <v>8</v>
      </c>
      <c r="AL142" s="18">
        <v>1356</v>
      </c>
      <c r="AM142" s="18" t="s">
        <v>54</v>
      </c>
      <c r="AN142" s="18">
        <v>11</v>
      </c>
      <c r="AO142" s="18" t="s">
        <v>54</v>
      </c>
      <c r="AP142" s="18">
        <v>728699</v>
      </c>
    </row>
    <row r="143" spans="1:42" x14ac:dyDescent="0.3">
      <c r="B143" s="26"/>
      <c r="C143" s="24" t="str">
        <f>C142</f>
        <v>NIST 2711a</v>
      </c>
      <c r="D143" s="26">
        <f>B142</f>
        <v>45091</v>
      </c>
      <c r="E143" s="24" t="s">
        <v>75</v>
      </c>
      <c r="F143" s="20">
        <f>AVERAGE(F138:F142)</f>
        <v>14670</v>
      </c>
      <c r="G143" s="20">
        <f t="shared" ref="G143" si="873">AVERAGE(G138:G142)</f>
        <v>68978.399999999994</v>
      </c>
      <c r="H143" s="20">
        <f t="shared" ref="H143" si="874">AVERAGE(H138:H142)</f>
        <v>261282.4</v>
      </c>
      <c r="I143" s="20">
        <f t="shared" ref="I143" si="875">AVERAGE(I138:I142)</f>
        <v>166.2</v>
      </c>
      <c r="J143" s="20">
        <f t="shared" ref="J143" si="876">AVERAGE(J138:J142)</f>
        <v>157.4</v>
      </c>
      <c r="K143" s="20">
        <f t="shared" ref="K143" si="877">AVERAGE(K138:K142)</f>
        <v>25298.400000000001</v>
      </c>
      <c r="L143" s="20">
        <f t="shared" ref="L143" si="878">AVERAGE(L138:L142)</f>
        <v>22848.400000000001</v>
      </c>
      <c r="M143" s="20">
        <f t="shared" ref="M143" si="879">AVERAGE(M138:M142)</f>
        <v>3370.25</v>
      </c>
      <c r="N143" s="18" t="s">
        <v>54</v>
      </c>
      <c r="O143" s="20">
        <f t="shared" ref="O143" si="880">AVERAGE(O138:O142)</f>
        <v>114</v>
      </c>
      <c r="P143" s="20">
        <f t="shared" ref="P143" si="881">AVERAGE(P138:P142)</f>
        <v>644.6</v>
      </c>
      <c r="Q143" s="20">
        <f t="shared" ref="Q143" si="882">AVERAGE(Q138:Q142)</f>
        <v>28958.400000000001</v>
      </c>
      <c r="R143" s="20">
        <f t="shared" ref="R143" si="883">AVERAGE(R138:R142)</f>
        <v>151.5</v>
      </c>
      <c r="S143" s="20">
        <f t="shared" ref="S143" si="884">AVERAGE(S138:S142)</f>
        <v>25.75</v>
      </c>
      <c r="T143" s="20">
        <f t="shared" ref="T143" si="885">AVERAGE(T138:T142)</f>
        <v>375.2</v>
      </c>
      <c r="U143" s="20">
        <f t="shared" ref="U143" si="886">AVERAGE(U138:U142)</f>
        <v>388.6</v>
      </c>
      <c r="V143" s="20">
        <f t="shared" ref="V143" si="887">AVERAGE(V138:V142)</f>
        <v>132.80000000000001</v>
      </c>
      <c r="W143" s="20">
        <f t="shared" ref="W143" si="888">AVERAGE(W138:W142)</f>
        <v>4.4000000000000004</v>
      </c>
      <c r="X143" s="20">
        <f t="shared" ref="X143" si="889">AVERAGE(X138:X142)</f>
        <v>119.2</v>
      </c>
      <c r="Y143" s="20">
        <f t="shared" ref="Y143" si="890">AVERAGE(Y138:Y142)</f>
        <v>258.8</v>
      </c>
      <c r="Z143" s="20">
        <f t="shared" ref="Z143" si="891">AVERAGE(Z138:Z142)</f>
        <v>34</v>
      </c>
      <c r="AA143" s="20">
        <f t="shared" ref="AA143" si="892">AVERAGE(AA138:AA142)</f>
        <v>294</v>
      </c>
      <c r="AB143" s="20">
        <f t="shared" ref="AB143" si="893">AVERAGE(AB138:AB142)</f>
        <v>18.600000000000001</v>
      </c>
      <c r="AC143" s="20">
        <f t="shared" ref="AC143" si="894">AVERAGE(AC138:AC142)</f>
        <v>10</v>
      </c>
      <c r="AD143" s="18" t="s">
        <v>54</v>
      </c>
      <c r="AE143" s="20">
        <f t="shared" ref="AE143" si="895">AVERAGE(AE138:AE142)</f>
        <v>66.2</v>
      </c>
      <c r="AF143" s="20">
        <f t="shared" ref="AF143" si="896">AVERAGE(AF138:AF142)</f>
        <v>45.2</v>
      </c>
      <c r="AG143" s="20">
        <f t="shared" ref="AG143" si="897">AVERAGE(AG138:AG142)</f>
        <v>83.6</v>
      </c>
      <c r="AH143" s="20">
        <f t="shared" ref="AH143" si="898">AVERAGE(AH138:AH142)</f>
        <v>1310.2</v>
      </c>
      <c r="AI143" s="20">
        <f t="shared" ref="AI143" si="899">AVERAGE(AI138:AI142)</f>
        <v>36</v>
      </c>
      <c r="AJ143" s="18" t="s">
        <v>54</v>
      </c>
      <c r="AK143" s="20">
        <f t="shared" ref="AK143" si="900">AVERAGE(AK138:AK142)</f>
        <v>9.25</v>
      </c>
      <c r="AL143" s="20">
        <f t="shared" ref="AL143" si="901">AVERAGE(AL138:AL142)</f>
        <v>1347.4</v>
      </c>
      <c r="AM143" s="18" t="s">
        <v>54</v>
      </c>
      <c r="AN143" s="18" t="s">
        <v>54</v>
      </c>
      <c r="AO143" s="18" t="s">
        <v>54</v>
      </c>
      <c r="AP143" s="20">
        <f t="shared" ref="AP143" si="902">AVERAGE(AP138:AP142)</f>
        <v>729122.6</v>
      </c>
    </row>
    <row r="144" spans="1:42" x14ac:dyDescent="0.3">
      <c r="B144" s="26"/>
      <c r="C144" s="24" t="str">
        <f>C143</f>
        <v>NIST 2711a</v>
      </c>
      <c r="D144" s="26">
        <f>D143</f>
        <v>45091</v>
      </c>
      <c r="E144" s="24" t="s">
        <v>76</v>
      </c>
      <c r="F144" s="20">
        <f>STDEV(F138:F142)</f>
        <v>684.90035771636155</v>
      </c>
      <c r="G144" s="20">
        <f t="shared" ref="G144:AP144" si="903">STDEV(G138:G142)</f>
        <v>1131.6352327494933</v>
      </c>
      <c r="H144" s="20">
        <f t="shared" si="903"/>
        <v>965.05688951480988</v>
      </c>
      <c r="I144" s="20">
        <f t="shared" si="903"/>
        <v>39.117770897636753</v>
      </c>
      <c r="J144" s="20">
        <f t="shared" si="903"/>
        <v>47.820497697117283</v>
      </c>
      <c r="K144" s="20">
        <f t="shared" si="903"/>
        <v>406.49268136093178</v>
      </c>
      <c r="L144" s="20">
        <f t="shared" si="903"/>
        <v>406.54003492891076</v>
      </c>
      <c r="M144" s="20">
        <f t="shared" si="903"/>
        <v>191.9502973862418</v>
      </c>
      <c r="N144" s="18" t="s">
        <v>54</v>
      </c>
      <c r="O144" s="20">
        <f t="shared" si="903"/>
        <v>49.568134925574917</v>
      </c>
      <c r="P144" s="20">
        <f t="shared" si="903"/>
        <v>19.768662069042506</v>
      </c>
      <c r="Q144" s="20">
        <f t="shared" si="903"/>
        <v>708.41252106382194</v>
      </c>
      <c r="R144" s="20">
        <f t="shared" si="903"/>
        <v>51.649459500237427</v>
      </c>
      <c r="S144" s="20">
        <f t="shared" si="903"/>
        <v>4.924428900898052</v>
      </c>
      <c r="T144" s="20">
        <f t="shared" si="903"/>
        <v>10.963576058932595</v>
      </c>
      <c r="U144" s="20">
        <f t="shared" si="903"/>
        <v>17.784824992110551</v>
      </c>
      <c r="V144" s="20">
        <f t="shared" si="903"/>
        <v>21.522081683703384</v>
      </c>
      <c r="W144" s="20">
        <f t="shared" si="903"/>
        <v>0.8944271909999163</v>
      </c>
      <c r="X144" s="20">
        <f t="shared" si="903"/>
        <v>4.9699094559156709</v>
      </c>
      <c r="Y144" s="20">
        <f t="shared" si="903"/>
        <v>9.0111042608550491</v>
      </c>
      <c r="Z144" s="20">
        <f t="shared" si="903"/>
        <v>5.9160797830996161</v>
      </c>
      <c r="AA144" s="20">
        <f t="shared" si="903"/>
        <v>25.534290669607408</v>
      </c>
      <c r="AB144" s="20">
        <f t="shared" si="903"/>
        <v>4.9295030175464962</v>
      </c>
      <c r="AC144" s="20">
        <f t="shared" si="903"/>
        <v>4.1833001326703778</v>
      </c>
      <c r="AD144" s="18" t="s">
        <v>54</v>
      </c>
      <c r="AE144" s="20">
        <f t="shared" si="903"/>
        <v>11.903780911962375</v>
      </c>
      <c r="AF144" s="20">
        <f t="shared" si="903"/>
        <v>19.537144110642163</v>
      </c>
      <c r="AG144" s="20">
        <f t="shared" si="903"/>
        <v>22.434348664492116</v>
      </c>
      <c r="AH144" s="20">
        <f t="shared" si="903"/>
        <v>625.20372679631407</v>
      </c>
      <c r="AI144" s="20">
        <f t="shared" si="903"/>
        <v>13.662601021279464</v>
      </c>
      <c r="AJ144" s="18" t="s">
        <v>54</v>
      </c>
      <c r="AK144" s="20">
        <f t="shared" si="903"/>
        <v>2.2173557826083452</v>
      </c>
      <c r="AL144" s="20">
        <f t="shared" si="903"/>
        <v>29.099828178186893</v>
      </c>
      <c r="AM144" s="18" t="s">
        <v>54</v>
      </c>
      <c r="AN144" s="18" t="s">
        <v>54</v>
      </c>
      <c r="AO144" s="18" t="s">
        <v>54</v>
      </c>
      <c r="AP144" s="20">
        <f t="shared" si="903"/>
        <v>1172.9248910309645</v>
      </c>
    </row>
    <row r="145" spans="1:42" x14ac:dyDescent="0.3">
      <c r="B145" s="26"/>
      <c r="C145" s="24" t="str">
        <f>C144</f>
        <v>NIST 2711a</v>
      </c>
      <c r="D145" s="26">
        <f>D144</f>
        <v>45091</v>
      </c>
      <c r="E145" s="24" t="s">
        <v>77</v>
      </c>
      <c r="F145" s="21">
        <f>F144/F143</f>
        <v>4.6687140948627234E-2</v>
      </c>
      <c r="G145" s="21">
        <f t="shared" ref="G145" si="904">G144/G143</f>
        <v>1.6405646300138788E-2</v>
      </c>
      <c r="H145" s="21">
        <f t="shared" ref="H145" si="905">H144/H143</f>
        <v>3.6935395936152221E-3</v>
      </c>
      <c r="I145" s="21">
        <f t="shared" ref="I145" si="906">I144/I143</f>
        <v>0.2353656492035906</v>
      </c>
      <c r="J145" s="21">
        <f t="shared" ref="J145" si="907">J144/J143</f>
        <v>0.30381510608079593</v>
      </c>
      <c r="K145" s="21">
        <f t="shared" ref="K145" si="908">K144/K143</f>
        <v>1.6067920554696413E-2</v>
      </c>
      <c r="L145" s="21">
        <f t="shared" ref="L145" si="909">L144/L143</f>
        <v>1.7792932324754061E-2</v>
      </c>
      <c r="M145" s="21">
        <f t="shared" ref="M145" si="910">M144/M143</f>
        <v>5.695432012053759E-2</v>
      </c>
      <c r="N145" s="18" t="s">
        <v>54</v>
      </c>
      <c r="O145" s="21">
        <f t="shared" ref="O145" si="911">O144/O143</f>
        <v>0.43480820110153434</v>
      </c>
      <c r="P145" s="21">
        <f t="shared" ref="P145" si="912">P144/P143</f>
        <v>3.0668107460506525E-2</v>
      </c>
      <c r="Q145" s="21">
        <f t="shared" ref="Q145" si="913">Q144/Q143</f>
        <v>2.4463109877058881E-2</v>
      </c>
      <c r="R145" s="21">
        <f t="shared" ref="R145" si="914">R144/R143</f>
        <v>0.34092052475404244</v>
      </c>
      <c r="S145" s="21">
        <f t="shared" ref="S145" si="915">S144/S143</f>
        <v>0.1912399573164292</v>
      </c>
      <c r="T145" s="21">
        <f t="shared" ref="T145" si="916">T144/T143</f>
        <v>2.9220618493956813E-2</v>
      </c>
      <c r="U145" s="21">
        <f t="shared" ref="U145" si="917">U144/U143</f>
        <v>4.5766405023444541E-2</v>
      </c>
      <c r="V145" s="21">
        <f t="shared" ref="V145" si="918">V144/V143</f>
        <v>0.16206386810017606</v>
      </c>
      <c r="W145" s="21">
        <f t="shared" ref="W145" si="919">W144/W143</f>
        <v>0.2032789070454355</v>
      </c>
      <c r="X145" s="21">
        <f t="shared" ref="X145" si="920">X144/X143</f>
        <v>4.1693871274460323E-2</v>
      </c>
      <c r="Y145" s="21">
        <f t="shared" ref="Y145" si="921">Y144/Y143</f>
        <v>3.4818795443798491E-2</v>
      </c>
      <c r="Z145" s="21">
        <f t="shared" ref="Z145" si="922">Z144/Z143</f>
        <v>0.17400234656175342</v>
      </c>
      <c r="AA145" s="21">
        <f t="shared" ref="AA145" si="923">AA144/AA143</f>
        <v>8.6851328808188466E-2</v>
      </c>
      <c r="AB145" s="21">
        <f t="shared" ref="AB145" si="924">AB144/AB143</f>
        <v>0.2650270439541127</v>
      </c>
      <c r="AC145" s="21">
        <f t="shared" ref="AC145" si="925">AC144/AC143</f>
        <v>0.41833001326703778</v>
      </c>
      <c r="AD145" s="18" t="s">
        <v>54</v>
      </c>
      <c r="AE145" s="21">
        <f t="shared" ref="AE145" si="926">AE144/AE143</f>
        <v>0.17981542163085157</v>
      </c>
      <c r="AF145" s="21">
        <f t="shared" ref="AF145" si="927">AF144/AF143</f>
        <v>0.43223770156287972</v>
      </c>
      <c r="AG145" s="21">
        <f t="shared" ref="AG145" si="928">AG144/AG143</f>
        <v>0.26835345292454688</v>
      </c>
      <c r="AH145" s="21">
        <f t="shared" ref="AH145" si="929">AH144/AH143</f>
        <v>0.47718190108099073</v>
      </c>
      <c r="AI145" s="21">
        <f t="shared" ref="AI145" si="930">AI144/AI143</f>
        <v>0.37951669503554064</v>
      </c>
      <c r="AJ145" s="18" t="s">
        <v>54</v>
      </c>
      <c r="AK145" s="21">
        <f t="shared" ref="AK145" si="931">AK144/AK143</f>
        <v>0.23971413866036165</v>
      </c>
      <c r="AL145" s="21">
        <f t="shared" ref="AL145" si="932">AL144/AL143</f>
        <v>2.1597022545782166E-2</v>
      </c>
      <c r="AM145" s="18" t="s">
        <v>54</v>
      </c>
      <c r="AN145" s="18" t="s">
        <v>54</v>
      </c>
      <c r="AO145" s="18" t="s">
        <v>54</v>
      </c>
      <c r="AP145" s="21">
        <f t="shared" ref="AP145" si="933">AP144/AP143</f>
        <v>1.6086799271219472E-3</v>
      </c>
    </row>
    <row r="146" spans="1:42" x14ac:dyDescent="0.3">
      <c r="B146" s="26"/>
    </row>
    <row r="147" spans="1:42" x14ac:dyDescent="0.3">
      <c r="A147" s="24" t="s">
        <v>60</v>
      </c>
      <c r="B147" s="26">
        <v>45091</v>
      </c>
      <c r="C147" s="24" t="s">
        <v>61</v>
      </c>
      <c r="D147" s="24" t="s">
        <v>52</v>
      </c>
      <c r="E147" s="24" t="s">
        <v>53</v>
      </c>
      <c r="F147" s="18">
        <v>11288</v>
      </c>
      <c r="G147" s="18">
        <v>93410</v>
      </c>
      <c r="H147" s="18">
        <v>221930</v>
      </c>
      <c r="I147" s="18" t="s">
        <v>54</v>
      </c>
      <c r="J147" s="18" t="s">
        <v>54</v>
      </c>
      <c r="K147" s="18">
        <v>24021</v>
      </c>
      <c r="L147" s="18">
        <v>1455</v>
      </c>
      <c r="M147" s="18">
        <v>5406</v>
      </c>
      <c r="N147" s="18">
        <v>270</v>
      </c>
      <c r="O147" s="18">
        <v>119</v>
      </c>
      <c r="P147" s="18">
        <v>1458</v>
      </c>
      <c r="Q147" s="18">
        <v>93463</v>
      </c>
      <c r="R147" s="18" t="s">
        <v>54</v>
      </c>
      <c r="S147" s="18">
        <v>52</v>
      </c>
      <c r="T147" s="18">
        <v>373</v>
      </c>
      <c r="U147" s="18">
        <v>112</v>
      </c>
      <c r="V147" s="18">
        <v>21</v>
      </c>
      <c r="W147" s="18">
        <v>3</v>
      </c>
      <c r="X147" s="18">
        <v>183</v>
      </c>
      <c r="Y147" s="18">
        <v>47</v>
      </c>
      <c r="Z147" s="18">
        <v>45</v>
      </c>
      <c r="AA147" s="18">
        <v>171</v>
      </c>
      <c r="AB147" s="18">
        <v>22</v>
      </c>
      <c r="AC147" s="18">
        <v>18</v>
      </c>
      <c r="AD147" s="18">
        <v>28</v>
      </c>
      <c r="AE147" s="18">
        <v>25</v>
      </c>
      <c r="AF147" s="18">
        <v>56</v>
      </c>
      <c r="AG147" s="18">
        <v>73</v>
      </c>
      <c r="AH147" s="18" t="s">
        <v>54</v>
      </c>
      <c r="AI147" s="18">
        <v>41</v>
      </c>
      <c r="AJ147" s="18" t="s">
        <v>54</v>
      </c>
      <c r="AK147" s="18">
        <v>16</v>
      </c>
      <c r="AL147" s="18" t="s">
        <v>54</v>
      </c>
      <c r="AM147" s="18" t="s">
        <v>54</v>
      </c>
      <c r="AN147" s="18" t="s">
        <v>54</v>
      </c>
      <c r="AO147" s="18" t="s">
        <v>54</v>
      </c>
      <c r="AP147" s="18">
        <v>700069</v>
      </c>
    </row>
    <row r="148" spans="1:42" x14ac:dyDescent="0.3">
      <c r="A148" s="24" t="s">
        <v>62</v>
      </c>
      <c r="B148" s="26">
        <v>45091</v>
      </c>
      <c r="C148" s="24" t="s">
        <v>61</v>
      </c>
      <c r="D148" s="24" t="s">
        <v>52</v>
      </c>
      <c r="E148" s="24" t="s">
        <v>55</v>
      </c>
      <c r="F148" s="18" t="s">
        <v>54</v>
      </c>
      <c r="G148" s="18">
        <v>91158</v>
      </c>
      <c r="H148" s="18">
        <v>219610</v>
      </c>
      <c r="I148" s="18" t="s">
        <v>54</v>
      </c>
      <c r="J148" s="18" t="s">
        <v>54</v>
      </c>
      <c r="K148" s="18">
        <v>24175</v>
      </c>
      <c r="L148" s="18">
        <v>1481</v>
      </c>
      <c r="M148" s="18">
        <v>5849</v>
      </c>
      <c r="N148" s="18">
        <v>136</v>
      </c>
      <c r="O148" s="18">
        <v>147</v>
      </c>
      <c r="P148" s="18">
        <v>1546</v>
      </c>
      <c r="Q148" s="18">
        <v>93895</v>
      </c>
      <c r="R148" s="18">
        <v>116</v>
      </c>
      <c r="S148" s="18">
        <v>47</v>
      </c>
      <c r="T148" s="18">
        <v>403</v>
      </c>
      <c r="U148" s="18">
        <v>120</v>
      </c>
      <c r="V148" s="18">
        <v>25</v>
      </c>
      <c r="W148" s="18">
        <v>4</v>
      </c>
      <c r="X148" s="18">
        <v>197</v>
      </c>
      <c r="Y148" s="18">
        <v>50</v>
      </c>
      <c r="Z148" s="18">
        <v>42</v>
      </c>
      <c r="AA148" s="18">
        <v>162</v>
      </c>
      <c r="AB148" s="18">
        <v>23</v>
      </c>
      <c r="AC148" s="18">
        <v>9</v>
      </c>
      <c r="AD148" s="18">
        <v>15</v>
      </c>
      <c r="AE148" s="18" t="s">
        <v>54</v>
      </c>
      <c r="AF148" s="18" t="s">
        <v>54</v>
      </c>
      <c r="AG148" s="18">
        <v>36</v>
      </c>
      <c r="AH148" s="18" t="s">
        <v>54</v>
      </c>
      <c r="AI148" s="18">
        <v>34</v>
      </c>
      <c r="AJ148" s="18">
        <v>4</v>
      </c>
      <c r="AK148" s="18" t="s">
        <v>54</v>
      </c>
      <c r="AL148" s="18" t="s">
        <v>54</v>
      </c>
      <c r="AM148" s="18" t="s">
        <v>54</v>
      </c>
      <c r="AN148" s="18">
        <v>37</v>
      </c>
      <c r="AO148" s="18" t="s">
        <v>54</v>
      </c>
      <c r="AP148" s="18">
        <v>704703</v>
      </c>
    </row>
    <row r="149" spans="1:42" x14ac:dyDescent="0.3">
      <c r="A149" s="24" t="s">
        <v>63</v>
      </c>
      <c r="B149" s="26">
        <v>45091</v>
      </c>
      <c r="C149" s="24" t="s">
        <v>61</v>
      </c>
      <c r="D149" s="24" t="s">
        <v>52</v>
      </c>
      <c r="E149" s="24" t="s">
        <v>56</v>
      </c>
      <c r="F149" s="18">
        <v>11661</v>
      </c>
      <c r="G149" s="18">
        <v>94568</v>
      </c>
      <c r="H149" s="18">
        <v>222879</v>
      </c>
      <c r="I149" s="18" t="s">
        <v>54</v>
      </c>
      <c r="J149" s="18" t="s">
        <v>54</v>
      </c>
      <c r="K149" s="18">
        <v>24054</v>
      </c>
      <c r="L149" s="18">
        <v>1374</v>
      </c>
      <c r="M149" s="18">
        <v>4994</v>
      </c>
      <c r="N149" s="18">
        <v>155</v>
      </c>
      <c r="O149" s="18" t="s">
        <v>54</v>
      </c>
      <c r="P149" s="18">
        <v>1577</v>
      </c>
      <c r="Q149" s="18">
        <v>91039</v>
      </c>
      <c r="R149" s="18" t="s">
        <v>54</v>
      </c>
      <c r="S149" s="18">
        <v>83</v>
      </c>
      <c r="T149" s="18">
        <v>428</v>
      </c>
      <c r="U149" s="18">
        <v>144</v>
      </c>
      <c r="V149" s="18">
        <v>20</v>
      </c>
      <c r="W149" s="18">
        <v>3</v>
      </c>
      <c r="X149" s="18">
        <v>188</v>
      </c>
      <c r="Y149" s="18">
        <v>43</v>
      </c>
      <c r="Z149" s="18">
        <v>35</v>
      </c>
      <c r="AA149" s="18">
        <v>157</v>
      </c>
      <c r="AB149" s="18">
        <v>20</v>
      </c>
      <c r="AC149" s="18">
        <v>9</v>
      </c>
      <c r="AD149" s="18" t="s">
        <v>54</v>
      </c>
      <c r="AE149" s="18">
        <v>18</v>
      </c>
      <c r="AF149" s="18">
        <v>70</v>
      </c>
      <c r="AG149" s="18">
        <v>87</v>
      </c>
      <c r="AH149" s="18">
        <v>767</v>
      </c>
      <c r="AI149" s="18" t="s">
        <v>54</v>
      </c>
      <c r="AJ149" s="18">
        <v>9</v>
      </c>
      <c r="AK149" s="18">
        <v>8</v>
      </c>
      <c r="AL149" s="18">
        <v>16</v>
      </c>
      <c r="AM149" s="18" t="s">
        <v>54</v>
      </c>
      <c r="AN149" s="18">
        <v>23</v>
      </c>
      <c r="AO149" s="18" t="s">
        <v>54</v>
      </c>
      <c r="AP149" s="18">
        <v>700031</v>
      </c>
    </row>
    <row r="150" spans="1:42" x14ac:dyDescent="0.3">
      <c r="A150" s="24" t="s">
        <v>64</v>
      </c>
      <c r="B150" s="26">
        <v>45091</v>
      </c>
      <c r="C150" s="24" t="s">
        <v>61</v>
      </c>
      <c r="D150" s="24" t="s">
        <v>52</v>
      </c>
      <c r="E150" s="24" t="s">
        <v>57</v>
      </c>
      <c r="F150" s="18">
        <v>11180</v>
      </c>
      <c r="G150" s="18">
        <v>91140</v>
      </c>
      <c r="H150" s="18">
        <v>216874</v>
      </c>
      <c r="I150" s="18" t="s">
        <v>54</v>
      </c>
      <c r="J150" s="18" t="s">
        <v>54</v>
      </c>
      <c r="K150" s="18">
        <v>23287</v>
      </c>
      <c r="L150" s="18">
        <v>1344</v>
      </c>
      <c r="M150" s="18">
        <v>5497</v>
      </c>
      <c r="N150" s="18">
        <v>261</v>
      </c>
      <c r="O150" s="18">
        <v>112</v>
      </c>
      <c r="P150" s="18">
        <v>1763</v>
      </c>
      <c r="Q150" s="18">
        <v>90819</v>
      </c>
      <c r="R150" s="18" t="s">
        <v>54</v>
      </c>
      <c r="S150" s="18">
        <v>72</v>
      </c>
      <c r="T150" s="18">
        <v>442</v>
      </c>
      <c r="U150" s="18">
        <v>122</v>
      </c>
      <c r="V150" s="18">
        <v>16</v>
      </c>
      <c r="W150" s="18">
        <v>7</v>
      </c>
      <c r="X150" s="18">
        <v>182</v>
      </c>
      <c r="Y150" s="18">
        <v>54</v>
      </c>
      <c r="Z150" s="18">
        <v>42</v>
      </c>
      <c r="AA150" s="18">
        <v>162</v>
      </c>
      <c r="AB150" s="18">
        <v>26</v>
      </c>
      <c r="AC150" s="18">
        <v>11</v>
      </c>
      <c r="AD150" s="18">
        <v>26</v>
      </c>
      <c r="AE150" s="18">
        <v>35</v>
      </c>
      <c r="AF150" s="18">
        <v>61</v>
      </c>
      <c r="AG150" s="18">
        <v>88</v>
      </c>
      <c r="AH150" s="18">
        <v>951</v>
      </c>
      <c r="AI150" s="18">
        <v>20</v>
      </c>
      <c r="AJ150" s="18" t="s">
        <v>54</v>
      </c>
      <c r="AK150" s="18">
        <v>19</v>
      </c>
      <c r="AL150" s="18" t="s">
        <v>54</v>
      </c>
      <c r="AM150" s="18" t="s">
        <v>54</v>
      </c>
      <c r="AN150" s="18">
        <v>13</v>
      </c>
      <c r="AO150" s="18" t="s">
        <v>54</v>
      </c>
      <c r="AP150" s="18">
        <v>708327</v>
      </c>
    </row>
    <row r="151" spans="1:42" x14ac:dyDescent="0.3">
      <c r="A151" s="24" t="s">
        <v>65</v>
      </c>
      <c r="B151" s="26">
        <v>45091</v>
      </c>
      <c r="C151" s="24" t="s">
        <v>61</v>
      </c>
      <c r="D151" s="24" t="s">
        <v>52</v>
      </c>
      <c r="E151" s="24" t="s">
        <v>59</v>
      </c>
      <c r="F151" s="18">
        <v>11945</v>
      </c>
      <c r="G151" s="18">
        <v>92074</v>
      </c>
      <c r="H151" s="18">
        <v>221004</v>
      </c>
      <c r="I151" s="18" t="s">
        <v>54</v>
      </c>
      <c r="J151" s="18" t="s">
        <v>54</v>
      </c>
      <c r="K151" s="18">
        <v>23542</v>
      </c>
      <c r="L151" s="18">
        <v>1402</v>
      </c>
      <c r="M151" s="18">
        <v>5109</v>
      </c>
      <c r="N151" s="18">
        <v>186</v>
      </c>
      <c r="O151" s="18">
        <v>126</v>
      </c>
      <c r="P151" s="18">
        <v>1513</v>
      </c>
      <c r="Q151" s="18">
        <v>91839</v>
      </c>
      <c r="R151" s="18" t="s">
        <v>54</v>
      </c>
      <c r="S151" s="18">
        <v>81</v>
      </c>
      <c r="T151" s="18">
        <v>386</v>
      </c>
      <c r="U151" s="18">
        <v>122</v>
      </c>
      <c r="V151" s="18">
        <v>23</v>
      </c>
      <c r="W151" s="18" t="s">
        <v>54</v>
      </c>
      <c r="X151" s="18">
        <v>197</v>
      </c>
      <c r="Y151" s="18">
        <v>48</v>
      </c>
      <c r="Z151" s="18">
        <v>38</v>
      </c>
      <c r="AA151" s="18">
        <v>162</v>
      </c>
      <c r="AB151" s="18">
        <v>27</v>
      </c>
      <c r="AC151" s="18">
        <v>16</v>
      </c>
      <c r="AD151" s="18">
        <v>74</v>
      </c>
      <c r="AE151" s="18">
        <v>47</v>
      </c>
      <c r="AF151" s="18">
        <v>71</v>
      </c>
      <c r="AG151" s="18">
        <v>66</v>
      </c>
      <c r="AH151" s="18">
        <v>1144</v>
      </c>
      <c r="AI151" s="18">
        <v>44</v>
      </c>
      <c r="AJ151" s="18" t="s">
        <v>54</v>
      </c>
      <c r="AK151" s="18" t="s">
        <v>54</v>
      </c>
      <c r="AL151" s="18">
        <v>22</v>
      </c>
      <c r="AM151" s="18" t="s">
        <v>54</v>
      </c>
      <c r="AN151" s="18">
        <v>13</v>
      </c>
      <c r="AO151" s="18" t="s">
        <v>54</v>
      </c>
      <c r="AP151" s="18">
        <v>702200</v>
      </c>
    </row>
    <row r="152" spans="1:42" x14ac:dyDescent="0.3">
      <c r="B152" s="26"/>
      <c r="C152" s="24" t="str">
        <f>C151</f>
        <v>NIST 679</v>
      </c>
      <c r="D152" s="26">
        <f>B151</f>
        <v>45091</v>
      </c>
      <c r="E152" s="24" t="s">
        <v>75</v>
      </c>
      <c r="F152" s="20">
        <f>AVERAGE(F147:F151)</f>
        <v>11518.5</v>
      </c>
      <c r="G152" s="20">
        <f t="shared" ref="G152" si="934">AVERAGE(G147:G151)</f>
        <v>92470</v>
      </c>
      <c r="H152" s="20">
        <f t="shared" ref="H152" si="935">AVERAGE(H147:H151)</f>
        <v>220459.4</v>
      </c>
      <c r="I152" s="18" t="s">
        <v>54</v>
      </c>
      <c r="J152" s="18" t="s">
        <v>54</v>
      </c>
      <c r="K152" s="20">
        <f t="shared" ref="K152" si="936">AVERAGE(K147:K151)</f>
        <v>23815.8</v>
      </c>
      <c r="L152" s="20">
        <f t="shared" ref="L152" si="937">AVERAGE(L147:L151)</f>
        <v>1411.2</v>
      </c>
      <c r="M152" s="20">
        <f t="shared" ref="M152" si="938">AVERAGE(M147:M151)</f>
        <v>5371</v>
      </c>
      <c r="N152" s="20">
        <f t="shared" ref="N152" si="939">AVERAGE(N147:N151)</f>
        <v>201.6</v>
      </c>
      <c r="O152" s="20">
        <f t="shared" ref="O152" si="940">AVERAGE(O147:O151)</f>
        <v>126</v>
      </c>
      <c r="P152" s="20">
        <f t="shared" ref="P152" si="941">AVERAGE(P147:P151)</f>
        <v>1571.4</v>
      </c>
      <c r="Q152" s="20">
        <f t="shared" ref="Q152" si="942">AVERAGE(Q147:Q151)</f>
        <v>92211</v>
      </c>
      <c r="R152" s="18" t="s">
        <v>54</v>
      </c>
      <c r="S152" s="20">
        <f t="shared" ref="S152" si="943">AVERAGE(S147:S151)</f>
        <v>67</v>
      </c>
      <c r="T152" s="20">
        <f t="shared" ref="T152" si="944">AVERAGE(T147:T151)</f>
        <v>406.4</v>
      </c>
      <c r="U152" s="20">
        <f t="shared" ref="U152" si="945">AVERAGE(U147:U151)</f>
        <v>124</v>
      </c>
      <c r="V152" s="20">
        <f t="shared" ref="V152" si="946">AVERAGE(V147:V151)</f>
        <v>21</v>
      </c>
      <c r="W152" s="20">
        <f t="shared" ref="W152" si="947">AVERAGE(W147:W151)</f>
        <v>4.25</v>
      </c>
      <c r="X152" s="20">
        <f t="shared" ref="X152" si="948">AVERAGE(X147:X151)</f>
        <v>189.4</v>
      </c>
      <c r="Y152" s="20">
        <f t="shared" ref="Y152" si="949">AVERAGE(Y147:Y151)</f>
        <v>48.4</v>
      </c>
      <c r="Z152" s="20">
        <f t="shared" ref="Z152" si="950">AVERAGE(Z147:Z151)</f>
        <v>40.4</v>
      </c>
      <c r="AA152" s="20">
        <f t="shared" ref="AA152" si="951">AVERAGE(AA147:AA151)</f>
        <v>162.80000000000001</v>
      </c>
      <c r="AB152" s="20">
        <f t="shared" ref="AB152" si="952">AVERAGE(AB147:AB151)</f>
        <v>23.6</v>
      </c>
      <c r="AC152" s="20">
        <f t="shared" ref="AC152" si="953">AVERAGE(AC147:AC151)</f>
        <v>12.6</v>
      </c>
      <c r="AD152" s="20">
        <f t="shared" ref="AD152" si="954">AVERAGE(AD147:AD151)</f>
        <v>35.75</v>
      </c>
      <c r="AE152" s="20">
        <f t="shared" ref="AE152" si="955">AVERAGE(AE147:AE151)</f>
        <v>31.25</v>
      </c>
      <c r="AF152" s="20">
        <f t="shared" ref="AF152" si="956">AVERAGE(AF147:AF151)</f>
        <v>64.5</v>
      </c>
      <c r="AG152" s="20">
        <f t="shared" ref="AG152" si="957">AVERAGE(AG147:AG151)</f>
        <v>70</v>
      </c>
      <c r="AH152" s="20">
        <f t="shared" ref="AH152" si="958">AVERAGE(AH147:AH151)</f>
        <v>954</v>
      </c>
      <c r="AI152" s="20">
        <f t="shared" ref="AI152" si="959">AVERAGE(AI147:AI151)</f>
        <v>34.75</v>
      </c>
      <c r="AJ152" s="18" t="s">
        <v>54</v>
      </c>
      <c r="AK152" s="20">
        <f t="shared" ref="AK152" si="960">AVERAGE(AK147:AK151)</f>
        <v>14.333333333333334</v>
      </c>
      <c r="AL152" s="18" t="s">
        <v>54</v>
      </c>
      <c r="AM152" s="18" t="s">
        <v>54</v>
      </c>
      <c r="AN152" s="20">
        <f t="shared" ref="AN152" si="961">AVERAGE(AN147:AN151)</f>
        <v>21.5</v>
      </c>
      <c r="AO152" s="18" t="s">
        <v>54</v>
      </c>
      <c r="AP152" s="20">
        <f t="shared" ref="AP152" si="962">AVERAGE(AP147:AP151)</f>
        <v>703066</v>
      </c>
    </row>
    <row r="153" spans="1:42" x14ac:dyDescent="0.3">
      <c r="B153" s="26"/>
      <c r="C153" s="24" t="str">
        <f>C152</f>
        <v>NIST 679</v>
      </c>
      <c r="D153" s="26">
        <f>D152</f>
        <v>45091</v>
      </c>
      <c r="E153" s="24" t="s">
        <v>76</v>
      </c>
      <c r="F153" s="20">
        <f>STDEV(F147:F151)</f>
        <v>351.15096468613041</v>
      </c>
      <c r="G153" s="20">
        <f t="shared" ref="G153:AP153" si="963">STDEV(G147:G151)</f>
        <v>1494.3446724233336</v>
      </c>
      <c r="H153" s="20">
        <f t="shared" si="963"/>
        <v>2339.3530729669687</v>
      </c>
      <c r="I153" s="18" t="s">
        <v>54</v>
      </c>
      <c r="J153" s="18" t="s">
        <v>54</v>
      </c>
      <c r="K153" s="20">
        <f t="shared" si="963"/>
        <v>381.5975628852994</v>
      </c>
      <c r="L153" s="20">
        <f t="shared" si="963"/>
        <v>56.512830401599956</v>
      </c>
      <c r="M153" s="20">
        <f t="shared" si="963"/>
        <v>337.7713723807866</v>
      </c>
      <c r="N153" s="20">
        <f t="shared" si="963"/>
        <v>61.084367885736555</v>
      </c>
      <c r="O153" s="20">
        <f t="shared" si="963"/>
        <v>15.121728296285006</v>
      </c>
      <c r="P153" s="20">
        <f t="shared" si="963"/>
        <v>115.82011915034452</v>
      </c>
      <c r="Q153" s="20">
        <f t="shared" si="963"/>
        <v>1401.1595198263472</v>
      </c>
      <c r="R153" s="18" t="s">
        <v>54</v>
      </c>
      <c r="S153" s="20">
        <f t="shared" si="963"/>
        <v>16.598192672697831</v>
      </c>
      <c r="T153" s="20">
        <f t="shared" si="963"/>
        <v>28.623416986795966</v>
      </c>
      <c r="U153" s="20">
        <f t="shared" si="963"/>
        <v>11.916375287812984</v>
      </c>
      <c r="V153" s="20">
        <f t="shared" si="963"/>
        <v>3.3911649915626341</v>
      </c>
      <c r="W153" s="20">
        <f t="shared" si="963"/>
        <v>1.8929694486000912</v>
      </c>
      <c r="X153" s="20">
        <f t="shared" si="963"/>
        <v>7.3006848993775915</v>
      </c>
      <c r="Y153" s="20">
        <f t="shared" si="963"/>
        <v>4.0373258476372698</v>
      </c>
      <c r="Z153" s="20">
        <f t="shared" si="963"/>
        <v>3.9115214431215892</v>
      </c>
      <c r="AA153" s="20">
        <f t="shared" si="963"/>
        <v>5.0695167422546303</v>
      </c>
      <c r="AB153" s="20">
        <f t="shared" si="963"/>
        <v>2.8809720581775786</v>
      </c>
      <c r="AC153" s="20">
        <f t="shared" si="963"/>
        <v>4.1593268686170859</v>
      </c>
      <c r="AD153" s="20">
        <f t="shared" si="963"/>
        <v>26.132674311418391</v>
      </c>
      <c r="AE153" s="20">
        <f t="shared" si="963"/>
        <v>12.606215398233788</v>
      </c>
      <c r="AF153" s="20">
        <f t="shared" si="963"/>
        <v>7.2341781380702352</v>
      </c>
      <c r="AG153" s="20">
        <f t="shared" si="963"/>
        <v>21.177818584547371</v>
      </c>
      <c r="AH153" s="20">
        <f t="shared" si="963"/>
        <v>188.51790365904242</v>
      </c>
      <c r="AI153" s="20">
        <f t="shared" si="963"/>
        <v>10.688779163215974</v>
      </c>
      <c r="AJ153" s="18" t="s">
        <v>54</v>
      </c>
      <c r="AK153" s="20">
        <f t="shared" si="963"/>
        <v>5.686240703077325</v>
      </c>
      <c r="AL153" s="18" t="s">
        <v>54</v>
      </c>
      <c r="AM153" s="18" t="s">
        <v>54</v>
      </c>
      <c r="AN153" s="20">
        <f t="shared" si="963"/>
        <v>11.357816691600547</v>
      </c>
      <c r="AO153" s="18" t="s">
        <v>54</v>
      </c>
      <c r="AP153" s="20">
        <f t="shared" si="963"/>
        <v>3510.7363899899974</v>
      </c>
    </row>
    <row r="154" spans="1:42" x14ac:dyDescent="0.3">
      <c r="B154" s="26"/>
      <c r="C154" s="24" t="str">
        <f>C153</f>
        <v>NIST 679</v>
      </c>
      <c r="D154" s="26">
        <f>D153</f>
        <v>45091</v>
      </c>
      <c r="E154" s="24" t="s">
        <v>77</v>
      </c>
      <c r="F154" s="21">
        <f>F153/F152</f>
        <v>3.0485824081792803E-2</v>
      </c>
      <c r="G154" s="21">
        <f t="shared" ref="G154" si="964">G153/G152</f>
        <v>1.6160318724162796E-2</v>
      </c>
      <c r="H154" s="21">
        <f t="shared" ref="H154" si="965">H153/H152</f>
        <v>1.0611264808699328E-2</v>
      </c>
      <c r="I154" s="18" t="s">
        <v>54</v>
      </c>
      <c r="J154" s="18" t="s">
        <v>54</v>
      </c>
      <c r="K154" s="21">
        <f t="shared" ref="K154" si="966">K153/K152</f>
        <v>1.6022874011593118E-2</v>
      </c>
      <c r="L154" s="21">
        <f t="shared" ref="L154" si="967">L153/L152</f>
        <v>4.004593991043081E-2</v>
      </c>
      <c r="M154" s="21">
        <f t="shared" ref="M154" si="968">M153/M152</f>
        <v>6.2887985920831613E-2</v>
      </c>
      <c r="N154" s="21">
        <f t="shared" ref="N154" si="969">N153/N152</f>
        <v>0.3029978565760742</v>
      </c>
      <c r="O154" s="21">
        <f t="shared" ref="O154" si="970">O153/O152</f>
        <v>0.12001371663718259</v>
      </c>
      <c r="P154" s="21">
        <f t="shared" ref="P154" si="971">P153/P152</f>
        <v>7.3705052278442484E-2</v>
      </c>
      <c r="Q154" s="21">
        <f t="shared" ref="Q154" si="972">Q153/Q152</f>
        <v>1.5195145045887662E-2</v>
      </c>
      <c r="R154" s="18" t="s">
        <v>54</v>
      </c>
      <c r="S154" s="21">
        <f t="shared" ref="S154" si="973">S153/S152</f>
        <v>0.24773421899549</v>
      </c>
      <c r="T154" s="21">
        <f t="shared" ref="T154" si="974">T153/T152</f>
        <v>7.0431636286407404E-2</v>
      </c>
      <c r="U154" s="21">
        <f t="shared" ref="U154" si="975">U153/U152</f>
        <v>9.6099800708169231E-2</v>
      </c>
      <c r="V154" s="21">
        <f t="shared" ref="V154" si="976">V153/V152</f>
        <v>0.16148404721726828</v>
      </c>
      <c r="W154" s="21">
        <f t="shared" ref="W154" si="977">W153/W152</f>
        <v>0.44540457614119794</v>
      </c>
      <c r="X154" s="21">
        <f t="shared" ref="X154" si="978">X153/X152</f>
        <v>3.8546382784464581E-2</v>
      </c>
      <c r="Y154" s="21">
        <f t="shared" ref="Y154" si="979">Y153/Y152</f>
        <v>8.3415823298290698E-2</v>
      </c>
      <c r="Z154" s="21">
        <f t="shared" ref="Z154" si="980">Z153/Z152</f>
        <v>9.6819837701029435E-2</v>
      </c>
      <c r="AA154" s="21">
        <f t="shared" ref="AA154" si="981">AA153/AA152</f>
        <v>3.1139537728836795E-2</v>
      </c>
      <c r="AB154" s="21">
        <f t="shared" ref="AB154" si="982">AB153/AB152</f>
        <v>0.12207508721091434</v>
      </c>
      <c r="AC154" s="21">
        <f t="shared" ref="AC154" si="983">AC153/AC152</f>
        <v>0.33010530703310209</v>
      </c>
      <c r="AD154" s="21">
        <f t="shared" ref="AD154" si="984">AD153/AD152</f>
        <v>0.73098389682289211</v>
      </c>
      <c r="AE154" s="21">
        <f t="shared" ref="AE154" si="985">AE153/AE152</f>
        <v>0.40339889274348123</v>
      </c>
      <c r="AF154" s="21">
        <f t="shared" ref="AF154" si="986">AF153/AF152</f>
        <v>0.11215780059023621</v>
      </c>
      <c r="AG154" s="21">
        <f t="shared" ref="AG154" si="987">AG153/AG152</f>
        <v>0.30254026549353386</v>
      </c>
      <c r="AH154" s="21">
        <f t="shared" ref="AH154" si="988">AH153/AH152</f>
        <v>0.19760786547069437</v>
      </c>
      <c r="AI154" s="21">
        <f t="shared" ref="AI154" si="989">AI153/AI152</f>
        <v>0.30759076728679063</v>
      </c>
      <c r="AJ154" s="18" t="s">
        <v>54</v>
      </c>
      <c r="AK154" s="21">
        <f t="shared" ref="AK154" si="990">AK153/AK152</f>
        <v>0.39671446765655755</v>
      </c>
      <c r="AL154" s="18" t="s">
        <v>54</v>
      </c>
      <c r="AM154" s="18" t="s">
        <v>54</v>
      </c>
      <c r="AN154" s="21">
        <f t="shared" ref="AN154" si="991">AN153/AN152</f>
        <v>0.5282705437953743</v>
      </c>
      <c r="AO154" s="18" t="s">
        <v>54</v>
      </c>
      <c r="AP154" s="21">
        <f t="shared" ref="AP154" si="992">AP153/AP152</f>
        <v>4.9934663175149946E-3</v>
      </c>
    </row>
    <row r="155" spans="1:42" x14ac:dyDescent="0.3">
      <c r="B155" s="26"/>
    </row>
    <row r="156" spans="1:42" x14ac:dyDescent="0.3">
      <c r="A156" s="24" t="s">
        <v>66</v>
      </c>
      <c r="B156" s="26">
        <v>45091</v>
      </c>
      <c r="C156" s="24" t="s">
        <v>67</v>
      </c>
      <c r="D156" s="24" t="s">
        <v>52</v>
      </c>
      <c r="E156" s="24" t="s">
        <v>53</v>
      </c>
      <c r="F156" s="18">
        <v>12560</v>
      </c>
      <c r="G156" s="18">
        <v>77115</v>
      </c>
      <c r="H156" s="18">
        <v>262716</v>
      </c>
      <c r="I156" s="18">
        <v>299</v>
      </c>
      <c r="J156" s="18" t="s">
        <v>54</v>
      </c>
      <c r="K156" s="18">
        <v>17200</v>
      </c>
      <c r="L156" s="18">
        <v>13598</v>
      </c>
      <c r="M156" s="18">
        <v>4180</v>
      </c>
      <c r="N156" s="18">
        <v>134</v>
      </c>
      <c r="O156" s="18">
        <v>238</v>
      </c>
      <c r="P156" s="18">
        <v>1031</v>
      </c>
      <c r="Q156" s="18">
        <v>51261</v>
      </c>
      <c r="R156" s="18">
        <v>201</v>
      </c>
      <c r="S156" s="18">
        <v>68</v>
      </c>
      <c r="T156" s="18">
        <v>320</v>
      </c>
      <c r="U156" s="18">
        <v>61</v>
      </c>
      <c r="V156" s="18">
        <v>5</v>
      </c>
      <c r="W156" s="18">
        <v>5</v>
      </c>
      <c r="X156" s="18">
        <v>82</v>
      </c>
      <c r="Y156" s="18">
        <v>105</v>
      </c>
      <c r="Z156" s="18">
        <v>35</v>
      </c>
      <c r="AA156" s="18">
        <v>284</v>
      </c>
      <c r="AB156" s="18">
        <v>6</v>
      </c>
      <c r="AC156" s="18">
        <v>14</v>
      </c>
      <c r="AD156" s="18">
        <v>18</v>
      </c>
      <c r="AE156" s="18">
        <v>40</v>
      </c>
      <c r="AF156" s="18">
        <v>52</v>
      </c>
      <c r="AG156" s="18">
        <v>53</v>
      </c>
      <c r="AH156" s="18">
        <v>1816</v>
      </c>
      <c r="AI156" s="18">
        <v>33</v>
      </c>
      <c r="AJ156" s="18" t="s">
        <v>54</v>
      </c>
      <c r="AK156" s="18" t="s">
        <v>54</v>
      </c>
      <c r="AL156" s="18">
        <v>21</v>
      </c>
      <c r="AM156" s="18">
        <v>20</v>
      </c>
      <c r="AN156" s="18" t="s">
        <v>54</v>
      </c>
      <c r="AO156" s="18" t="s">
        <v>54</v>
      </c>
      <c r="AP156" s="18">
        <v>712065</v>
      </c>
    </row>
    <row r="157" spans="1:42" x14ac:dyDescent="0.3">
      <c r="A157" s="24" t="s">
        <v>68</v>
      </c>
      <c r="B157" s="26">
        <v>45091</v>
      </c>
      <c r="C157" s="24" t="s">
        <v>67</v>
      </c>
      <c r="D157" s="24" t="s">
        <v>52</v>
      </c>
      <c r="E157" s="24" t="s">
        <v>55</v>
      </c>
      <c r="F157" s="18">
        <v>13010</v>
      </c>
      <c r="G157" s="18">
        <v>76707</v>
      </c>
      <c r="H157" s="18">
        <v>261540</v>
      </c>
      <c r="I157" s="18">
        <v>226</v>
      </c>
      <c r="J157" s="18" t="s">
        <v>54</v>
      </c>
      <c r="K157" s="18">
        <v>17259</v>
      </c>
      <c r="L157" s="18">
        <v>13685</v>
      </c>
      <c r="M157" s="18">
        <v>4271</v>
      </c>
      <c r="N157" s="18">
        <v>96</v>
      </c>
      <c r="O157" s="18">
        <v>146</v>
      </c>
      <c r="P157" s="18">
        <v>957</v>
      </c>
      <c r="Q157" s="18">
        <v>50681</v>
      </c>
      <c r="R157" s="18">
        <v>150</v>
      </c>
      <c r="S157" s="18">
        <v>73</v>
      </c>
      <c r="T157" s="18">
        <v>292</v>
      </c>
      <c r="U157" s="18">
        <v>69</v>
      </c>
      <c r="V157" s="18">
        <v>14</v>
      </c>
      <c r="W157" s="18">
        <v>5</v>
      </c>
      <c r="X157" s="18">
        <v>81</v>
      </c>
      <c r="Y157" s="18">
        <v>116</v>
      </c>
      <c r="Z157" s="18">
        <v>35</v>
      </c>
      <c r="AA157" s="18">
        <v>303</v>
      </c>
      <c r="AB157" s="18">
        <v>9</v>
      </c>
      <c r="AC157" s="18">
        <v>13</v>
      </c>
      <c r="AD157" s="18" t="s">
        <v>54</v>
      </c>
      <c r="AE157" s="18">
        <v>14</v>
      </c>
      <c r="AF157" s="18">
        <v>37</v>
      </c>
      <c r="AG157" s="18">
        <v>58</v>
      </c>
      <c r="AH157" s="18">
        <v>1871</v>
      </c>
      <c r="AI157" s="18" t="s">
        <v>54</v>
      </c>
      <c r="AJ157" s="18" t="s">
        <v>54</v>
      </c>
      <c r="AK157" s="18" t="s">
        <v>54</v>
      </c>
      <c r="AL157" s="18" t="s">
        <v>54</v>
      </c>
      <c r="AM157" s="18">
        <v>19</v>
      </c>
      <c r="AN157" s="18" t="s">
        <v>54</v>
      </c>
      <c r="AO157" s="18" t="s">
        <v>54</v>
      </c>
      <c r="AP157" s="18">
        <v>713691</v>
      </c>
    </row>
    <row r="158" spans="1:42" x14ac:dyDescent="0.3">
      <c r="A158" s="24" t="s">
        <v>69</v>
      </c>
      <c r="B158" s="26">
        <v>45091</v>
      </c>
      <c r="C158" s="24" t="s">
        <v>67</v>
      </c>
      <c r="D158" s="24" t="s">
        <v>52</v>
      </c>
      <c r="E158" s="24" t="s">
        <v>56</v>
      </c>
      <c r="F158" s="18">
        <v>13069</v>
      </c>
      <c r="G158" s="18">
        <v>77628</v>
      </c>
      <c r="H158" s="18">
        <v>263263</v>
      </c>
      <c r="I158" s="18">
        <v>344</v>
      </c>
      <c r="J158" s="18" t="s">
        <v>54</v>
      </c>
      <c r="K158" s="18">
        <v>17570</v>
      </c>
      <c r="L158" s="18">
        <v>13832</v>
      </c>
      <c r="M158" s="18">
        <v>4381</v>
      </c>
      <c r="N158" s="18">
        <v>159</v>
      </c>
      <c r="O158" s="18">
        <v>116</v>
      </c>
      <c r="P158" s="18">
        <v>1026</v>
      </c>
      <c r="Q158" s="18">
        <v>51397</v>
      </c>
      <c r="R158" s="18">
        <v>99</v>
      </c>
      <c r="S158" s="18">
        <v>37</v>
      </c>
      <c r="T158" s="18">
        <v>316</v>
      </c>
      <c r="U158" s="18">
        <v>61</v>
      </c>
      <c r="V158" s="18">
        <v>5</v>
      </c>
      <c r="W158" s="18">
        <v>3</v>
      </c>
      <c r="X158" s="18">
        <v>77</v>
      </c>
      <c r="Y158" s="18">
        <v>98</v>
      </c>
      <c r="Z158" s="18">
        <v>35</v>
      </c>
      <c r="AA158" s="18">
        <v>303</v>
      </c>
      <c r="AB158" s="18">
        <v>15</v>
      </c>
      <c r="AC158" s="18">
        <v>6</v>
      </c>
      <c r="AD158" s="18">
        <v>32</v>
      </c>
      <c r="AE158" s="18">
        <v>37</v>
      </c>
      <c r="AF158" s="18">
        <v>46</v>
      </c>
      <c r="AG158" s="18">
        <v>39</v>
      </c>
      <c r="AH158" s="18">
        <v>817</v>
      </c>
      <c r="AI158" s="18">
        <v>30</v>
      </c>
      <c r="AJ158" s="18" t="s">
        <v>54</v>
      </c>
      <c r="AK158" s="18" t="s">
        <v>54</v>
      </c>
      <c r="AL158" s="18" t="s">
        <v>54</v>
      </c>
      <c r="AM158" s="18" t="s">
        <v>54</v>
      </c>
      <c r="AN158" s="18">
        <v>15</v>
      </c>
      <c r="AO158" s="18" t="s">
        <v>54</v>
      </c>
      <c r="AP158" s="18">
        <v>711070</v>
      </c>
    </row>
    <row r="159" spans="1:42" x14ac:dyDescent="0.3">
      <c r="A159" s="24" t="s">
        <v>70</v>
      </c>
      <c r="B159" s="26">
        <v>45091</v>
      </c>
      <c r="C159" s="24" t="s">
        <v>67</v>
      </c>
      <c r="D159" s="24" t="s">
        <v>52</v>
      </c>
      <c r="E159" s="24" t="s">
        <v>57</v>
      </c>
      <c r="F159" s="18">
        <v>12900</v>
      </c>
      <c r="G159" s="18">
        <v>77463</v>
      </c>
      <c r="H159" s="18">
        <v>264651</v>
      </c>
      <c r="I159" s="18">
        <v>412</v>
      </c>
      <c r="J159" s="18" t="s">
        <v>54</v>
      </c>
      <c r="K159" s="18">
        <v>17490</v>
      </c>
      <c r="L159" s="18">
        <v>14606</v>
      </c>
      <c r="M159" s="18">
        <v>4927</v>
      </c>
      <c r="N159" s="18">
        <v>155</v>
      </c>
      <c r="O159" s="18">
        <v>335</v>
      </c>
      <c r="P159" s="18">
        <v>960</v>
      </c>
      <c r="Q159" s="18">
        <v>51507</v>
      </c>
      <c r="R159" s="18">
        <v>215</v>
      </c>
      <c r="S159" s="18">
        <v>72</v>
      </c>
      <c r="T159" s="18">
        <v>329</v>
      </c>
      <c r="U159" s="18">
        <v>78</v>
      </c>
      <c r="V159" s="18">
        <v>7</v>
      </c>
      <c r="W159" s="18">
        <v>4</v>
      </c>
      <c r="X159" s="18">
        <v>80</v>
      </c>
      <c r="Y159" s="18">
        <v>109</v>
      </c>
      <c r="Z159" s="18">
        <v>34</v>
      </c>
      <c r="AA159" s="18">
        <v>296</v>
      </c>
      <c r="AB159" s="18" t="s">
        <v>54</v>
      </c>
      <c r="AC159" s="18">
        <v>6</v>
      </c>
      <c r="AD159" s="18">
        <v>29</v>
      </c>
      <c r="AE159" s="18">
        <v>18</v>
      </c>
      <c r="AF159" s="18">
        <v>85</v>
      </c>
      <c r="AG159" s="18">
        <v>104</v>
      </c>
      <c r="AH159" s="18">
        <v>829</v>
      </c>
      <c r="AI159" s="18">
        <v>46</v>
      </c>
      <c r="AJ159" s="18" t="s">
        <v>54</v>
      </c>
      <c r="AK159" s="18" t="s">
        <v>54</v>
      </c>
      <c r="AL159" s="18">
        <v>18</v>
      </c>
      <c r="AM159" s="18">
        <v>20</v>
      </c>
      <c r="AN159" s="18" t="s">
        <v>54</v>
      </c>
      <c r="AO159" s="18" t="s">
        <v>54</v>
      </c>
      <c r="AP159" s="18">
        <v>708457</v>
      </c>
    </row>
    <row r="160" spans="1:42" x14ac:dyDescent="0.3">
      <c r="A160" s="24" t="s">
        <v>71</v>
      </c>
      <c r="B160" s="26">
        <v>45091</v>
      </c>
      <c r="C160" s="24" t="s">
        <v>67</v>
      </c>
      <c r="D160" s="24" t="s">
        <v>52</v>
      </c>
      <c r="E160" s="24" t="s">
        <v>59</v>
      </c>
      <c r="F160" s="18">
        <v>13411</v>
      </c>
      <c r="G160" s="18">
        <v>77436</v>
      </c>
      <c r="H160" s="18">
        <v>261143</v>
      </c>
      <c r="I160" s="18">
        <v>287</v>
      </c>
      <c r="J160" s="18" t="s">
        <v>54</v>
      </c>
      <c r="K160" s="18">
        <v>17471</v>
      </c>
      <c r="L160" s="18">
        <v>14485</v>
      </c>
      <c r="M160" s="18">
        <v>4143</v>
      </c>
      <c r="N160" s="18">
        <v>102</v>
      </c>
      <c r="O160" s="18">
        <v>213</v>
      </c>
      <c r="P160" s="18">
        <v>862</v>
      </c>
      <c r="Q160" s="18">
        <v>50336</v>
      </c>
      <c r="R160" s="18">
        <v>212</v>
      </c>
      <c r="S160" s="18">
        <v>71</v>
      </c>
      <c r="T160" s="18">
        <v>316</v>
      </c>
      <c r="U160" s="18">
        <v>67</v>
      </c>
      <c r="V160" s="18">
        <v>9</v>
      </c>
      <c r="W160" s="18">
        <v>4</v>
      </c>
      <c r="X160" s="18">
        <v>77</v>
      </c>
      <c r="Y160" s="18">
        <v>100</v>
      </c>
      <c r="Z160" s="18">
        <v>28</v>
      </c>
      <c r="AA160" s="18">
        <v>246</v>
      </c>
      <c r="AB160" s="18">
        <v>12</v>
      </c>
      <c r="AC160" s="18">
        <v>5</v>
      </c>
      <c r="AD160" s="18" t="s">
        <v>54</v>
      </c>
      <c r="AE160" s="18">
        <v>43</v>
      </c>
      <c r="AF160" s="18" t="s">
        <v>54</v>
      </c>
      <c r="AG160" s="18">
        <v>36</v>
      </c>
      <c r="AH160" s="18">
        <v>1051</v>
      </c>
      <c r="AI160" s="18" t="s">
        <v>54</v>
      </c>
      <c r="AJ160" s="18">
        <v>4</v>
      </c>
      <c r="AK160" s="18">
        <v>6</v>
      </c>
      <c r="AL160" s="18" t="s">
        <v>54</v>
      </c>
      <c r="AM160" s="18">
        <v>36</v>
      </c>
      <c r="AN160" s="18" t="s">
        <v>54</v>
      </c>
      <c r="AO160" s="18" t="s">
        <v>54</v>
      </c>
      <c r="AP160" s="18">
        <v>713671</v>
      </c>
    </row>
    <row r="161" spans="1:42" x14ac:dyDescent="0.3">
      <c r="B161" s="26"/>
      <c r="C161" s="24" t="str">
        <f>C160</f>
        <v>SARM 69</v>
      </c>
      <c r="D161" s="26">
        <f>B160</f>
        <v>45091</v>
      </c>
      <c r="E161" s="24" t="s">
        <v>75</v>
      </c>
      <c r="F161" s="20">
        <f>AVERAGE(F156:F160)</f>
        <v>12990</v>
      </c>
      <c r="G161" s="20">
        <f t="shared" ref="G161" si="993">AVERAGE(G156:G160)</f>
        <v>77269.8</v>
      </c>
      <c r="H161" s="20">
        <f t="shared" ref="H161" si="994">AVERAGE(H156:H160)</f>
        <v>262662.59999999998</v>
      </c>
      <c r="I161" s="20">
        <f t="shared" ref="I161" si="995">AVERAGE(I156:I160)</f>
        <v>313.60000000000002</v>
      </c>
      <c r="J161" s="18" t="s">
        <v>54</v>
      </c>
      <c r="K161" s="20">
        <f t="shared" ref="K161" si="996">AVERAGE(K156:K160)</f>
        <v>17398</v>
      </c>
      <c r="L161" s="20">
        <f t="shared" ref="L161" si="997">AVERAGE(L156:L160)</f>
        <v>14041.2</v>
      </c>
      <c r="M161" s="20">
        <f t="shared" ref="M161" si="998">AVERAGE(M156:M160)</f>
        <v>4380.3999999999996</v>
      </c>
      <c r="N161" s="20">
        <f t="shared" ref="N161" si="999">AVERAGE(N156:N160)</f>
        <v>129.19999999999999</v>
      </c>
      <c r="O161" s="20">
        <f t="shared" ref="O161" si="1000">AVERAGE(O156:O160)</f>
        <v>209.6</v>
      </c>
      <c r="P161" s="20">
        <f t="shared" ref="P161" si="1001">AVERAGE(P156:P160)</f>
        <v>967.2</v>
      </c>
      <c r="Q161" s="20">
        <f t="shared" ref="Q161" si="1002">AVERAGE(Q156:Q160)</f>
        <v>51036.4</v>
      </c>
      <c r="R161" s="20">
        <f t="shared" ref="R161" si="1003">AVERAGE(R156:R160)</f>
        <v>175.4</v>
      </c>
      <c r="S161" s="20">
        <f t="shared" ref="S161" si="1004">AVERAGE(S156:S160)</f>
        <v>64.2</v>
      </c>
      <c r="T161" s="20">
        <f t="shared" ref="T161" si="1005">AVERAGE(T156:T160)</f>
        <v>314.60000000000002</v>
      </c>
      <c r="U161" s="20">
        <f t="shared" ref="U161" si="1006">AVERAGE(U156:U160)</f>
        <v>67.2</v>
      </c>
      <c r="V161" s="20">
        <f t="shared" ref="V161" si="1007">AVERAGE(V156:V160)</f>
        <v>8</v>
      </c>
      <c r="W161" s="20">
        <f t="shared" ref="W161" si="1008">AVERAGE(W156:W160)</f>
        <v>4.2</v>
      </c>
      <c r="X161" s="20">
        <f t="shared" ref="X161" si="1009">AVERAGE(X156:X160)</f>
        <v>79.400000000000006</v>
      </c>
      <c r="Y161" s="20">
        <f t="shared" ref="Y161" si="1010">AVERAGE(Y156:Y160)</f>
        <v>105.6</v>
      </c>
      <c r="Z161" s="20">
        <f t="shared" ref="Z161" si="1011">AVERAGE(Z156:Z160)</f>
        <v>33.4</v>
      </c>
      <c r="AA161" s="20">
        <f t="shared" ref="AA161" si="1012">AVERAGE(AA156:AA160)</f>
        <v>286.39999999999998</v>
      </c>
      <c r="AB161" s="20">
        <f t="shared" ref="AB161" si="1013">AVERAGE(AB156:AB160)</f>
        <v>10.5</v>
      </c>
      <c r="AC161" s="20">
        <f t="shared" ref="AC161" si="1014">AVERAGE(AC156:AC160)</f>
        <v>8.8000000000000007</v>
      </c>
      <c r="AD161" s="20">
        <f t="shared" ref="AD161" si="1015">AVERAGE(AD156:AD160)</f>
        <v>26.333333333333332</v>
      </c>
      <c r="AE161" s="20">
        <f t="shared" ref="AE161" si="1016">AVERAGE(AE156:AE160)</f>
        <v>30.4</v>
      </c>
      <c r="AF161" s="20">
        <f t="shared" ref="AF161" si="1017">AVERAGE(AF156:AF160)</f>
        <v>55</v>
      </c>
      <c r="AG161" s="20">
        <f t="shared" ref="AG161" si="1018">AVERAGE(AG156:AG160)</f>
        <v>58</v>
      </c>
      <c r="AH161" s="20">
        <f t="shared" ref="AH161" si="1019">AVERAGE(AH156:AH160)</f>
        <v>1276.8</v>
      </c>
      <c r="AI161" s="20">
        <f t="shared" ref="AI161" si="1020">AVERAGE(AI156:AI160)</f>
        <v>36.333333333333336</v>
      </c>
      <c r="AJ161" s="18" t="s">
        <v>54</v>
      </c>
      <c r="AK161" s="18" t="s">
        <v>54</v>
      </c>
      <c r="AL161" s="18" t="s">
        <v>54</v>
      </c>
      <c r="AM161" s="20">
        <f t="shared" ref="AM161" si="1021">AVERAGE(AM156:AM160)</f>
        <v>23.75</v>
      </c>
      <c r="AN161" s="18" t="s">
        <v>54</v>
      </c>
      <c r="AO161" s="18" t="s">
        <v>54</v>
      </c>
      <c r="AP161" s="20">
        <f t="shared" ref="AP161" si="1022">AVERAGE(AP156:AP160)</f>
        <v>711790.8</v>
      </c>
    </row>
    <row r="162" spans="1:42" x14ac:dyDescent="0.3">
      <c r="B162" s="26"/>
      <c r="C162" s="24" t="str">
        <f>C161</f>
        <v>SARM 69</v>
      </c>
      <c r="D162" s="26">
        <f>D161</f>
        <v>45091</v>
      </c>
      <c r="E162" s="24" t="s">
        <v>76</v>
      </c>
      <c r="F162" s="20">
        <f>STDEV(F156:F160)</f>
        <v>306.95357955234857</v>
      </c>
      <c r="G162" s="20">
        <f t="shared" ref="G162:AP162" si="1023">STDEV(G156:G160)</f>
        <v>365.36379130942902</v>
      </c>
      <c r="H162" s="20">
        <f t="shared" si="1023"/>
        <v>1404.1439740995224</v>
      </c>
      <c r="I162" s="20">
        <f t="shared" si="1023"/>
        <v>69.28419733243652</v>
      </c>
      <c r="J162" s="18" t="s">
        <v>54</v>
      </c>
      <c r="K162" s="20">
        <f t="shared" si="1023"/>
        <v>159.61046331616234</v>
      </c>
      <c r="L162" s="20">
        <f t="shared" si="1023"/>
        <v>469.84752846003136</v>
      </c>
      <c r="M162" s="20">
        <f t="shared" si="1023"/>
        <v>319.08431487617815</v>
      </c>
      <c r="N162" s="20">
        <f t="shared" si="1023"/>
        <v>29.235252692597012</v>
      </c>
      <c r="O162" s="20">
        <f t="shared" si="1023"/>
        <v>85.65804107029301</v>
      </c>
      <c r="P162" s="20">
        <f t="shared" si="1023"/>
        <v>68.466780266053107</v>
      </c>
      <c r="Q162" s="20">
        <f t="shared" si="1023"/>
        <v>504.68088927558966</v>
      </c>
      <c r="R162" s="20">
        <f t="shared" si="1023"/>
        <v>50.11287259776676</v>
      </c>
      <c r="S162" s="20">
        <f t="shared" si="1023"/>
        <v>15.319921670818028</v>
      </c>
      <c r="T162" s="20">
        <f t="shared" si="1023"/>
        <v>13.704014010500718</v>
      </c>
      <c r="U162" s="20">
        <f t="shared" si="1023"/>
        <v>7.0142711667000723</v>
      </c>
      <c r="V162" s="20">
        <f t="shared" si="1023"/>
        <v>3.7416573867739413</v>
      </c>
      <c r="W162" s="20">
        <f t="shared" si="1023"/>
        <v>0.83666002653407512</v>
      </c>
      <c r="X162" s="20">
        <f t="shared" si="1023"/>
        <v>2.3021728866442674</v>
      </c>
      <c r="Y162" s="20">
        <f t="shared" si="1023"/>
        <v>7.2318738927058179</v>
      </c>
      <c r="Z162" s="20">
        <f t="shared" si="1023"/>
        <v>3.0495901363953815</v>
      </c>
      <c r="AA162" s="20">
        <f t="shared" si="1023"/>
        <v>23.880954754783151</v>
      </c>
      <c r="AB162" s="20">
        <f t="shared" si="1023"/>
        <v>3.872983346207417</v>
      </c>
      <c r="AC162" s="20">
        <f t="shared" si="1023"/>
        <v>4.3243496620879309</v>
      </c>
      <c r="AD162" s="20">
        <f t="shared" si="1023"/>
        <v>7.3711147958319883</v>
      </c>
      <c r="AE162" s="20">
        <f t="shared" si="1023"/>
        <v>13.390294993016395</v>
      </c>
      <c r="AF162" s="20">
        <f t="shared" si="1023"/>
        <v>20.928449536456348</v>
      </c>
      <c r="AG162" s="20">
        <f t="shared" si="1023"/>
        <v>27.3221521846285</v>
      </c>
      <c r="AH162" s="20">
        <f t="shared" si="1023"/>
        <v>526.00779461905313</v>
      </c>
      <c r="AI162" s="20">
        <f t="shared" si="1023"/>
        <v>8.5049005481153781</v>
      </c>
      <c r="AJ162" s="18" t="s">
        <v>54</v>
      </c>
      <c r="AK162" s="18" t="s">
        <v>54</v>
      </c>
      <c r="AL162" s="18" t="s">
        <v>54</v>
      </c>
      <c r="AM162" s="20">
        <f t="shared" si="1023"/>
        <v>8.1802607945386843</v>
      </c>
      <c r="AN162" s="18" t="s">
        <v>54</v>
      </c>
      <c r="AO162" s="18" t="s">
        <v>54</v>
      </c>
      <c r="AP162" s="20">
        <f t="shared" si="1023"/>
        <v>2171.1099004886878</v>
      </c>
    </row>
    <row r="163" spans="1:42" x14ac:dyDescent="0.3">
      <c r="B163" s="26"/>
      <c r="C163" s="24" t="str">
        <f>C162</f>
        <v>SARM 69</v>
      </c>
      <c r="D163" s="26">
        <f>D162</f>
        <v>45091</v>
      </c>
      <c r="E163" s="24" t="s">
        <v>77</v>
      </c>
      <c r="F163" s="21">
        <f>F162/F161</f>
        <v>2.3629990727663478E-2</v>
      </c>
      <c r="G163" s="21">
        <f t="shared" ref="G163" si="1024">G162/G161</f>
        <v>4.7284164228382757E-3</v>
      </c>
      <c r="H163" s="21">
        <f t="shared" ref="H163" si="1025">H162/H161</f>
        <v>5.3458085547752991E-3</v>
      </c>
      <c r="I163" s="21">
        <f t="shared" ref="I163" si="1026">I162/I161</f>
        <v>0.22093175169782053</v>
      </c>
      <c r="J163" s="18" t="s">
        <v>54</v>
      </c>
      <c r="K163" s="21">
        <f t="shared" ref="K163" si="1027">K162/K161</f>
        <v>9.1740696238741433E-3</v>
      </c>
      <c r="L163" s="21">
        <f t="shared" ref="L163" si="1028">L162/L161</f>
        <v>3.3462063674047186E-2</v>
      </c>
      <c r="M163" s="21">
        <f t="shared" ref="M163" si="1029">M162/M161</f>
        <v>7.2843647812112639E-2</v>
      </c>
      <c r="N163" s="21">
        <f t="shared" ref="N163" si="1030">N162/N161</f>
        <v>0.22627904560833603</v>
      </c>
      <c r="O163" s="21">
        <f t="shared" ref="O163" si="1031">O162/O161</f>
        <v>0.40867386006819184</v>
      </c>
      <c r="P163" s="21">
        <f t="shared" ref="P163" si="1032">P162/P161</f>
        <v>7.0788647917755479E-2</v>
      </c>
      <c r="Q163" s="21">
        <f t="shared" ref="Q163" si="1033">Q162/Q161</f>
        <v>9.8886459326204372E-3</v>
      </c>
      <c r="R163" s="21">
        <f t="shared" ref="R163" si="1034">R162/R161</f>
        <v>0.28570622917768962</v>
      </c>
      <c r="S163" s="21">
        <f t="shared" ref="S163" si="1035">S162/S161</f>
        <v>0.23862806340838047</v>
      </c>
      <c r="T163" s="21">
        <f t="shared" ref="T163" si="1036">T162/T161</f>
        <v>4.3560120821680599E-2</v>
      </c>
      <c r="U163" s="21">
        <f t="shared" ref="U163" si="1037">U162/U161</f>
        <v>0.10437903521875107</v>
      </c>
      <c r="V163" s="21">
        <f t="shared" ref="V163" si="1038">V162/V161</f>
        <v>0.46770717334674267</v>
      </c>
      <c r="W163" s="21">
        <f t="shared" ref="W163" si="1039">W162/W161</f>
        <v>0.19920476822239883</v>
      </c>
      <c r="X163" s="21">
        <f t="shared" ref="X163" si="1040">X162/X161</f>
        <v>2.8994620738592786E-2</v>
      </c>
      <c r="Y163" s="21">
        <f t="shared" ref="Y163" si="1041">Y162/Y161</f>
        <v>6.8483654286986911E-2</v>
      </c>
      <c r="Z163" s="21">
        <f t="shared" ref="Z163" si="1042">Z162/Z161</f>
        <v>9.1305093904053336E-2</v>
      </c>
      <c r="AA163" s="21">
        <f t="shared" ref="AA163" si="1043">AA162/AA161</f>
        <v>8.3383221909159047E-2</v>
      </c>
      <c r="AB163" s="21">
        <f t="shared" ref="AB163" si="1044">AB162/AB161</f>
        <v>0.36885555678165877</v>
      </c>
      <c r="AC163" s="21">
        <f t="shared" ref="AC163" si="1045">AC162/AC161</f>
        <v>0.49140337069181028</v>
      </c>
      <c r="AD163" s="21">
        <f t="shared" ref="AD163" si="1046">AD162/AD161</f>
        <v>0.27991575174045524</v>
      </c>
      <c r="AE163" s="21">
        <f t="shared" ref="AE163" si="1047">AE162/AE161</f>
        <v>0.44047023003343405</v>
      </c>
      <c r="AF163" s="21">
        <f t="shared" ref="AF163" si="1048">AF162/AF161</f>
        <v>0.38051726429920635</v>
      </c>
      <c r="AG163" s="21">
        <f t="shared" ref="AG163" si="1049">AG162/AG161</f>
        <v>0.47107158939014654</v>
      </c>
      <c r="AH163" s="21">
        <f t="shared" ref="AH163" si="1050">AH162/AH161</f>
        <v>0.41197352335452159</v>
      </c>
      <c r="AI163" s="21">
        <f t="shared" ref="AI163" si="1051">AI162/AI161</f>
        <v>0.23407983159950579</v>
      </c>
      <c r="AJ163" s="18" t="s">
        <v>54</v>
      </c>
      <c r="AK163" s="18" t="s">
        <v>54</v>
      </c>
      <c r="AL163" s="18" t="s">
        <v>54</v>
      </c>
      <c r="AM163" s="21">
        <f t="shared" ref="AM163" si="1052">AM162/AM161</f>
        <v>0.34443203345426038</v>
      </c>
      <c r="AN163" s="18" t="s">
        <v>54</v>
      </c>
      <c r="AO163" s="18" t="s">
        <v>54</v>
      </c>
      <c r="AP163" s="21">
        <f t="shared" ref="AP163" si="1053">AP162/AP161</f>
        <v>3.0502078707517542E-3</v>
      </c>
    </row>
    <row r="164" spans="1:42" x14ac:dyDescent="0.3">
      <c r="B164" s="26"/>
    </row>
    <row r="165" spans="1:42" x14ac:dyDescent="0.3">
      <c r="A165" s="24" t="s">
        <v>51</v>
      </c>
      <c r="B165" s="26">
        <v>45092</v>
      </c>
      <c r="C165" s="24" t="s">
        <v>0</v>
      </c>
      <c r="D165" s="24" t="s">
        <v>52</v>
      </c>
      <c r="E165" s="24" t="s">
        <v>53</v>
      </c>
      <c r="F165" s="18">
        <v>14406</v>
      </c>
      <c r="G165" s="18">
        <v>70601</v>
      </c>
      <c r="H165" s="18">
        <v>266886</v>
      </c>
      <c r="I165" s="18">
        <v>194</v>
      </c>
      <c r="J165" s="18">
        <v>101</v>
      </c>
      <c r="K165" s="18">
        <v>25791</v>
      </c>
      <c r="L165" s="18">
        <v>23140</v>
      </c>
      <c r="M165" s="18">
        <v>3702</v>
      </c>
      <c r="N165" s="18">
        <v>79</v>
      </c>
      <c r="O165" s="18">
        <v>118</v>
      </c>
      <c r="P165" s="18">
        <v>697</v>
      </c>
      <c r="Q165" s="18">
        <v>29017</v>
      </c>
      <c r="R165" s="18">
        <v>66</v>
      </c>
      <c r="S165" s="18">
        <v>20</v>
      </c>
      <c r="T165" s="18">
        <v>271</v>
      </c>
      <c r="U165" s="18">
        <v>395</v>
      </c>
      <c r="V165" s="18">
        <v>161</v>
      </c>
      <c r="W165" s="18">
        <v>5</v>
      </c>
      <c r="X165" s="18">
        <v>121</v>
      </c>
      <c r="Y165" s="18">
        <v>258</v>
      </c>
      <c r="Z165" s="18">
        <v>28</v>
      </c>
      <c r="AA165" s="18">
        <v>323</v>
      </c>
      <c r="AB165" s="18">
        <v>18</v>
      </c>
      <c r="AC165" s="18">
        <v>6</v>
      </c>
      <c r="AD165" s="18">
        <v>16</v>
      </c>
      <c r="AE165" s="18">
        <v>87</v>
      </c>
      <c r="AF165" s="18">
        <v>51</v>
      </c>
      <c r="AG165" s="18">
        <v>60</v>
      </c>
      <c r="AH165" s="18">
        <v>737</v>
      </c>
      <c r="AI165" s="18">
        <v>38</v>
      </c>
      <c r="AJ165" s="18" t="s">
        <v>54</v>
      </c>
      <c r="AK165" s="18" t="s">
        <v>54</v>
      </c>
      <c r="AL165" s="18">
        <v>1361</v>
      </c>
      <c r="AM165" s="18" t="s">
        <v>54</v>
      </c>
      <c r="AN165" s="18" t="s">
        <v>54</v>
      </c>
      <c r="AO165" s="18" t="s">
        <v>54</v>
      </c>
      <c r="AP165" s="18">
        <v>722563</v>
      </c>
    </row>
    <row r="166" spans="1:42" x14ac:dyDescent="0.3">
      <c r="A166" s="24" t="s">
        <v>42</v>
      </c>
      <c r="B166" s="26">
        <v>45092</v>
      </c>
      <c r="C166" s="24" t="s">
        <v>0</v>
      </c>
      <c r="D166" s="24" t="s">
        <v>52</v>
      </c>
      <c r="E166" s="24" t="s">
        <v>55</v>
      </c>
      <c r="F166" s="18">
        <v>14507</v>
      </c>
      <c r="G166" s="18">
        <v>69332</v>
      </c>
      <c r="H166" s="18">
        <v>262826</v>
      </c>
      <c r="I166" s="18">
        <v>204</v>
      </c>
      <c r="J166" s="18">
        <v>170</v>
      </c>
      <c r="K166" s="18">
        <v>25689</v>
      </c>
      <c r="L166" s="18">
        <v>23268</v>
      </c>
      <c r="M166" s="18">
        <v>3291</v>
      </c>
      <c r="N166" s="18">
        <v>127</v>
      </c>
      <c r="O166" s="18">
        <v>115</v>
      </c>
      <c r="P166" s="18">
        <v>794</v>
      </c>
      <c r="Q166" s="18">
        <v>29907</v>
      </c>
      <c r="R166" s="18">
        <v>95</v>
      </c>
      <c r="S166" s="18">
        <v>28</v>
      </c>
      <c r="T166" s="18">
        <v>316</v>
      </c>
      <c r="U166" s="18">
        <v>381</v>
      </c>
      <c r="V166" s="18">
        <v>143</v>
      </c>
      <c r="W166" s="18">
        <v>4</v>
      </c>
      <c r="X166" s="18">
        <v>131</v>
      </c>
      <c r="Y166" s="18">
        <v>258</v>
      </c>
      <c r="Z166" s="18">
        <v>30</v>
      </c>
      <c r="AA166" s="18">
        <v>342</v>
      </c>
      <c r="AB166" s="18">
        <v>22</v>
      </c>
      <c r="AC166" s="18">
        <v>16</v>
      </c>
      <c r="AD166" s="18">
        <v>20</v>
      </c>
      <c r="AE166" s="18">
        <v>97</v>
      </c>
      <c r="AF166" s="18">
        <v>74</v>
      </c>
      <c r="AG166" s="18">
        <v>102</v>
      </c>
      <c r="AH166" s="18">
        <v>954</v>
      </c>
      <c r="AI166" s="18">
        <v>25</v>
      </c>
      <c r="AJ166" s="18">
        <v>7</v>
      </c>
      <c r="AK166" s="18">
        <v>9</v>
      </c>
      <c r="AL166" s="18">
        <v>1372</v>
      </c>
      <c r="AM166" s="18" t="s">
        <v>54</v>
      </c>
      <c r="AN166" s="18">
        <v>8</v>
      </c>
      <c r="AO166" s="18" t="s">
        <v>54</v>
      </c>
      <c r="AP166" s="18">
        <v>726077</v>
      </c>
    </row>
    <row r="167" spans="1:42" x14ac:dyDescent="0.3">
      <c r="A167" s="24" t="s">
        <v>43</v>
      </c>
      <c r="B167" s="26">
        <v>45092</v>
      </c>
      <c r="C167" s="24" t="s">
        <v>0</v>
      </c>
      <c r="D167" s="24" t="s">
        <v>52</v>
      </c>
      <c r="E167" s="24" t="s">
        <v>56</v>
      </c>
      <c r="F167" s="18">
        <v>15879</v>
      </c>
      <c r="G167" s="18">
        <v>69400</v>
      </c>
      <c r="H167" s="18">
        <v>264460</v>
      </c>
      <c r="I167" s="18">
        <v>161</v>
      </c>
      <c r="J167" s="18">
        <v>130</v>
      </c>
      <c r="K167" s="18">
        <v>24858</v>
      </c>
      <c r="L167" s="18">
        <v>23022</v>
      </c>
      <c r="M167" s="18">
        <v>3356</v>
      </c>
      <c r="N167" s="18" t="s">
        <v>54</v>
      </c>
      <c r="O167" s="18">
        <v>73</v>
      </c>
      <c r="P167" s="18">
        <v>697</v>
      </c>
      <c r="Q167" s="18">
        <v>28784</v>
      </c>
      <c r="R167" s="18">
        <v>66</v>
      </c>
      <c r="S167" s="18">
        <v>32</v>
      </c>
      <c r="T167" s="18">
        <v>261</v>
      </c>
      <c r="U167" s="18">
        <v>377</v>
      </c>
      <c r="V167" s="18">
        <v>100</v>
      </c>
      <c r="W167" s="18">
        <v>4</v>
      </c>
      <c r="X167" s="18">
        <v>116</v>
      </c>
      <c r="Y167" s="18">
        <v>266</v>
      </c>
      <c r="Z167" s="18">
        <v>36</v>
      </c>
      <c r="AA167" s="18">
        <v>306</v>
      </c>
      <c r="AB167" s="18">
        <v>26</v>
      </c>
      <c r="AC167" s="18">
        <v>12</v>
      </c>
      <c r="AD167" s="18" t="s">
        <v>54</v>
      </c>
      <c r="AE167" s="18">
        <v>73</v>
      </c>
      <c r="AF167" s="18">
        <v>56</v>
      </c>
      <c r="AG167" s="18">
        <v>64</v>
      </c>
      <c r="AH167" s="18">
        <v>1780</v>
      </c>
      <c r="AI167" s="18">
        <v>34</v>
      </c>
      <c r="AJ167" s="18" t="s">
        <v>54</v>
      </c>
      <c r="AK167" s="18">
        <v>9</v>
      </c>
      <c r="AL167" s="18">
        <v>1338</v>
      </c>
      <c r="AM167" s="18" t="s">
        <v>54</v>
      </c>
      <c r="AN167" s="18">
        <v>10</v>
      </c>
      <c r="AO167" s="18" t="s">
        <v>54</v>
      </c>
      <c r="AP167" s="18">
        <v>724445</v>
      </c>
    </row>
    <row r="168" spans="1:42" x14ac:dyDescent="0.3">
      <c r="A168" s="24" t="s">
        <v>44</v>
      </c>
      <c r="B168" s="26">
        <v>45092</v>
      </c>
      <c r="C168" s="24" t="s">
        <v>0</v>
      </c>
      <c r="D168" s="24" t="s">
        <v>52</v>
      </c>
      <c r="E168" s="24" t="s">
        <v>57</v>
      </c>
      <c r="F168" s="18">
        <v>15055</v>
      </c>
      <c r="G168" s="18">
        <v>69317</v>
      </c>
      <c r="H168" s="18">
        <v>263373</v>
      </c>
      <c r="I168" s="18">
        <v>123</v>
      </c>
      <c r="J168" s="18">
        <v>128</v>
      </c>
      <c r="K168" s="18">
        <v>25377</v>
      </c>
      <c r="L168" s="18">
        <v>22040</v>
      </c>
      <c r="M168" s="18" t="s">
        <v>54</v>
      </c>
      <c r="N168" s="18" t="s">
        <v>54</v>
      </c>
      <c r="O168" s="18">
        <v>95</v>
      </c>
      <c r="P168" s="18">
        <v>779</v>
      </c>
      <c r="Q168" s="18">
        <v>28625</v>
      </c>
      <c r="R168" s="18" t="s">
        <v>54</v>
      </c>
      <c r="S168" s="18">
        <v>37</v>
      </c>
      <c r="T168" s="18">
        <v>297</v>
      </c>
      <c r="U168" s="18">
        <v>370</v>
      </c>
      <c r="V168" s="18">
        <v>98</v>
      </c>
      <c r="W168" s="18">
        <v>2</v>
      </c>
      <c r="X168" s="18">
        <v>122</v>
      </c>
      <c r="Y168" s="18">
        <v>261</v>
      </c>
      <c r="Z168" s="18">
        <v>34</v>
      </c>
      <c r="AA168" s="18">
        <v>264</v>
      </c>
      <c r="AB168" s="18">
        <v>18</v>
      </c>
      <c r="AC168" s="18">
        <v>11</v>
      </c>
      <c r="AD168" s="18">
        <v>25</v>
      </c>
      <c r="AE168" s="18">
        <v>90</v>
      </c>
      <c r="AF168" s="18">
        <v>47</v>
      </c>
      <c r="AG168" s="18">
        <v>91</v>
      </c>
      <c r="AH168" s="18">
        <v>1027</v>
      </c>
      <c r="AI168" s="18">
        <v>21</v>
      </c>
      <c r="AJ168" s="18">
        <v>4</v>
      </c>
      <c r="AK168" s="18">
        <v>6</v>
      </c>
      <c r="AL168" s="18">
        <v>1349</v>
      </c>
      <c r="AM168" s="18" t="s">
        <v>54</v>
      </c>
      <c r="AN168" s="18">
        <v>9</v>
      </c>
      <c r="AO168" s="18" t="s">
        <v>54</v>
      </c>
      <c r="AP168" s="18">
        <v>728047</v>
      </c>
    </row>
    <row r="169" spans="1:42" x14ac:dyDescent="0.3">
      <c r="A169" s="24" t="s">
        <v>58</v>
      </c>
      <c r="B169" s="26">
        <v>45092</v>
      </c>
      <c r="C169" s="24" t="s">
        <v>0</v>
      </c>
      <c r="D169" s="24" t="s">
        <v>52</v>
      </c>
      <c r="E169" s="24" t="s">
        <v>59</v>
      </c>
      <c r="F169" s="18">
        <v>14797</v>
      </c>
      <c r="G169" s="18">
        <v>69450</v>
      </c>
      <c r="H169" s="18">
        <v>264869</v>
      </c>
      <c r="I169" s="18">
        <v>221</v>
      </c>
      <c r="J169" s="18">
        <v>127</v>
      </c>
      <c r="K169" s="18">
        <v>26161</v>
      </c>
      <c r="L169" s="18">
        <v>23097</v>
      </c>
      <c r="M169" s="18">
        <v>3110</v>
      </c>
      <c r="N169" s="18">
        <v>85</v>
      </c>
      <c r="O169" s="18">
        <v>57</v>
      </c>
      <c r="P169" s="18">
        <v>632</v>
      </c>
      <c r="Q169" s="18">
        <v>29923</v>
      </c>
      <c r="R169" s="18" t="s">
        <v>54</v>
      </c>
      <c r="S169" s="18">
        <v>34</v>
      </c>
      <c r="T169" s="18">
        <v>248</v>
      </c>
      <c r="U169" s="18">
        <v>411</v>
      </c>
      <c r="V169" s="18">
        <v>148</v>
      </c>
      <c r="W169" s="18">
        <v>6</v>
      </c>
      <c r="X169" s="18">
        <v>117</v>
      </c>
      <c r="Y169" s="18">
        <v>268</v>
      </c>
      <c r="Z169" s="18">
        <v>32</v>
      </c>
      <c r="AA169" s="18">
        <v>311</v>
      </c>
      <c r="AB169" s="18">
        <v>9</v>
      </c>
      <c r="AC169" s="18">
        <v>6</v>
      </c>
      <c r="AD169" s="18">
        <v>24</v>
      </c>
      <c r="AE169" s="18">
        <v>77</v>
      </c>
      <c r="AF169" s="18">
        <v>51</v>
      </c>
      <c r="AG169" s="18">
        <v>91</v>
      </c>
      <c r="AH169" s="18">
        <v>1315</v>
      </c>
      <c r="AI169" s="18">
        <v>25</v>
      </c>
      <c r="AJ169" s="18">
        <v>6</v>
      </c>
      <c r="AK169" s="18" t="s">
        <v>54</v>
      </c>
      <c r="AL169" s="18">
        <v>1373</v>
      </c>
      <c r="AM169" s="18" t="s">
        <v>54</v>
      </c>
      <c r="AN169" s="18">
        <v>20</v>
      </c>
      <c r="AO169" s="18" t="s">
        <v>54</v>
      </c>
      <c r="AP169" s="18">
        <v>723916</v>
      </c>
    </row>
    <row r="170" spans="1:42" x14ac:dyDescent="0.3">
      <c r="B170" s="26"/>
      <c r="C170" s="24" t="str">
        <f>C169</f>
        <v>NIST 2711a</v>
      </c>
      <c r="D170" s="26">
        <f>B169</f>
        <v>45092</v>
      </c>
      <c r="E170" s="24" t="s">
        <v>75</v>
      </c>
      <c r="F170" s="20">
        <f>AVERAGE(F165:F169)</f>
        <v>14928.8</v>
      </c>
      <c r="G170" s="20">
        <f t="shared" ref="G170" si="1054">AVERAGE(G165:G169)</f>
        <v>69620</v>
      </c>
      <c r="H170" s="20">
        <f t="shared" ref="H170" si="1055">AVERAGE(H165:H169)</f>
        <v>264482.8</v>
      </c>
      <c r="I170" s="20">
        <f t="shared" ref="I170" si="1056">AVERAGE(I165:I169)</f>
        <v>180.6</v>
      </c>
      <c r="J170" s="20">
        <f t="shared" ref="J170" si="1057">AVERAGE(J165:J169)</f>
        <v>131.19999999999999</v>
      </c>
      <c r="K170" s="20">
        <f t="shared" ref="K170" si="1058">AVERAGE(K165:K169)</f>
        <v>25575.200000000001</v>
      </c>
      <c r="L170" s="20">
        <f t="shared" ref="L170" si="1059">AVERAGE(L165:L169)</f>
        <v>22913.4</v>
      </c>
      <c r="M170" s="20">
        <f t="shared" ref="M170" si="1060">AVERAGE(M165:M169)</f>
        <v>3364.75</v>
      </c>
      <c r="N170" s="20">
        <f t="shared" ref="N170" si="1061">AVERAGE(N165:N169)</f>
        <v>97</v>
      </c>
      <c r="O170" s="20">
        <f t="shared" ref="O170" si="1062">AVERAGE(O165:O169)</f>
        <v>91.6</v>
      </c>
      <c r="P170" s="20">
        <f t="shared" ref="P170" si="1063">AVERAGE(P165:P169)</f>
        <v>719.8</v>
      </c>
      <c r="Q170" s="20">
        <f t="shared" ref="Q170" si="1064">AVERAGE(Q165:Q169)</f>
        <v>29251.200000000001</v>
      </c>
      <c r="R170" s="20">
        <f t="shared" ref="R170" si="1065">AVERAGE(R165:R169)</f>
        <v>75.666666666666671</v>
      </c>
      <c r="S170" s="20">
        <f t="shared" ref="S170" si="1066">AVERAGE(S165:S169)</f>
        <v>30.2</v>
      </c>
      <c r="T170" s="20">
        <f t="shared" ref="T170" si="1067">AVERAGE(T165:T169)</f>
        <v>278.60000000000002</v>
      </c>
      <c r="U170" s="20">
        <f t="shared" ref="U170" si="1068">AVERAGE(U165:U169)</f>
        <v>386.8</v>
      </c>
      <c r="V170" s="20">
        <f t="shared" ref="V170" si="1069">AVERAGE(V165:V169)</f>
        <v>130</v>
      </c>
      <c r="W170" s="20">
        <f t="shared" ref="W170" si="1070">AVERAGE(W165:W169)</f>
        <v>4.2</v>
      </c>
      <c r="X170" s="20">
        <f t="shared" ref="X170" si="1071">AVERAGE(X165:X169)</f>
        <v>121.4</v>
      </c>
      <c r="Y170" s="20">
        <f t="shared" ref="Y170" si="1072">AVERAGE(Y165:Y169)</f>
        <v>262.2</v>
      </c>
      <c r="Z170" s="20">
        <f t="shared" ref="Z170" si="1073">AVERAGE(Z165:Z169)</f>
        <v>32</v>
      </c>
      <c r="AA170" s="20">
        <f t="shared" ref="AA170" si="1074">AVERAGE(AA165:AA169)</f>
        <v>309.2</v>
      </c>
      <c r="AB170" s="20">
        <f t="shared" ref="AB170" si="1075">AVERAGE(AB165:AB169)</f>
        <v>18.600000000000001</v>
      </c>
      <c r="AC170" s="20">
        <f t="shared" ref="AC170" si="1076">AVERAGE(AC165:AC169)</f>
        <v>10.199999999999999</v>
      </c>
      <c r="AD170" s="20">
        <f t="shared" ref="AD170" si="1077">AVERAGE(AD165:AD169)</f>
        <v>21.25</v>
      </c>
      <c r="AE170" s="20">
        <f t="shared" ref="AE170" si="1078">AVERAGE(AE165:AE169)</f>
        <v>84.8</v>
      </c>
      <c r="AF170" s="20">
        <f t="shared" ref="AF170" si="1079">AVERAGE(AF165:AF169)</f>
        <v>55.8</v>
      </c>
      <c r="AG170" s="20">
        <f t="shared" ref="AG170" si="1080">AVERAGE(AG165:AG169)</f>
        <v>81.599999999999994</v>
      </c>
      <c r="AH170" s="20">
        <f t="shared" ref="AH170" si="1081">AVERAGE(AH165:AH169)</f>
        <v>1162.5999999999999</v>
      </c>
      <c r="AI170" s="20">
        <f t="shared" ref="AI170" si="1082">AVERAGE(AI165:AI169)</f>
        <v>28.6</v>
      </c>
      <c r="AJ170" s="20">
        <f t="shared" ref="AJ170" si="1083">AVERAGE(AJ165:AJ169)</f>
        <v>5.666666666666667</v>
      </c>
      <c r="AK170" s="20">
        <f t="shared" ref="AK170" si="1084">AVERAGE(AK165:AK169)</f>
        <v>8</v>
      </c>
      <c r="AL170" s="20">
        <f t="shared" ref="AL170" si="1085">AVERAGE(AL165:AL169)</f>
        <v>1358.6</v>
      </c>
      <c r="AM170" s="18" t="s">
        <v>54</v>
      </c>
      <c r="AN170" s="20">
        <f t="shared" ref="AN170" si="1086">AVERAGE(AN165:AN169)</f>
        <v>11.75</v>
      </c>
      <c r="AO170" s="18" t="s">
        <v>54</v>
      </c>
      <c r="AP170" s="20">
        <f t="shared" ref="AP170" si="1087">AVERAGE(AP165:AP169)</f>
        <v>725009.6</v>
      </c>
    </row>
    <row r="171" spans="1:42" x14ac:dyDescent="0.3">
      <c r="B171" s="26"/>
      <c r="C171" s="24" t="str">
        <f>C170</f>
        <v>NIST 2711a</v>
      </c>
      <c r="D171" s="26">
        <f>D170</f>
        <v>45092</v>
      </c>
      <c r="E171" s="24" t="s">
        <v>76</v>
      </c>
      <c r="F171" s="20">
        <f>STDEV(F165:F169)</f>
        <v>588.94244200940386</v>
      </c>
      <c r="G171" s="20">
        <f t="shared" ref="G171:AP171" si="1088">STDEV(G165:G169)</f>
        <v>551.00226859787062</v>
      </c>
      <c r="H171" s="20">
        <f t="shared" si="1088"/>
        <v>1573.3469738109266</v>
      </c>
      <c r="I171" s="20">
        <f t="shared" si="1088"/>
        <v>38.92685448376227</v>
      </c>
      <c r="J171" s="20">
        <f t="shared" si="1088"/>
        <v>24.732569619835314</v>
      </c>
      <c r="K171" s="20">
        <f t="shared" si="1088"/>
        <v>488.96339331283281</v>
      </c>
      <c r="L171" s="20">
        <f t="shared" si="1088"/>
        <v>496.3414147539977</v>
      </c>
      <c r="M171" s="20">
        <f t="shared" si="1088"/>
        <v>247.75710551532794</v>
      </c>
      <c r="N171" s="20">
        <f t="shared" si="1088"/>
        <v>26.153393661244042</v>
      </c>
      <c r="O171" s="20">
        <f t="shared" si="1088"/>
        <v>26.453733195902601</v>
      </c>
      <c r="P171" s="20">
        <f t="shared" si="1088"/>
        <v>66.631073831959213</v>
      </c>
      <c r="Q171" s="20">
        <f t="shared" si="1088"/>
        <v>621.82007043838655</v>
      </c>
      <c r="R171" s="20">
        <f t="shared" si="1088"/>
        <v>16.743157806499166</v>
      </c>
      <c r="S171" s="20">
        <f t="shared" si="1088"/>
        <v>6.5726706900619964</v>
      </c>
      <c r="T171" s="20">
        <f t="shared" si="1088"/>
        <v>27.573538039214338</v>
      </c>
      <c r="U171" s="20">
        <f t="shared" si="1088"/>
        <v>16.315636671610459</v>
      </c>
      <c r="V171" s="20">
        <f t="shared" si="1088"/>
        <v>29.060282173440779</v>
      </c>
      <c r="W171" s="20">
        <f t="shared" si="1088"/>
        <v>1.4832396974191324</v>
      </c>
      <c r="X171" s="20">
        <f t="shared" si="1088"/>
        <v>5.9413803110051795</v>
      </c>
      <c r="Y171" s="20">
        <f t="shared" si="1088"/>
        <v>4.6043457732885349</v>
      </c>
      <c r="Z171" s="20">
        <f t="shared" si="1088"/>
        <v>3.1622776601683795</v>
      </c>
      <c r="AA171" s="20">
        <f t="shared" si="1088"/>
        <v>28.821866698741083</v>
      </c>
      <c r="AB171" s="20">
        <f t="shared" si="1088"/>
        <v>6.3087241182350029</v>
      </c>
      <c r="AC171" s="20">
        <f t="shared" si="1088"/>
        <v>4.2661458015403069</v>
      </c>
      <c r="AD171" s="20">
        <f t="shared" si="1088"/>
        <v>4.1129875597510219</v>
      </c>
      <c r="AE171" s="20">
        <f t="shared" si="1088"/>
        <v>9.7570487341204117</v>
      </c>
      <c r="AF171" s="20">
        <f t="shared" si="1088"/>
        <v>10.663020210053052</v>
      </c>
      <c r="AG171" s="20">
        <f t="shared" si="1088"/>
        <v>18.501351301999517</v>
      </c>
      <c r="AH171" s="20">
        <f t="shared" si="1088"/>
        <v>402.31989759394207</v>
      </c>
      <c r="AI171" s="20">
        <f t="shared" si="1088"/>
        <v>7.0922492905988541</v>
      </c>
      <c r="AJ171" s="20">
        <f t="shared" si="1088"/>
        <v>1.5275252316519474</v>
      </c>
      <c r="AK171" s="20">
        <f t="shared" si="1088"/>
        <v>1.7320508075688772</v>
      </c>
      <c r="AL171" s="20">
        <f t="shared" si="1088"/>
        <v>15.076471735787521</v>
      </c>
      <c r="AM171" s="18" t="s">
        <v>54</v>
      </c>
      <c r="AN171" s="20">
        <f t="shared" si="1088"/>
        <v>5.5602757725374259</v>
      </c>
      <c r="AO171" s="18" t="s">
        <v>54</v>
      </c>
      <c r="AP171" s="20">
        <f t="shared" si="1088"/>
        <v>2113.3934323736316</v>
      </c>
    </row>
    <row r="172" spans="1:42" x14ac:dyDescent="0.3">
      <c r="B172" s="26"/>
      <c r="C172" s="24" t="str">
        <f>C171</f>
        <v>NIST 2711a</v>
      </c>
      <c r="D172" s="26">
        <f>D171</f>
        <v>45092</v>
      </c>
      <c r="E172" s="24" t="s">
        <v>77</v>
      </c>
      <c r="F172" s="21">
        <f>F171/F170</f>
        <v>3.9450085874913179E-2</v>
      </c>
      <c r="G172" s="21">
        <f t="shared" ref="G172" si="1089">G171/G170</f>
        <v>7.9144250014057827E-3</v>
      </c>
      <c r="H172" s="21">
        <f t="shared" ref="H172" si="1090">H171/H170</f>
        <v>5.9487685921766047E-3</v>
      </c>
      <c r="I172" s="21">
        <f t="shared" ref="I172" si="1091">I171/I170</f>
        <v>0.2155418299211643</v>
      </c>
      <c r="J172" s="21">
        <f t="shared" ref="J172" si="1092">J171/J170</f>
        <v>0.18851043917557406</v>
      </c>
      <c r="K172" s="21">
        <f t="shared" ref="K172" si="1093">K171/K170</f>
        <v>1.9118653747100034E-2</v>
      </c>
      <c r="L172" s="21">
        <f t="shared" ref="L172" si="1094">L171/L170</f>
        <v>2.1661622227779277E-2</v>
      </c>
      <c r="M172" s="21">
        <f t="shared" ref="M172" si="1095">M171/M170</f>
        <v>7.3633139316539989E-2</v>
      </c>
      <c r="N172" s="21">
        <f t="shared" ref="N172" si="1096">N171/N170</f>
        <v>0.26962261506437157</v>
      </c>
      <c r="O172" s="21">
        <f t="shared" ref="O172" si="1097">O171/O170</f>
        <v>0.28879621392906774</v>
      </c>
      <c r="P172" s="21">
        <f t="shared" ref="P172" si="1098">P171/P170</f>
        <v>9.2568871675408754E-2</v>
      </c>
      <c r="Q172" s="21">
        <f t="shared" ref="Q172" si="1099">Q171/Q170</f>
        <v>2.1257933706596191E-2</v>
      </c>
      <c r="R172" s="21">
        <f t="shared" ref="R172" si="1100">R171/R170</f>
        <v>0.22127521330175109</v>
      </c>
      <c r="S172" s="21">
        <f t="shared" ref="S172" si="1101">S171/S170</f>
        <v>0.21763810231993366</v>
      </c>
      <c r="T172" s="21">
        <f t="shared" ref="T172" si="1102">T171/T170</f>
        <v>9.8971780470977516E-2</v>
      </c>
      <c r="U172" s="21">
        <f t="shared" ref="U172" si="1103">U171/U170</f>
        <v>4.2181066886273162E-2</v>
      </c>
      <c r="V172" s="21">
        <f t="shared" ref="V172" si="1104">V171/V170</f>
        <v>0.22354063210339062</v>
      </c>
      <c r="W172" s="21">
        <f t="shared" ref="W172" si="1105">W171/W170</f>
        <v>0.3531523089093172</v>
      </c>
      <c r="X172" s="21">
        <f t="shared" ref="X172" si="1106">X171/X170</f>
        <v>4.894052974468846E-2</v>
      </c>
      <c r="Y172" s="21">
        <f t="shared" ref="Y172" si="1107">Y171/Y170</f>
        <v>1.75604339179578E-2</v>
      </c>
      <c r="Z172" s="21">
        <f t="shared" ref="Z172" si="1108">Z171/Z170</f>
        <v>9.882117688026186E-2</v>
      </c>
      <c r="AA172" s="21">
        <f t="shared" ref="AA172" si="1109">AA171/AA170</f>
        <v>9.3214316619473103E-2</v>
      </c>
      <c r="AB172" s="21">
        <f t="shared" ref="AB172" si="1110">AB171/AB170</f>
        <v>0.3391787160341399</v>
      </c>
      <c r="AC172" s="21">
        <f t="shared" ref="AC172" si="1111">AC171/AC170</f>
        <v>0.4182495883863046</v>
      </c>
      <c r="AD172" s="21">
        <f t="shared" ref="AD172" si="1112">AD171/AD170</f>
        <v>0.19355235575298926</v>
      </c>
      <c r="AE172" s="21">
        <f t="shared" ref="AE172" si="1113">AE171/AE170</f>
        <v>0.11505953695896712</v>
      </c>
      <c r="AF172" s="21">
        <f t="shared" ref="AF172" si="1114">AF171/AF170</f>
        <v>0.19109355215148841</v>
      </c>
      <c r="AG172" s="21">
        <f t="shared" ref="AG172" si="1115">AG171/AG170</f>
        <v>0.2267322463480333</v>
      </c>
      <c r="AH172" s="21">
        <f t="shared" ref="AH172" si="1116">AH171/AH170</f>
        <v>0.34605186443655783</v>
      </c>
      <c r="AI172" s="21">
        <f t="shared" ref="AI172" si="1117">AI171/AI170</f>
        <v>0.24798074442653334</v>
      </c>
      <c r="AJ172" s="21">
        <f t="shared" ref="AJ172" si="1118">AJ171/AJ170</f>
        <v>0.26956327617387305</v>
      </c>
      <c r="AK172" s="21">
        <f t="shared" ref="AK172" si="1119">AK171/AK170</f>
        <v>0.21650635094610965</v>
      </c>
      <c r="AL172" s="21">
        <f t="shared" ref="AL172" si="1120">AL171/AL170</f>
        <v>1.1097064430875551E-2</v>
      </c>
      <c r="AM172" s="18" t="s">
        <v>54</v>
      </c>
      <c r="AN172" s="21">
        <f t="shared" ref="AN172" si="1121">AN171/AN170</f>
        <v>0.47321495936488733</v>
      </c>
      <c r="AO172" s="18" t="s">
        <v>54</v>
      </c>
      <c r="AP172" s="21">
        <f t="shared" ref="AP172" si="1122">AP171/AP170</f>
        <v>2.9149868255173884E-3</v>
      </c>
    </row>
    <row r="173" spans="1:42" x14ac:dyDescent="0.3">
      <c r="B173" s="26"/>
    </row>
    <row r="174" spans="1:42" x14ac:dyDescent="0.3">
      <c r="A174" s="24" t="s">
        <v>60</v>
      </c>
      <c r="B174" s="26">
        <v>45092</v>
      </c>
      <c r="C174" s="24" t="s">
        <v>61</v>
      </c>
      <c r="D174" s="24" t="s">
        <v>52</v>
      </c>
      <c r="E174" s="24" t="s">
        <v>53</v>
      </c>
      <c r="F174" s="18">
        <v>11574</v>
      </c>
      <c r="G174" s="18">
        <v>90355</v>
      </c>
      <c r="H174" s="18">
        <v>216641</v>
      </c>
      <c r="I174" s="18" t="s">
        <v>54</v>
      </c>
      <c r="J174" s="18" t="s">
        <v>54</v>
      </c>
      <c r="K174" s="18">
        <v>23352</v>
      </c>
      <c r="L174" s="18">
        <v>1467</v>
      </c>
      <c r="M174" s="18">
        <v>5431</v>
      </c>
      <c r="N174" s="18">
        <v>81</v>
      </c>
      <c r="O174" s="18">
        <v>100</v>
      </c>
      <c r="P174" s="18">
        <v>1621</v>
      </c>
      <c r="Q174" s="18">
        <v>89805</v>
      </c>
      <c r="R174" s="18">
        <v>326</v>
      </c>
      <c r="S174" s="18">
        <v>51</v>
      </c>
      <c r="T174" s="18">
        <v>219</v>
      </c>
      <c r="U174" s="18">
        <v>114</v>
      </c>
      <c r="V174" s="18">
        <v>23</v>
      </c>
      <c r="W174" s="18">
        <v>4</v>
      </c>
      <c r="X174" s="18">
        <v>197</v>
      </c>
      <c r="Y174" s="18">
        <v>55</v>
      </c>
      <c r="Z174" s="18">
        <v>39</v>
      </c>
      <c r="AA174" s="18">
        <v>163</v>
      </c>
      <c r="AB174" s="18">
        <v>21</v>
      </c>
      <c r="AC174" s="18">
        <v>15</v>
      </c>
      <c r="AD174" s="18">
        <v>24</v>
      </c>
      <c r="AE174" s="18">
        <v>27</v>
      </c>
      <c r="AF174" s="18">
        <v>61</v>
      </c>
      <c r="AG174" s="18">
        <v>138</v>
      </c>
      <c r="AH174" s="18">
        <v>961</v>
      </c>
      <c r="AI174" s="18">
        <v>32</v>
      </c>
      <c r="AJ174" s="18" t="s">
        <v>54</v>
      </c>
      <c r="AK174" s="18" t="s">
        <v>54</v>
      </c>
      <c r="AL174" s="18" t="s">
        <v>54</v>
      </c>
      <c r="AM174" s="18">
        <v>20</v>
      </c>
      <c r="AN174" s="18" t="s">
        <v>54</v>
      </c>
      <c r="AO174" s="18" t="s">
        <v>54</v>
      </c>
      <c r="AP174" s="18">
        <v>709885</v>
      </c>
    </row>
    <row r="175" spans="1:42" x14ac:dyDescent="0.3">
      <c r="A175" s="24" t="s">
        <v>62</v>
      </c>
      <c r="B175" s="26">
        <v>45092</v>
      </c>
      <c r="C175" s="24" t="s">
        <v>61</v>
      </c>
      <c r="D175" s="24" t="s">
        <v>52</v>
      </c>
      <c r="E175" s="24" t="s">
        <v>55</v>
      </c>
      <c r="F175" s="18" t="s">
        <v>54</v>
      </c>
      <c r="G175" s="18">
        <v>89292</v>
      </c>
      <c r="H175" s="18">
        <v>216964</v>
      </c>
      <c r="I175" s="18" t="s">
        <v>54</v>
      </c>
      <c r="J175" s="18" t="s">
        <v>54</v>
      </c>
      <c r="K175" s="18">
        <v>23585</v>
      </c>
      <c r="L175" s="18">
        <v>1423</v>
      </c>
      <c r="M175" s="18">
        <v>5797</v>
      </c>
      <c r="N175" s="18">
        <v>167</v>
      </c>
      <c r="O175" s="18">
        <v>131</v>
      </c>
      <c r="P175" s="18">
        <v>1823</v>
      </c>
      <c r="Q175" s="18">
        <v>92308</v>
      </c>
      <c r="R175" s="18" t="s">
        <v>54</v>
      </c>
      <c r="S175" s="18">
        <v>79</v>
      </c>
      <c r="T175" s="18">
        <v>260</v>
      </c>
      <c r="U175" s="18">
        <v>113</v>
      </c>
      <c r="V175" s="18">
        <v>24</v>
      </c>
      <c r="W175" s="18">
        <v>6</v>
      </c>
      <c r="X175" s="18">
        <v>196</v>
      </c>
      <c r="Y175" s="18">
        <v>55</v>
      </c>
      <c r="Z175" s="18">
        <v>39</v>
      </c>
      <c r="AA175" s="18">
        <v>155</v>
      </c>
      <c r="AB175" s="18">
        <v>21</v>
      </c>
      <c r="AC175" s="18">
        <v>23</v>
      </c>
      <c r="AD175" s="18" t="s">
        <v>54</v>
      </c>
      <c r="AE175" s="18">
        <v>44</v>
      </c>
      <c r="AF175" s="18">
        <v>74</v>
      </c>
      <c r="AG175" s="18">
        <v>45</v>
      </c>
      <c r="AH175" s="18">
        <v>608</v>
      </c>
      <c r="AI175" s="18">
        <v>46</v>
      </c>
      <c r="AJ175" s="18" t="s">
        <v>54</v>
      </c>
      <c r="AK175" s="18" t="s">
        <v>54</v>
      </c>
      <c r="AL175" s="18" t="s">
        <v>54</v>
      </c>
      <c r="AM175" s="18" t="s">
        <v>54</v>
      </c>
      <c r="AN175" s="18">
        <v>24</v>
      </c>
      <c r="AO175" s="18" t="s">
        <v>54</v>
      </c>
      <c r="AP175" s="18">
        <v>709846</v>
      </c>
    </row>
    <row r="176" spans="1:42" x14ac:dyDescent="0.3">
      <c r="A176" s="24" t="s">
        <v>63</v>
      </c>
      <c r="B176" s="26">
        <v>45092</v>
      </c>
      <c r="C176" s="24" t="s">
        <v>61</v>
      </c>
      <c r="D176" s="24" t="s">
        <v>52</v>
      </c>
      <c r="E176" s="24" t="s">
        <v>56</v>
      </c>
      <c r="F176" s="18" t="s">
        <v>54</v>
      </c>
      <c r="G176" s="18">
        <v>94512</v>
      </c>
      <c r="H176" s="18">
        <v>223310</v>
      </c>
      <c r="I176" s="18" t="s">
        <v>54</v>
      </c>
      <c r="J176" s="18" t="s">
        <v>54</v>
      </c>
      <c r="K176" s="18">
        <v>24433</v>
      </c>
      <c r="L176" s="18">
        <v>1459</v>
      </c>
      <c r="M176" s="18">
        <v>5536</v>
      </c>
      <c r="N176" s="18">
        <v>155</v>
      </c>
      <c r="O176" s="18">
        <v>126</v>
      </c>
      <c r="P176" s="18">
        <v>1674</v>
      </c>
      <c r="Q176" s="18">
        <v>94985</v>
      </c>
      <c r="R176" s="18">
        <v>196</v>
      </c>
      <c r="S176" s="18">
        <v>63</v>
      </c>
      <c r="T176" s="18">
        <v>231</v>
      </c>
      <c r="U176" s="18">
        <v>120</v>
      </c>
      <c r="V176" s="18">
        <v>24</v>
      </c>
      <c r="W176" s="18">
        <v>2</v>
      </c>
      <c r="X176" s="18">
        <v>206</v>
      </c>
      <c r="Y176" s="18">
        <v>57</v>
      </c>
      <c r="Z176" s="18">
        <v>47</v>
      </c>
      <c r="AA176" s="18">
        <v>179</v>
      </c>
      <c r="AB176" s="18">
        <v>22</v>
      </c>
      <c r="AC176" s="18">
        <v>20</v>
      </c>
      <c r="AD176" s="18">
        <v>28</v>
      </c>
      <c r="AE176" s="18">
        <v>29</v>
      </c>
      <c r="AF176" s="18" t="s">
        <v>54</v>
      </c>
      <c r="AG176" s="18">
        <v>78</v>
      </c>
      <c r="AH176" s="18">
        <v>748</v>
      </c>
      <c r="AI176" s="18">
        <v>48</v>
      </c>
      <c r="AJ176" s="18" t="s">
        <v>54</v>
      </c>
      <c r="AK176" s="18" t="s">
        <v>54</v>
      </c>
      <c r="AL176" s="18" t="s">
        <v>54</v>
      </c>
      <c r="AM176" s="18" t="s">
        <v>54</v>
      </c>
      <c r="AN176" s="18">
        <v>30</v>
      </c>
      <c r="AO176" s="18" t="s">
        <v>54</v>
      </c>
      <c r="AP176" s="18">
        <v>696835</v>
      </c>
    </row>
    <row r="177" spans="1:42" x14ac:dyDescent="0.3">
      <c r="A177" s="24" t="s">
        <v>64</v>
      </c>
      <c r="B177" s="26">
        <v>45092</v>
      </c>
      <c r="C177" s="24" t="s">
        <v>61</v>
      </c>
      <c r="D177" s="24" t="s">
        <v>52</v>
      </c>
      <c r="E177" s="24" t="s">
        <v>57</v>
      </c>
      <c r="F177" s="18">
        <v>11058</v>
      </c>
      <c r="G177" s="18">
        <v>92185</v>
      </c>
      <c r="H177" s="18">
        <v>221121</v>
      </c>
      <c r="I177" s="18" t="s">
        <v>54</v>
      </c>
      <c r="J177" s="18" t="s">
        <v>54</v>
      </c>
      <c r="K177" s="18">
        <v>24018</v>
      </c>
      <c r="L177" s="18">
        <v>1449</v>
      </c>
      <c r="M177" s="18">
        <v>5470</v>
      </c>
      <c r="N177" s="18">
        <v>283</v>
      </c>
      <c r="O177" s="18">
        <v>50</v>
      </c>
      <c r="P177" s="18">
        <v>1484</v>
      </c>
      <c r="Q177" s="18">
        <v>90475</v>
      </c>
      <c r="R177" s="18">
        <v>177</v>
      </c>
      <c r="S177" s="18">
        <v>49</v>
      </c>
      <c r="T177" s="18">
        <v>244</v>
      </c>
      <c r="U177" s="18">
        <v>121</v>
      </c>
      <c r="V177" s="18">
        <v>19</v>
      </c>
      <c r="W177" s="18">
        <v>3</v>
      </c>
      <c r="X177" s="18">
        <v>189</v>
      </c>
      <c r="Y177" s="18">
        <v>49</v>
      </c>
      <c r="Z177" s="18">
        <v>48</v>
      </c>
      <c r="AA177" s="18">
        <v>157</v>
      </c>
      <c r="AB177" s="18">
        <v>30</v>
      </c>
      <c r="AC177" s="18">
        <v>9</v>
      </c>
      <c r="AD177" s="18">
        <v>15</v>
      </c>
      <c r="AE177" s="18">
        <v>34</v>
      </c>
      <c r="AF177" s="18">
        <v>105</v>
      </c>
      <c r="AG177" s="18">
        <v>114</v>
      </c>
      <c r="AH177" s="18">
        <v>476</v>
      </c>
      <c r="AI177" s="18">
        <v>41</v>
      </c>
      <c r="AJ177" s="18" t="s">
        <v>54</v>
      </c>
      <c r="AK177" s="18" t="s">
        <v>54</v>
      </c>
      <c r="AL177" s="18">
        <v>25</v>
      </c>
      <c r="AM177" s="18" t="s">
        <v>54</v>
      </c>
      <c r="AN177" s="18">
        <v>16</v>
      </c>
      <c r="AO177" s="18">
        <v>8</v>
      </c>
      <c r="AP177" s="18">
        <v>704375</v>
      </c>
    </row>
    <row r="178" spans="1:42" x14ac:dyDescent="0.3">
      <c r="A178" s="24" t="s">
        <v>65</v>
      </c>
      <c r="B178" s="26">
        <v>45092</v>
      </c>
      <c r="C178" s="24" t="s">
        <v>61</v>
      </c>
      <c r="D178" s="24" t="s">
        <v>52</v>
      </c>
      <c r="E178" s="24" t="s">
        <v>59</v>
      </c>
      <c r="F178" s="18">
        <v>12225</v>
      </c>
      <c r="G178" s="18">
        <v>91954</v>
      </c>
      <c r="H178" s="18">
        <v>221134</v>
      </c>
      <c r="I178" s="18" t="s">
        <v>54</v>
      </c>
      <c r="J178" s="18" t="s">
        <v>54</v>
      </c>
      <c r="K178" s="18">
        <v>23924</v>
      </c>
      <c r="L178" s="18">
        <v>1403</v>
      </c>
      <c r="M178" s="18">
        <v>5982</v>
      </c>
      <c r="N178" s="18" t="s">
        <v>54</v>
      </c>
      <c r="O178" s="18">
        <v>82</v>
      </c>
      <c r="P178" s="18">
        <v>1569</v>
      </c>
      <c r="Q178" s="18">
        <v>92175</v>
      </c>
      <c r="R178" s="18">
        <v>162</v>
      </c>
      <c r="S178" s="18">
        <v>74</v>
      </c>
      <c r="T178" s="18">
        <v>257</v>
      </c>
      <c r="U178" s="18">
        <v>132</v>
      </c>
      <c r="V178" s="18">
        <v>23</v>
      </c>
      <c r="W178" s="18">
        <v>7</v>
      </c>
      <c r="X178" s="18">
        <v>187</v>
      </c>
      <c r="Y178" s="18">
        <v>56</v>
      </c>
      <c r="Z178" s="18">
        <v>38</v>
      </c>
      <c r="AA178" s="18">
        <v>165</v>
      </c>
      <c r="AB178" s="18">
        <v>35</v>
      </c>
      <c r="AC178" s="18">
        <v>24</v>
      </c>
      <c r="AD178" s="18">
        <v>21</v>
      </c>
      <c r="AE178" s="18">
        <v>41</v>
      </c>
      <c r="AF178" s="18">
        <v>50</v>
      </c>
      <c r="AG178" s="18">
        <v>112</v>
      </c>
      <c r="AH178" s="18">
        <v>827</v>
      </c>
      <c r="AI178" s="18" t="s">
        <v>54</v>
      </c>
      <c r="AJ178" s="18" t="s">
        <v>54</v>
      </c>
      <c r="AK178" s="18">
        <v>13</v>
      </c>
      <c r="AL178" s="18" t="s">
        <v>54</v>
      </c>
      <c r="AM178" s="18" t="s">
        <v>54</v>
      </c>
      <c r="AN178" s="18">
        <v>9</v>
      </c>
      <c r="AO178" s="18" t="s">
        <v>54</v>
      </c>
      <c r="AP178" s="18">
        <v>700865</v>
      </c>
    </row>
    <row r="179" spans="1:42" x14ac:dyDescent="0.3">
      <c r="B179" s="26"/>
      <c r="C179" s="24" t="str">
        <f>C178</f>
        <v>NIST 679</v>
      </c>
      <c r="D179" s="26">
        <f>B178</f>
        <v>45092</v>
      </c>
      <c r="E179" s="24" t="s">
        <v>75</v>
      </c>
      <c r="F179" s="20">
        <f>AVERAGE(F174:F178)</f>
        <v>11619</v>
      </c>
      <c r="G179" s="20">
        <f t="shared" ref="G179" si="1123">AVERAGE(G174:G178)</f>
        <v>91659.6</v>
      </c>
      <c r="H179" s="20">
        <f t="shared" ref="H179" si="1124">AVERAGE(H174:H178)</f>
        <v>219834</v>
      </c>
      <c r="I179" s="18" t="s">
        <v>54</v>
      </c>
      <c r="J179" s="18" t="s">
        <v>54</v>
      </c>
      <c r="K179" s="20">
        <f t="shared" ref="K179" si="1125">AVERAGE(K174:K178)</f>
        <v>23862.400000000001</v>
      </c>
      <c r="L179" s="20">
        <f t="shared" ref="L179" si="1126">AVERAGE(L174:L178)</f>
        <v>1440.2</v>
      </c>
      <c r="M179" s="20">
        <f t="shared" ref="M179" si="1127">AVERAGE(M174:M178)</f>
        <v>5643.2</v>
      </c>
      <c r="N179" s="20">
        <f t="shared" ref="N179" si="1128">AVERAGE(N174:N178)</f>
        <v>171.5</v>
      </c>
      <c r="O179" s="20">
        <f t="shared" ref="O179" si="1129">AVERAGE(O174:O178)</f>
        <v>97.8</v>
      </c>
      <c r="P179" s="20">
        <f t="shared" ref="P179" si="1130">AVERAGE(P174:P178)</f>
        <v>1634.2</v>
      </c>
      <c r="Q179" s="20">
        <f t="shared" ref="Q179" si="1131">AVERAGE(Q174:Q178)</f>
        <v>91949.6</v>
      </c>
      <c r="R179" s="20">
        <f t="shared" ref="R179" si="1132">AVERAGE(R174:R178)</f>
        <v>215.25</v>
      </c>
      <c r="S179" s="20">
        <f t="shared" ref="S179" si="1133">AVERAGE(S174:S178)</f>
        <v>63.2</v>
      </c>
      <c r="T179" s="20">
        <f t="shared" ref="T179" si="1134">AVERAGE(T174:T178)</f>
        <v>242.2</v>
      </c>
      <c r="U179" s="20">
        <f t="shared" ref="U179" si="1135">AVERAGE(U174:U178)</f>
        <v>120</v>
      </c>
      <c r="V179" s="20">
        <f t="shared" ref="V179" si="1136">AVERAGE(V174:V178)</f>
        <v>22.6</v>
      </c>
      <c r="W179" s="20">
        <f t="shared" ref="W179" si="1137">AVERAGE(W174:W178)</f>
        <v>4.4000000000000004</v>
      </c>
      <c r="X179" s="20">
        <f t="shared" ref="X179" si="1138">AVERAGE(X174:X178)</f>
        <v>195</v>
      </c>
      <c r="Y179" s="20">
        <f t="shared" ref="Y179" si="1139">AVERAGE(Y174:Y178)</f>
        <v>54.4</v>
      </c>
      <c r="Z179" s="20">
        <f t="shared" ref="Z179" si="1140">AVERAGE(Z174:Z178)</f>
        <v>42.2</v>
      </c>
      <c r="AA179" s="20">
        <f t="shared" ref="AA179" si="1141">AVERAGE(AA174:AA178)</f>
        <v>163.80000000000001</v>
      </c>
      <c r="AB179" s="20">
        <f t="shared" ref="AB179" si="1142">AVERAGE(AB174:AB178)</f>
        <v>25.8</v>
      </c>
      <c r="AC179" s="20">
        <f t="shared" ref="AC179" si="1143">AVERAGE(AC174:AC178)</f>
        <v>18.2</v>
      </c>
      <c r="AD179" s="20">
        <f t="shared" ref="AD179" si="1144">AVERAGE(AD174:AD178)</f>
        <v>22</v>
      </c>
      <c r="AE179" s="20">
        <f t="shared" ref="AE179" si="1145">AVERAGE(AE174:AE178)</f>
        <v>35</v>
      </c>
      <c r="AF179" s="20">
        <f t="shared" ref="AF179" si="1146">AVERAGE(AF174:AF178)</f>
        <v>72.5</v>
      </c>
      <c r="AG179" s="20">
        <f t="shared" ref="AG179" si="1147">AVERAGE(AG174:AG178)</f>
        <v>97.4</v>
      </c>
      <c r="AH179" s="20">
        <f t="shared" ref="AH179" si="1148">AVERAGE(AH174:AH178)</f>
        <v>724</v>
      </c>
      <c r="AI179" s="20">
        <f t="shared" ref="AI179" si="1149">AVERAGE(AI174:AI178)</f>
        <v>41.75</v>
      </c>
      <c r="AJ179" s="18" t="s">
        <v>54</v>
      </c>
      <c r="AK179" s="18" t="s">
        <v>54</v>
      </c>
      <c r="AL179" s="18" t="s">
        <v>54</v>
      </c>
      <c r="AM179" s="18" t="s">
        <v>54</v>
      </c>
      <c r="AN179" s="20">
        <f t="shared" ref="AN179" si="1150">AVERAGE(AN174:AN178)</f>
        <v>19.75</v>
      </c>
      <c r="AO179" s="18" t="s">
        <v>54</v>
      </c>
      <c r="AP179" s="20">
        <f t="shared" ref="AP179" si="1151">AVERAGE(AP174:AP178)</f>
        <v>704361.2</v>
      </c>
    </row>
    <row r="180" spans="1:42" x14ac:dyDescent="0.3">
      <c r="B180" s="26"/>
      <c r="C180" s="24" t="str">
        <f>C179</f>
        <v>NIST 679</v>
      </c>
      <c r="D180" s="26">
        <f>D179</f>
        <v>45092</v>
      </c>
      <c r="E180" s="24" t="s">
        <v>76</v>
      </c>
      <c r="F180" s="20">
        <f>STDEV(F174:F178)</f>
        <v>584.79996580027262</v>
      </c>
      <c r="G180" s="20">
        <f t="shared" ref="G180:AP180" si="1152">STDEV(G174:G178)</f>
        <v>1987.8640044027156</v>
      </c>
      <c r="H180" s="20">
        <f t="shared" si="1152"/>
        <v>2909.5143065467128</v>
      </c>
      <c r="I180" s="18" t="s">
        <v>54</v>
      </c>
      <c r="J180" s="18" t="s">
        <v>54</v>
      </c>
      <c r="K180" s="20">
        <f t="shared" si="1152"/>
        <v>415.64684529056638</v>
      </c>
      <c r="L180" s="20">
        <f t="shared" si="1152"/>
        <v>26.593232221751457</v>
      </c>
      <c r="M180" s="20">
        <f t="shared" si="1152"/>
        <v>237.14910921190489</v>
      </c>
      <c r="N180" s="20">
        <f t="shared" si="1152"/>
        <v>83.496506912964136</v>
      </c>
      <c r="O180" s="20">
        <f t="shared" si="1152"/>
        <v>33.304654329387667</v>
      </c>
      <c r="P180" s="20">
        <f t="shared" si="1152"/>
        <v>126.70319648690793</v>
      </c>
      <c r="Q180" s="20">
        <f t="shared" si="1152"/>
        <v>2010.3894647555235</v>
      </c>
      <c r="R180" s="20">
        <f t="shared" si="1152"/>
        <v>75.132660452473445</v>
      </c>
      <c r="S180" s="20">
        <f t="shared" si="1152"/>
        <v>13.386560424545202</v>
      </c>
      <c r="T180" s="20">
        <f t="shared" si="1152"/>
        <v>17.340703561274555</v>
      </c>
      <c r="U180" s="20">
        <f t="shared" si="1152"/>
        <v>7.5828754440515507</v>
      </c>
      <c r="V180" s="20">
        <f t="shared" si="1152"/>
        <v>2.0736441353327719</v>
      </c>
      <c r="W180" s="20">
        <f t="shared" si="1152"/>
        <v>2.0736441353327724</v>
      </c>
      <c r="X180" s="20">
        <f t="shared" si="1152"/>
        <v>7.5166481891864541</v>
      </c>
      <c r="Y180" s="20">
        <f t="shared" si="1152"/>
        <v>3.1304951684997055</v>
      </c>
      <c r="Z180" s="20">
        <f t="shared" si="1152"/>
        <v>4.8682645778552152</v>
      </c>
      <c r="AA180" s="20">
        <f t="shared" si="1152"/>
        <v>9.4445751624940755</v>
      </c>
      <c r="AB180" s="20">
        <f t="shared" si="1152"/>
        <v>6.3796551630946361</v>
      </c>
      <c r="AC180" s="20">
        <f t="shared" si="1152"/>
        <v>6.2209324059983153</v>
      </c>
      <c r="AD180" s="20">
        <f t="shared" si="1152"/>
        <v>5.4772255750516612</v>
      </c>
      <c r="AE180" s="20">
        <f t="shared" si="1152"/>
        <v>7.3824115301167001</v>
      </c>
      <c r="AF180" s="20">
        <f t="shared" si="1152"/>
        <v>23.783747952470961</v>
      </c>
      <c r="AG180" s="20">
        <f t="shared" si="1152"/>
        <v>36.26017098691068</v>
      </c>
      <c r="AH180" s="20">
        <f t="shared" si="1152"/>
        <v>188.62263915023561</v>
      </c>
      <c r="AI180" s="20">
        <f t="shared" si="1152"/>
        <v>7.1355915428692152</v>
      </c>
      <c r="AJ180" s="18" t="s">
        <v>54</v>
      </c>
      <c r="AK180" s="18" t="s">
        <v>54</v>
      </c>
      <c r="AL180" s="18" t="s">
        <v>54</v>
      </c>
      <c r="AM180" s="18" t="s">
        <v>54</v>
      </c>
      <c r="AN180" s="20">
        <f t="shared" si="1152"/>
        <v>9.1787798753429097</v>
      </c>
      <c r="AO180" s="18" t="s">
        <v>54</v>
      </c>
      <c r="AP180" s="20">
        <f t="shared" si="1152"/>
        <v>5689.0835993154469</v>
      </c>
    </row>
    <row r="181" spans="1:42" x14ac:dyDescent="0.3">
      <c r="B181" s="26"/>
      <c r="C181" s="24" t="str">
        <f>C180</f>
        <v>NIST 679</v>
      </c>
      <c r="D181" s="26">
        <f>D180</f>
        <v>45092</v>
      </c>
      <c r="E181" s="24" t="s">
        <v>77</v>
      </c>
      <c r="F181" s="21">
        <f>F180/F179</f>
        <v>5.0331350873592619E-2</v>
      </c>
      <c r="G181" s="21">
        <f t="shared" ref="G181" si="1153">G180/G179</f>
        <v>2.168746104502655E-2</v>
      </c>
      <c r="H181" s="21">
        <f t="shared" ref="H181" si="1154">H180/H179</f>
        <v>1.3235051477690952E-2</v>
      </c>
      <c r="I181" s="18" t="s">
        <v>54</v>
      </c>
      <c r="J181" s="18" t="s">
        <v>54</v>
      </c>
      <c r="K181" s="21">
        <f t="shared" ref="K181" si="1155">K180/K179</f>
        <v>1.7418484531755665E-2</v>
      </c>
      <c r="L181" s="21">
        <f t="shared" ref="L181" si="1156">L180/L179</f>
        <v>1.8464957798744241E-2</v>
      </c>
      <c r="M181" s="21">
        <f t="shared" ref="M181" si="1157">M180/M179</f>
        <v>4.202387106817141E-2</v>
      </c>
      <c r="N181" s="21">
        <f t="shared" ref="N181" si="1158">N180/N179</f>
        <v>0.48686009861786667</v>
      </c>
      <c r="O181" s="21">
        <f t="shared" ref="O181" si="1159">O180/O179</f>
        <v>0.34053838782604978</v>
      </c>
      <c r="P181" s="21">
        <f t="shared" ref="P181" si="1160">P180/P179</f>
        <v>7.7532246045103365E-2</v>
      </c>
      <c r="Q181" s="21">
        <f t="shared" ref="Q181" si="1161">Q180/Q179</f>
        <v>2.1864037089400316E-2</v>
      </c>
      <c r="R181" s="21">
        <f t="shared" ref="R181" si="1162">R180/R179</f>
        <v>0.34904836447142135</v>
      </c>
      <c r="S181" s="21">
        <f t="shared" ref="S181" si="1163">S180/S179</f>
        <v>0.21181266494533546</v>
      </c>
      <c r="T181" s="21">
        <f t="shared" ref="T181" si="1164">T180/T179</f>
        <v>7.1596629072149282E-2</v>
      </c>
      <c r="U181" s="21">
        <f t="shared" ref="U181" si="1165">U180/U179</f>
        <v>6.3190628700429588E-2</v>
      </c>
      <c r="V181" s="21">
        <f t="shared" ref="V181" si="1166">V180/V179</f>
        <v>9.1754165280211145E-2</v>
      </c>
      <c r="W181" s="21">
        <f t="shared" ref="W181" si="1167">W180/W179</f>
        <v>0.4712827580301755</v>
      </c>
      <c r="X181" s="21">
        <f t="shared" ref="X181" si="1168">X180/X179</f>
        <v>3.8546913790699765E-2</v>
      </c>
      <c r="Y181" s="21">
        <f t="shared" ref="Y181" si="1169">Y180/Y179</f>
        <v>5.7545867068009293E-2</v>
      </c>
      <c r="Z181" s="21">
        <f t="shared" ref="Z181" si="1170">Z180/Z179</f>
        <v>0.11536171985438898</v>
      </c>
      <c r="AA181" s="21">
        <f t="shared" ref="AA181" si="1171">AA180/AA179</f>
        <v>5.7659189026215356E-2</v>
      </c>
      <c r="AB181" s="21">
        <f t="shared" ref="AB181" si="1172">AB180/AB179</f>
        <v>0.24727345593390063</v>
      </c>
      <c r="AC181" s="21">
        <f t="shared" ref="AC181" si="1173">AC180/AC179</f>
        <v>0.34180947285705032</v>
      </c>
      <c r="AD181" s="21">
        <f t="shared" ref="AD181" si="1174">AD180/AD179</f>
        <v>0.2489647988659846</v>
      </c>
      <c r="AE181" s="21">
        <f t="shared" ref="AE181" si="1175">AE180/AE179</f>
        <v>0.21092604371762</v>
      </c>
      <c r="AF181" s="21">
        <f t="shared" ref="AF181" si="1176">AF180/AF179</f>
        <v>0.32805169589615119</v>
      </c>
      <c r="AG181" s="21">
        <f t="shared" ref="AG181" si="1177">AG180/AG179</f>
        <v>0.37228101629271743</v>
      </c>
      <c r="AH181" s="21">
        <f t="shared" ref="AH181" si="1178">AH180/AH179</f>
        <v>0.26052850711358511</v>
      </c>
      <c r="AI181" s="21">
        <f t="shared" ref="AI181" si="1179">AI180/AI179</f>
        <v>0.17091237228429257</v>
      </c>
      <c r="AJ181" s="18" t="s">
        <v>54</v>
      </c>
      <c r="AK181" s="18" t="s">
        <v>54</v>
      </c>
      <c r="AL181" s="18" t="s">
        <v>54</v>
      </c>
      <c r="AM181" s="18" t="s">
        <v>54</v>
      </c>
      <c r="AN181" s="21">
        <f t="shared" ref="AN181" si="1180">AN180/AN179</f>
        <v>0.46474834811862836</v>
      </c>
      <c r="AO181" s="18" t="s">
        <v>54</v>
      </c>
      <c r="AP181" s="21">
        <f t="shared" ref="AP181" si="1181">AP180/AP179</f>
        <v>8.0769406368713208E-3</v>
      </c>
    </row>
    <row r="182" spans="1:42" x14ac:dyDescent="0.3">
      <c r="B182" s="26"/>
    </row>
    <row r="183" spans="1:42" x14ac:dyDescent="0.3">
      <c r="A183" s="24" t="s">
        <v>66</v>
      </c>
      <c r="B183" s="26">
        <v>45092</v>
      </c>
      <c r="C183" s="24" t="s">
        <v>67</v>
      </c>
      <c r="D183" s="24" t="s">
        <v>52</v>
      </c>
      <c r="E183" s="24" t="s">
        <v>53</v>
      </c>
      <c r="F183" s="18">
        <v>13995</v>
      </c>
      <c r="G183" s="18">
        <v>78039</v>
      </c>
      <c r="H183" s="18">
        <v>266307</v>
      </c>
      <c r="I183" s="18">
        <v>239</v>
      </c>
      <c r="J183" s="18" t="s">
        <v>54</v>
      </c>
      <c r="K183" s="18">
        <v>17535</v>
      </c>
      <c r="L183" s="18">
        <v>14623</v>
      </c>
      <c r="M183" s="18">
        <v>4409</v>
      </c>
      <c r="N183" s="18">
        <v>270</v>
      </c>
      <c r="O183" s="18">
        <v>200</v>
      </c>
      <c r="P183" s="18">
        <v>961</v>
      </c>
      <c r="Q183" s="18">
        <v>51043</v>
      </c>
      <c r="R183" s="18">
        <v>93</v>
      </c>
      <c r="S183" s="18">
        <v>65</v>
      </c>
      <c r="T183" s="18">
        <v>177</v>
      </c>
      <c r="U183" s="18">
        <v>62</v>
      </c>
      <c r="V183" s="18">
        <v>7</v>
      </c>
      <c r="W183" s="18">
        <v>7</v>
      </c>
      <c r="X183" s="18">
        <v>73</v>
      </c>
      <c r="Y183" s="18">
        <v>107</v>
      </c>
      <c r="Z183" s="18">
        <v>35</v>
      </c>
      <c r="AA183" s="18">
        <v>361</v>
      </c>
      <c r="AB183" s="18">
        <v>10</v>
      </c>
      <c r="AC183" s="18">
        <v>11</v>
      </c>
      <c r="AD183" s="18">
        <v>30</v>
      </c>
      <c r="AE183" s="18">
        <v>37</v>
      </c>
      <c r="AF183" s="18">
        <v>43</v>
      </c>
      <c r="AG183" s="18">
        <v>36</v>
      </c>
      <c r="AH183" s="18" t="s">
        <v>54</v>
      </c>
      <c r="AI183" s="18" t="s">
        <v>54</v>
      </c>
      <c r="AJ183" s="18">
        <v>6</v>
      </c>
      <c r="AK183" s="18" t="s">
        <v>54</v>
      </c>
      <c r="AL183" s="18">
        <v>17</v>
      </c>
      <c r="AM183" s="18">
        <v>23</v>
      </c>
      <c r="AN183" s="18" t="s">
        <v>54</v>
      </c>
      <c r="AO183" s="18" t="s">
        <v>54</v>
      </c>
      <c r="AP183" s="18">
        <v>707571</v>
      </c>
    </row>
    <row r="184" spans="1:42" x14ac:dyDescent="0.3">
      <c r="A184" s="24" t="s">
        <v>68</v>
      </c>
      <c r="B184" s="26">
        <v>45092</v>
      </c>
      <c r="C184" s="24" t="s">
        <v>67</v>
      </c>
      <c r="D184" s="24" t="s">
        <v>52</v>
      </c>
      <c r="E184" s="24" t="s">
        <v>55</v>
      </c>
      <c r="F184" s="18">
        <v>13442</v>
      </c>
      <c r="G184" s="18">
        <v>78961</v>
      </c>
      <c r="H184" s="18">
        <v>266243</v>
      </c>
      <c r="I184" s="18">
        <v>320</v>
      </c>
      <c r="J184" s="18" t="s">
        <v>54</v>
      </c>
      <c r="K184" s="18">
        <v>17688</v>
      </c>
      <c r="L184" s="18">
        <v>13807</v>
      </c>
      <c r="M184" s="18">
        <v>4567</v>
      </c>
      <c r="N184" s="18">
        <v>124</v>
      </c>
      <c r="O184" s="18">
        <v>193</v>
      </c>
      <c r="P184" s="18">
        <v>1006</v>
      </c>
      <c r="Q184" s="18">
        <v>50732</v>
      </c>
      <c r="R184" s="18">
        <v>63</v>
      </c>
      <c r="S184" s="18">
        <v>51</v>
      </c>
      <c r="T184" s="18">
        <v>179</v>
      </c>
      <c r="U184" s="18">
        <v>72</v>
      </c>
      <c r="V184" s="18">
        <v>6</v>
      </c>
      <c r="W184" s="18">
        <v>4</v>
      </c>
      <c r="X184" s="18">
        <v>76</v>
      </c>
      <c r="Y184" s="18">
        <v>106</v>
      </c>
      <c r="Z184" s="18">
        <v>35</v>
      </c>
      <c r="AA184" s="18">
        <v>307</v>
      </c>
      <c r="AB184" s="18">
        <v>11</v>
      </c>
      <c r="AC184" s="18">
        <v>15</v>
      </c>
      <c r="AD184" s="18" t="s">
        <v>54</v>
      </c>
      <c r="AE184" s="18">
        <v>24</v>
      </c>
      <c r="AF184" s="18">
        <v>54</v>
      </c>
      <c r="AG184" s="18">
        <v>71</v>
      </c>
      <c r="AH184" s="18">
        <v>529</v>
      </c>
      <c r="AI184" s="18">
        <v>26</v>
      </c>
      <c r="AJ184" s="18" t="s">
        <v>54</v>
      </c>
      <c r="AK184" s="18">
        <v>10</v>
      </c>
      <c r="AL184" s="18" t="s">
        <v>54</v>
      </c>
      <c r="AM184" s="18" t="s">
        <v>54</v>
      </c>
      <c r="AN184" s="18">
        <v>13</v>
      </c>
      <c r="AO184" s="18">
        <v>4</v>
      </c>
      <c r="AP184" s="18">
        <v>707672</v>
      </c>
    </row>
    <row r="185" spans="1:42" x14ac:dyDescent="0.3">
      <c r="A185" s="24" t="s">
        <v>69</v>
      </c>
      <c r="B185" s="26">
        <v>45092</v>
      </c>
      <c r="C185" s="24" t="s">
        <v>67</v>
      </c>
      <c r="D185" s="24" t="s">
        <v>52</v>
      </c>
      <c r="E185" s="24" t="s">
        <v>56</v>
      </c>
      <c r="F185" s="18">
        <v>13222</v>
      </c>
      <c r="G185" s="18">
        <v>78058</v>
      </c>
      <c r="H185" s="18">
        <v>265269</v>
      </c>
      <c r="I185" s="18">
        <v>252</v>
      </c>
      <c r="J185" s="18" t="s">
        <v>54</v>
      </c>
      <c r="K185" s="18">
        <v>17463</v>
      </c>
      <c r="L185" s="18">
        <v>14277</v>
      </c>
      <c r="M185" s="18">
        <v>4467</v>
      </c>
      <c r="N185" s="18">
        <v>78</v>
      </c>
      <c r="O185" s="18">
        <v>261</v>
      </c>
      <c r="P185" s="18">
        <v>1079</v>
      </c>
      <c r="Q185" s="18">
        <v>50697</v>
      </c>
      <c r="R185" s="18">
        <v>193</v>
      </c>
      <c r="S185" s="18">
        <v>44</v>
      </c>
      <c r="T185" s="18">
        <v>210</v>
      </c>
      <c r="U185" s="18">
        <v>57</v>
      </c>
      <c r="V185" s="18">
        <v>10</v>
      </c>
      <c r="W185" s="18">
        <v>3</v>
      </c>
      <c r="X185" s="18">
        <v>80</v>
      </c>
      <c r="Y185" s="18">
        <v>113</v>
      </c>
      <c r="Z185" s="18">
        <v>37</v>
      </c>
      <c r="AA185" s="18">
        <v>262</v>
      </c>
      <c r="AB185" s="18">
        <v>8</v>
      </c>
      <c r="AC185" s="18">
        <v>7</v>
      </c>
      <c r="AD185" s="18">
        <v>13</v>
      </c>
      <c r="AE185" s="18">
        <v>52</v>
      </c>
      <c r="AF185" s="18">
        <v>49</v>
      </c>
      <c r="AG185" s="18">
        <v>35</v>
      </c>
      <c r="AH185" s="18">
        <v>1532</v>
      </c>
      <c r="AI185" s="18">
        <v>36</v>
      </c>
      <c r="AJ185" s="18" t="s">
        <v>54</v>
      </c>
      <c r="AK185" s="18">
        <v>8</v>
      </c>
      <c r="AL185" s="18" t="s">
        <v>54</v>
      </c>
      <c r="AM185" s="18" t="s">
        <v>54</v>
      </c>
      <c r="AN185" s="18">
        <v>16</v>
      </c>
      <c r="AO185" s="18" t="s">
        <v>54</v>
      </c>
      <c r="AP185" s="18">
        <v>708383</v>
      </c>
    </row>
    <row r="186" spans="1:42" x14ac:dyDescent="0.3">
      <c r="A186" s="24" t="s">
        <v>70</v>
      </c>
      <c r="B186" s="26">
        <v>45092</v>
      </c>
      <c r="C186" s="24" t="s">
        <v>67</v>
      </c>
      <c r="D186" s="24" t="s">
        <v>52</v>
      </c>
      <c r="E186" s="24" t="s">
        <v>57</v>
      </c>
      <c r="F186" s="18">
        <v>12711</v>
      </c>
      <c r="G186" s="18">
        <v>79497</v>
      </c>
      <c r="H186" s="18">
        <v>269757</v>
      </c>
      <c r="I186" s="18">
        <v>331</v>
      </c>
      <c r="J186" s="18" t="s">
        <v>54</v>
      </c>
      <c r="K186" s="18">
        <v>17918</v>
      </c>
      <c r="L186" s="18">
        <v>14094</v>
      </c>
      <c r="M186" s="18">
        <v>4418</v>
      </c>
      <c r="N186" s="18">
        <v>167</v>
      </c>
      <c r="O186" s="18">
        <v>241</v>
      </c>
      <c r="P186" s="18">
        <v>943</v>
      </c>
      <c r="Q186" s="18">
        <v>51999</v>
      </c>
      <c r="R186" s="18">
        <v>136</v>
      </c>
      <c r="S186" s="18">
        <v>49</v>
      </c>
      <c r="T186" s="18">
        <v>200</v>
      </c>
      <c r="U186" s="18">
        <v>79</v>
      </c>
      <c r="V186" s="18">
        <v>16</v>
      </c>
      <c r="W186" s="18">
        <v>4</v>
      </c>
      <c r="X186" s="18">
        <v>76</v>
      </c>
      <c r="Y186" s="18">
        <v>106</v>
      </c>
      <c r="Z186" s="18">
        <v>29</v>
      </c>
      <c r="AA186" s="18">
        <v>265</v>
      </c>
      <c r="AB186" s="18" t="s">
        <v>54</v>
      </c>
      <c r="AC186" s="18" t="s">
        <v>54</v>
      </c>
      <c r="AD186" s="18" t="s">
        <v>54</v>
      </c>
      <c r="AE186" s="18">
        <v>15</v>
      </c>
      <c r="AF186" s="18">
        <v>54</v>
      </c>
      <c r="AG186" s="18">
        <v>89</v>
      </c>
      <c r="AH186" s="18">
        <v>617</v>
      </c>
      <c r="AI186" s="18" t="s">
        <v>54</v>
      </c>
      <c r="AJ186" s="18" t="s">
        <v>54</v>
      </c>
      <c r="AK186" s="18">
        <v>5</v>
      </c>
      <c r="AL186" s="18" t="s">
        <v>54</v>
      </c>
      <c r="AM186" s="18" t="s">
        <v>54</v>
      </c>
      <c r="AN186" s="18" t="s">
        <v>54</v>
      </c>
      <c r="AO186" s="18" t="s">
        <v>54</v>
      </c>
      <c r="AP186" s="18">
        <v>703313</v>
      </c>
    </row>
    <row r="187" spans="1:42" x14ac:dyDescent="0.3">
      <c r="A187" s="24" t="s">
        <v>71</v>
      </c>
      <c r="B187" s="26">
        <v>45092</v>
      </c>
      <c r="C187" s="24" t="s">
        <v>67</v>
      </c>
      <c r="D187" s="24" t="s">
        <v>52</v>
      </c>
      <c r="E187" s="24" t="s">
        <v>59</v>
      </c>
      <c r="F187" s="18">
        <v>13255</v>
      </c>
      <c r="G187" s="18">
        <v>77463</v>
      </c>
      <c r="H187" s="18">
        <v>264568</v>
      </c>
      <c r="I187" s="18">
        <v>271</v>
      </c>
      <c r="J187" s="18" t="s">
        <v>54</v>
      </c>
      <c r="K187" s="18">
        <v>17723</v>
      </c>
      <c r="L187" s="18">
        <v>14086</v>
      </c>
      <c r="M187" s="18">
        <v>4653</v>
      </c>
      <c r="N187" s="18">
        <v>124</v>
      </c>
      <c r="O187" s="18">
        <v>200</v>
      </c>
      <c r="P187" s="18">
        <v>1019</v>
      </c>
      <c r="Q187" s="18">
        <v>52020</v>
      </c>
      <c r="R187" s="18">
        <v>238</v>
      </c>
      <c r="S187" s="18">
        <v>77</v>
      </c>
      <c r="T187" s="18">
        <v>207</v>
      </c>
      <c r="U187" s="18">
        <v>74</v>
      </c>
      <c r="V187" s="18">
        <v>4</v>
      </c>
      <c r="W187" s="18">
        <v>3</v>
      </c>
      <c r="X187" s="18">
        <v>85</v>
      </c>
      <c r="Y187" s="18">
        <v>106</v>
      </c>
      <c r="Z187" s="18">
        <v>33</v>
      </c>
      <c r="AA187" s="18">
        <v>276</v>
      </c>
      <c r="AB187" s="18">
        <v>8</v>
      </c>
      <c r="AC187" s="18">
        <v>11</v>
      </c>
      <c r="AD187" s="18" t="s">
        <v>54</v>
      </c>
      <c r="AE187" s="18" t="s">
        <v>54</v>
      </c>
      <c r="AF187" s="18">
        <v>54</v>
      </c>
      <c r="AG187" s="18">
        <v>75</v>
      </c>
      <c r="AH187" s="18">
        <v>1028</v>
      </c>
      <c r="AI187" s="18">
        <v>17</v>
      </c>
      <c r="AJ187" s="18" t="s">
        <v>54</v>
      </c>
      <c r="AK187" s="18">
        <v>10</v>
      </c>
      <c r="AL187" s="18">
        <v>16</v>
      </c>
      <c r="AM187" s="18" t="s">
        <v>54</v>
      </c>
      <c r="AN187" s="18">
        <v>29</v>
      </c>
      <c r="AO187" s="18" t="s">
        <v>54</v>
      </c>
      <c r="AP187" s="18">
        <v>708366</v>
      </c>
    </row>
    <row r="188" spans="1:42" x14ac:dyDescent="0.3">
      <c r="B188" s="26"/>
      <c r="C188" s="24" t="str">
        <f>C187</f>
        <v>SARM 69</v>
      </c>
      <c r="D188" s="26">
        <f>B187</f>
        <v>45092</v>
      </c>
      <c r="E188" s="24" t="s">
        <v>75</v>
      </c>
      <c r="F188" s="20">
        <f>AVERAGE(F183:F187)</f>
        <v>13325</v>
      </c>
      <c r="G188" s="20">
        <f t="shared" ref="G188" si="1182">AVERAGE(G183:G187)</f>
        <v>78403.600000000006</v>
      </c>
      <c r="H188" s="20">
        <f t="shared" ref="H188" si="1183">AVERAGE(H183:H187)</f>
        <v>266428.79999999999</v>
      </c>
      <c r="I188" s="20">
        <f t="shared" ref="I188" si="1184">AVERAGE(I183:I187)</f>
        <v>282.60000000000002</v>
      </c>
      <c r="J188" s="18" t="s">
        <v>54</v>
      </c>
      <c r="K188" s="20">
        <f t="shared" ref="K188" si="1185">AVERAGE(K183:K187)</f>
        <v>17665.400000000001</v>
      </c>
      <c r="L188" s="20">
        <f t="shared" ref="L188" si="1186">AVERAGE(L183:L187)</f>
        <v>14177.4</v>
      </c>
      <c r="M188" s="20">
        <f t="shared" ref="M188" si="1187">AVERAGE(M183:M187)</f>
        <v>4502.8</v>
      </c>
      <c r="N188" s="20">
        <f t="shared" ref="N188" si="1188">AVERAGE(N183:N187)</f>
        <v>152.6</v>
      </c>
      <c r="O188" s="20">
        <f t="shared" ref="O188" si="1189">AVERAGE(O183:O187)</f>
        <v>219</v>
      </c>
      <c r="P188" s="20">
        <f t="shared" ref="P188" si="1190">AVERAGE(P183:P187)</f>
        <v>1001.6</v>
      </c>
      <c r="Q188" s="20">
        <f t="shared" ref="Q188" si="1191">AVERAGE(Q183:Q187)</f>
        <v>51298.2</v>
      </c>
      <c r="R188" s="20">
        <f t="shared" ref="R188" si="1192">AVERAGE(R183:R187)</f>
        <v>144.6</v>
      </c>
      <c r="S188" s="20">
        <f t="shared" ref="S188" si="1193">AVERAGE(S183:S187)</f>
        <v>57.2</v>
      </c>
      <c r="T188" s="20">
        <f t="shared" ref="T188" si="1194">AVERAGE(T183:T187)</f>
        <v>194.6</v>
      </c>
      <c r="U188" s="20">
        <f t="shared" ref="U188" si="1195">AVERAGE(U183:U187)</f>
        <v>68.8</v>
      </c>
      <c r="V188" s="20">
        <f t="shared" ref="V188" si="1196">AVERAGE(V183:V187)</f>
        <v>8.6</v>
      </c>
      <c r="W188" s="20">
        <f t="shared" ref="W188" si="1197">AVERAGE(W183:W187)</f>
        <v>4.2</v>
      </c>
      <c r="X188" s="20">
        <f t="shared" ref="X188" si="1198">AVERAGE(X183:X187)</f>
        <v>78</v>
      </c>
      <c r="Y188" s="20">
        <f t="shared" ref="Y188" si="1199">AVERAGE(Y183:Y187)</f>
        <v>107.6</v>
      </c>
      <c r="Z188" s="20">
        <f t="shared" ref="Z188" si="1200">AVERAGE(Z183:Z187)</f>
        <v>33.799999999999997</v>
      </c>
      <c r="AA188" s="20">
        <f t="shared" ref="AA188" si="1201">AVERAGE(AA183:AA187)</f>
        <v>294.2</v>
      </c>
      <c r="AB188" s="20">
        <f t="shared" ref="AB188" si="1202">AVERAGE(AB183:AB187)</f>
        <v>9.25</v>
      </c>
      <c r="AC188" s="20">
        <f t="shared" ref="AC188" si="1203">AVERAGE(AC183:AC187)</f>
        <v>11</v>
      </c>
      <c r="AD188" s="18" t="s">
        <v>54</v>
      </c>
      <c r="AE188" s="20">
        <f t="shared" ref="AE188" si="1204">AVERAGE(AE183:AE187)</f>
        <v>32</v>
      </c>
      <c r="AF188" s="20">
        <f t="shared" ref="AF188" si="1205">AVERAGE(AF183:AF187)</f>
        <v>50.8</v>
      </c>
      <c r="AG188" s="20">
        <f t="shared" ref="AG188" si="1206">AVERAGE(AG183:AG187)</f>
        <v>61.2</v>
      </c>
      <c r="AH188" s="20">
        <f t="shared" ref="AH188" si="1207">AVERAGE(AH183:AH187)</f>
        <v>926.5</v>
      </c>
      <c r="AI188" s="20">
        <f t="shared" ref="AI188" si="1208">AVERAGE(AI183:AI187)</f>
        <v>26.333333333333332</v>
      </c>
      <c r="AJ188" s="18" t="s">
        <v>54</v>
      </c>
      <c r="AK188" s="20">
        <f t="shared" ref="AK188" si="1209">AVERAGE(AK183:AK187)</f>
        <v>8.25</v>
      </c>
      <c r="AL188" s="18" t="s">
        <v>54</v>
      </c>
      <c r="AM188" s="18" t="s">
        <v>54</v>
      </c>
      <c r="AN188" s="20">
        <f t="shared" ref="AN188" si="1210">AVERAGE(AN183:AN187)</f>
        <v>19.333333333333332</v>
      </c>
      <c r="AO188" s="18" t="s">
        <v>54</v>
      </c>
      <c r="AP188" s="20">
        <f t="shared" ref="AP188" si="1211">AVERAGE(AP183:AP187)</f>
        <v>707061</v>
      </c>
    </row>
    <row r="189" spans="1:42" x14ac:dyDescent="0.3">
      <c r="B189" s="26"/>
      <c r="C189" s="24" t="str">
        <f>C188</f>
        <v>SARM 69</v>
      </c>
      <c r="D189" s="26">
        <f>D188</f>
        <v>45092</v>
      </c>
      <c r="E189" s="24" t="s">
        <v>76</v>
      </c>
      <c r="F189" s="20">
        <f>STDEV(F183:F187)</f>
        <v>462.35646421348974</v>
      </c>
      <c r="G189" s="20">
        <f t="shared" ref="G189:AP189" si="1212">STDEV(G183:G187)</f>
        <v>812.9143866361328</v>
      </c>
      <c r="H189" s="20">
        <f t="shared" si="1212"/>
        <v>1995.8697853316985</v>
      </c>
      <c r="I189" s="20">
        <f t="shared" si="1212"/>
        <v>40.967059938443263</v>
      </c>
      <c r="J189" s="18" t="s">
        <v>54</v>
      </c>
      <c r="K189" s="20">
        <f t="shared" si="1212"/>
        <v>177.20411959093954</v>
      </c>
      <c r="L189" s="20">
        <f t="shared" si="1212"/>
        <v>300.41021953322428</v>
      </c>
      <c r="M189" s="20">
        <f t="shared" si="1212"/>
        <v>104.82461542977394</v>
      </c>
      <c r="N189" s="20">
        <f t="shared" si="1212"/>
        <v>72.785987662461508</v>
      </c>
      <c r="O189" s="20">
        <f t="shared" si="1212"/>
        <v>30.191058278901057</v>
      </c>
      <c r="P189" s="20">
        <f t="shared" si="1212"/>
        <v>53.374151047112683</v>
      </c>
      <c r="Q189" s="20">
        <f t="shared" si="1212"/>
        <v>663.18677610459031</v>
      </c>
      <c r="R189" s="20">
        <f t="shared" si="1212"/>
        <v>71.521325491072929</v>
      </c>
      <c r="S189" s="20">
        <f t="shared" si="1212"/>
        <v>13.535139452550897</v>
      </c>
      <c r="T189" s="20">
        <f t="shared" si="1212"/>
        <v>15.598076804529461</v>
      </c>
      <c r="U189" s="20">
        <f t="shared" si="1212"/>
        <v>9.0388052307813229</v>
      </c>
      <c r="V189" s="20">
        <f t="shared" si="1212"/>
        <v>4.6690470119715002</v>
      </c>
      <c r="W189" s="20">
        <f t="shared" si="1212"/>
        <v>1.6431676725154982</v>
      </c>
      <c r="X189" s="20">
        <f t="shared" si="1212"/>
        <v>4.636809247747852</v>
      </c>
      <c r="Y189" s="20">
        <f t="shared" si="1212"/>
        <v>3.049590136395381</v>
      </c>
      <c r="Z189" s="20">
        <f t="shared" si="1212"/>
        <v>3.03315017762062</v>
      </c>
      <c r="AA189" s="20">
        <f t="shared" si="1212"/>
        <v>41.372696310489566</v>
      </c>
      <c r="AB189" s="20">
        <f t="shared" si="1212"/>
        <v>1.5</v>
      </c>
      <c r="AC189" s="20">
        <f t="shared" si="1212"/>
        <v>3.2659863237109041</v>
      </c>
      <c r="AD189" s="18" t="s">
        <v>54</v>
      </c>
      <c r="AE189" s="20">
        <f t="shared" si="1212"/>
        <v>16.10382977224155</v>
      </c>
      <c r="AF189" s="20">
        <f t="shared" si="1212"/>
        <v>4.8682645778552347</v>
      </c>
      <c r="AG189" s="20">
        <f t="shared" si="1212"/>
        <v>24.396721091163045</v>
      </c>
      <c r="AH189" s="20">
        <f t="shared" si="1212"/>
        <v>458.52262757687322</v>
      </c>
      <c r="AI189" s="20">
        <f t="shared" si="1212"/>
        <v>9.5043849529221642</v>
      </c>
      <c r="AJ189" s="18" t="s">
        <v>54</v>
      </c>
      <c r="AK189" s="20">
        <f t="shared" si="1212"/>
        <v>2.3629078131263039</v>
      </c>
      <c r="AL189" s="18" t="s">
        <v>54</v>
      </c>
      <c r="AM189" s="18" t="s">
        <v>54</v>
      </c>
      <c r="AN189" s="20">
        <f t="shared" si="1212"/>
        <v>8.5049005481153852</v>
      </c>
      <c r="AO189" s="18" t="s">
        <v>54</v>
      </c>
      <c r="AP189" s="20">
        <f t="shared" si="1212"/>
        <v>2129.0628219946916</v>
      </c>
    </row>
    <row r="190" spans="1:42" x14ac:dyDescent="0.3">
      <c r="B190" s="26"/>
      <c r="C190" s="24" t="str">
        <f>C189</f>
        <v>SARM 69</v>
      </c>
      <c r="D190" s="26">
        <f>D189</f>
        <v>45092</v>
      </c>
      <c r="E190" s="24" t="s">
        <v>77</v>
      </c>
      <c r="F190" s="21">
        <f>F189/F188</f>
        <v>3.4698421329342567E-2</v>
      </c>
      <c r="G190" s="21">
        <f t="shared" ref="G190" si="1213">G189/G188</f>
        <v>1.0368329855212422E-2</v>
      </c>
      <c r="H190" s="21">
        <f t="shared" ref="H190" si="1214">H189/H188</f>
        <v>7.4911938398990593E-3</v>
      </c>
      <c r="I190" s="21">
        <f t="shared" ref="I190" si="1215">I189/I188</f>
        <v>0.14496482639222669</v>
      </c>
      <c r="J190" s="18" t="s">
        <v>54</v>
      </c>
      <c r="K190" s="21">
        <f t="shared" ref="K190" si="1216">K189/K188</f>
        <v>1.0031141077526664E-2</v>
      </c>
      <c r="L190" s="21">
        <f t="shared" ref="L190" si="1217">L189/L188</f>
        <v>2.1189373194889352E-2</v>
      </c>
      <c r="M190" s="21">
        <f t="shared" ref="M190" si="1218">M189/M188</f>
        <v>2.3279873729629107E-2</v>
      </c>
      <c r="N190" s="21">
        <f t="shared" ref="N190" si="1219">N189/N188</f>
        <v>0.4769723962153441</v>
      </c>
      <c r="O190" s="21">
        <f t="shared" ref="O190" si="1220">O189/O188</f>
        <v>0.13785871360228794</v>
      </c>
      <c r="P190" s="21">
        <f t="shared" ref="P190" si="1221">P189/P188</f>
        <v>5.3288888824992692E-2</v>
      </c>
      <c r="Q190" s="21">
        <f t="shared" ref="Q190" si="1222">Q189/Q188</f>
        <v>1.2928071084455017E-2</v>
      </c>
      <c r="R190" s="21">
        <f t="shared" ref="R190" si="1223">R189/R188</f>
        <v>0.49461497573356106</v>
      </c>
      <c r="S190" s="21">
        <f t="shared" ref="S190" si="1224">S189/S188</f>
        <v>0.23662831210753316</v>
      </c>
      <c r="T190" s="21">
        <f t="shared" ref="T190" si="1225">T189/T188</f>
        <v>8.0154557063357973E-2</v>
      </c>
      <c r="U190" s="21">
        <f t="shared" ref="U190" si="1226">U189/U188</f>
        <v>0.13137798300554249</v>
      </c>
      <c r="V190" s="21">
        <f t="shared" ref="V190" si="1227">V189/V188</f>
        <v>0.5429124432525001</v>
      </c>
      <c r="W190" s="21">
        <f t="shared" ref="W190" si="1228">W189/W188</f>
        <v>0.39123039821797573</v>
      </c>
      <c r="X190" s="21">
        <f t="shared" ref="X190" si="1229">X189/X188</f>
        <v>5.9446272407023742E-2</v>
      </c>
      <c r="Y190" s="21">
        <f t="shared" ref="Y190" si="1230">Y189/Y188</f>
        <v>2.8341915765756332E-2</v>
      </c>
      <c r="Z190" s="21">
        <f t="shared" ref="Z190" si="1231">Z189/Z188</f>
        <v>8.9738170935521305E-2</v>
      </c>
      <c r="AA190" s="21">
        <f t="shared" ref="AA190" si="1232">AA189/AA188</f>
        <v>0.14062779167399581</v>
      </c>
      <c r="AB190" s="21">
        <f t="shared" ref="AB190" si="1233">AB189/AB188</f>
        <v>0.16216216216216217</v>
      </c>
      <c r="AC190" s="21">
        <f t="shared" ref="AC190" si="1234">AC189/AC188</f>
        <v>0.29690784761008221</v>
      </c>
      <c r="AD190" s="18" t="s">
        <v>54</v>
      </c>
      <c r="AE190" s="21">
        <f t="shared" ref="AE190" si="1235">AE189/AE188</f>
        <v>0.50324468038254844</v>
      </c>
      <c r="AF190" s="21">
        <f t="shared" ref="AF190" si="1236">AF189/AF188</f>
        <v>9.5831979879040061E-2</v>
      </c>
      <c r="AG190" s="21">
        <f t="shared" ref="AG190" si="1237">AG189/AG188</f>
        <v>0.39863923351573599</v>
      </c>
      <c r="AH190" s="21">
        <f t="shared" ref="AH190" si="1238">AH189/AH188</f>
        <v>0.49489760127023552</v>
      </c>
      <c r="AI190" s="21">
        <f t="shared" ref="AI190" si="1239">AI189/AI188</f>
        <v>0.36092601087046194</v>
      </c>
      <c r="AJ190" s="18" t="s">
        <v>54</v>
      </c>
      <c r="AK190" s="21">
        <f t="shared" ref="AK190" si="1240">AK189/AK188</f>
        <v>0.28641306825773383</v>
      </c>
      <c r="AL190" s="18" t="s">
        <v>54</v>
      </c>
      <c r="AM190" s="18" t="s">
        <v>54</v>
      </c>
      <c r="AN190" s="21">
        <f t="shared" ref="AN190" si="1241">AN189/AN188</f>
        <v>0.43990864904045096</v>
      </c>
      <c r="AO190" s="18" t="s">
        <v>54</v>
      </c>
      <c r="AP190" s="21">
        <f t="shared" ref="AP190" si="1242">AP189/AP188</f>
        <v>3.0111444726758957E-3</v>
      </c>
    </row>
    <row r="191" spans="1:42" x14ac:dyDescent="0.3">
      <c r="B191" s="26"/>
    </row>
    <row r="192" spans="1:42" x14ac:dyDescent="0.3">
      <c r="A192" s="24" t="s">
        <v>51</v>
      </c>
      <c r="B192" s="26">
        <v>45093</v>
      </c>
      <c r="C192" s="24" t="s">
        <v>0</v>
      </c>
      <c r="D192" s="24" t="s">
        <v>52</v>
      </c>
      <c r="E192" s="24" t="s">
        <v>53</v>
      </c>
      <c r="F192" s="18">
        <v>14384</v>
      </c>
      <c r="G192" s="18">
        <v>66551</v>
      </c>
      <c r="H192" s="18">
        <v>259347</v>
      </c>
      <c r="I192" s="18">
        <v>82</v>
      </c>
      <c r="J192" s="18">
        <v>173</v>
      </c>
      <c r="K192" s="18">
        <v>25044</v>
      </c>
      <c r="L192" s="18">
        <v>22069</v>
      </c>
      <c r="M192" s="18">
        <v>3362</v>
      </c>
      <c r="N192" s="18">
        <v>137</v>
      </c>
      <c r="O192" s="18">
        <v>84</v>
      </c>
      <c r="P192" s="18">
        <v>629</v>
      </c>
      <c r="Q192" s="18">
        <v>28466</v>
      </c>
      <c r="R192" s="18">
        <v>77</v>
      </c>
      <c r="S192" s="18">
        <v>27</v>
      </c>
      <c r="T192" s="18">
        <v>303</v>
      </c>
      <c r="U192" s="18">
        <v>383</v>
      </c>
      <c r="V192" s="18">
        <v>126</v>
      </c>
      <c r="W192" s="18">
        <v>4</v>
      </c>
      <c r="X192" s="18">
        <v>122</v>
      </c>
      <c r="Y192" s="18">
        <v>253</v>
      </c>
      <c r="Z192" s="18">
        <v>31</v>
      </c>
      <c r="AA192" s="18">
        <v>285</v>
      </c>
      <c r="AB192" s="18">
        <v>18</v>
      </c>
      <c r="AC192" s="18">
        <v>13</v>
      </c>
      <c r="AD192" s="18" t="s">
        <v>54</v>
      </c>
      <c r="AE192" s="18">
        <v>81</v>
      </c>
      <c r="AF192" s="18">
        <v>36</v>
      </c>
      <c r="AG192" s="18">
        <v>79</v>
      </c>
      <c r="AH192" s="18">
        <v>1296</v>
      </c>
      <c r="AI192" s="18" t="s">
        <v>54</v>
      </c>
      <c r="AJ192" s="18" t="s">
        <v>54</v>
      </c>
      <c r="AK192" s="18">
        <v>8</v>
      </c>
      <c r="AL192" s="18">
        <v>1355</v>
      </c>
      <c r="AM192" s="18" t="s">
        <v>54</v>
      </c>
      <c r="AN192" s="18">
        <v>13</v>
      </c>
      <c r="AO192" s="18" t="s">
        <v>54</v>
      </c>
      <c r="AP192" s="18">
        <v>734332</v>
      </c>
    </row>
    <row r="193" spans="1:42" x14ac:dyDescent="0.3">
      <c r="A193" s="24" t="s">
        <v>42</v>
      </c>
      <c r="B193" s="26">
        <v>45093</v>
      </c>
      <c r="C193" s="24" t="s">
        <v>0</v>
      </c>
      <c r="D193" s="24" t="s">
        <v>52</v>
      </c>
      <c r="E193" s="24" t="s">
        <v>55</v>
      </c>
      <c r="F193" s="18">
        <v>15319</v>
      </c>
      <c r="G193" s="18">
        <v>68885</v>
      </c>
      <c r="H193" s="18">
        <v>261955</v>
      </c>
      <c r="I193" s="18">
        <v>108</v>
      </c>
      <c r="J193" s="18">
        <v>109</v>
      </c>
      <c r="K193" s="18">
        <v>25497</v>
      </c>
      <c r="L193" s="18">
        <v>23231</v>
      </c>
      <c r="M193" s="18">
        <v>3742</v>
      </c>
      <c r="N193" s="18" t="s">
        <v>54</v>
      </c>
      <c r="O193" s="18">
        <v>84</v>
      </c>
      <c r="P193" s="18">
        <v>706</v>
      </c>
      <c r="Q193" s="18">
        <v>29432</v>
      </c>
      <c r="R193" s="18">
        <v>75</v>
      </c>
      <c r="S193" s="18">
        <v>27</v>
      </c>
      <c r="T193" s="18">
        <v>327</v>
      </c>
      <c r="U193" s="18">
        <v>411</v>
      </c>
      <c r="V193" s="18">
        <v>146</v>
      </c>
      <c r="W193" s="18" t="s">
        <v>54</v>
      </c>
      <c r="X193" s="18">
        <v>127</v>
      </c>
      <c r="Y193" s="18">
        <v>263</v>
      </c>
      <c r="Z193" s="18">
        <v>35</v>
      </c>
      <c r="AA193" s="18">
        <v>347</v>
      </c>
      <c r="AB193" s="18">
        <v>26</v>
      </c>
      <c r="AC193" s="18" t="s">
        <v>54</v>
      </c>
      <c r="AD193" s="18">
        <v>33</v>
      </c>
      <c r="AE193" s="18">
        <v>77</v>
      </c>
      <c r="AF193" s="18">
        <v>36</v>
      </c>
      <c r="AG193" s="18">
        <v>85</v>
      </c>
      <c r="AH193" s="18">
        <v>1363</v>
      </c>
      <c r="AI193" s="18">
        <v>43</v>
      </c>
      <c r="AJ193" s="18" t="s">
        <v>54</v>
      </c>
      <c r="AK193" s="18">
        <v>13</v>
      </c>
      <c r="AL193" s="18">
        <v>1380</v>
      </c>
      <c r="AM193" s="18" t="s">
        <v>54</v>
      </c>
      <c r="AN193" s="18" t="s">
        <v>54</v>
      </c>
      <c r="AO193" s="18">
        <v>8</v>
      </c>
      <c r="AP193" s="18">
        <v>726419</v>
      </c>
    </row>
    <row r="194" spans="1:42" x14ac:dyDescent="0.3">
      <c r="A194" s="24" t="s">
        <v>43</v>
      </c>
      <c r="B194" s="26">
        <v>45093</v>
      </c>
      <c r="C194" s="24" t="s">
        <v>0</v>
      </c>
      <c r="D194" s="24" t="s">
        <v>52</v>
      </c>
      <c r="E194" s="24" t="s">
        <v>56</v>
      </c>
      <c r="F194" s="18">
        <v>14470</v>
      </c>
      <c r="G194" s="18">
        <v>68749</v>
      </c>
      <c r="H194" s="18">
        <v>258949</v>
      </c>
      <c r="I194" s="18">
        <v>94</v>
      </c>
      <c r="J194" s="18">
        <v>100</v>
      </c>
      <c r="K194" s="18">
        <v>25251</v>
      </c>
      <c r="L194" s="18">
        <v>22103</v>
      </c>
      <c r="M194" s="18">
        <v>3313</v>
      </c>
      <c r="N194" s="18">
        <v>139</v>
      </c>
      <c r="O194" s="18">
        <v>100</v>
      </c>
      <c r="P194" s="18">
        <v>673</v>
      </c>
      <c r="Q194" s="18">
        <v>28061</v>
      </c>
      <c r="R194" s="18" t="s">
        <v>54</v>
      </c>
      <c r="S194" s="18">
        <v>29</v>
      </c>
      <c r="T194" s="18">
        <v>251</v>
      </c>
      <c r="U194" s="18">
        <v>372</v>
      </c>
      <c r="V194" s="18">
        <v>89</v>
      </c>
      <c r="W194" s="18">
        <v>6</v>
      </c>
      <c r="X194" s="18">
        <v>125</v>
      </c>
      <c r="Y194" s="18">
        <v>255</v>
      </c>
      <c r="Z194" s="18">
        <v>31</v>
      </c>
      <c r="AA194" s="18">
        <v>283</v>
      </c>
      <c r="AB194" s="18">
        <v>22</v>
      </c>
      <c r="AC194" s="18">
        <v>7</v>
      </c>
      <c r="AD194" s="18">
        <v>30</v>
      </c>
      <c r="AE194" s="18">
        <v>86</v>
      </c>
      <c r="AF194" s="18">
        <v>50</v>
      </c>
      <c r="AG194" s="18">
        <v>101</v>
      </c>
      <c r="AH194" s="18" t="s">
        <v>54</v>
      </c>
      <c r="AI194" s="18" t="s">
        <v>54</v>
      </c>
      <c r="AJ194" s="18">
        <v>5</v>
      </c>
      <c r="AK194" s="18">
        <v>7</v>
      </c>
      <c r="AL194" s="18">
        <v>1334</v>
      </c>
      <c r="AM194" s="18">
        <v>24</v>
      </c>
      <c r="AN194" s="18" t="s">
        <v>54</v>
      </c>
      <c r="AO194" s="18" t="s">
        <v>54</v>
      </c>
      <c r="AP194" s="18">
        <v>734604</v>
      </c>
    </row>
    <row r="195" spans="1:42" x14ac:dyDescent="0.3">
      <c r="A195" s="24" t="s">
        <v>44</v>
      </c>
      <c r="B195" s="26">
        <v>45093</v>
      </c>
      <c r="C195" s="24" t="s">
        <v>0</v>
      </c>
      <c r="D195" s="24" t="s">
        <v>52</v>
      </c>
      <c r="E195" s="24" t="s">
        <v>57</v>
      </c>
      <c r="F195" s="18">
        <v>15494</v>
      </c>
      <c r="G195" s="18">
        <v>69119</v>
      </c>
      <c r="H195" s="18">
        <v>263320</v>
      </c>
      <c r="I195" s="18">
        <v>175</v>
      </c>
      <c r="J195" s="18">
        <v>229</v>
      </c>
      <c r="K195" s="18">
        <v>25460</v>
      </c>
      <c r="L195" s="18">
        <v>23137</v>
      </c>
      <c r="M195" s="18">
        <v>4278</v>
      </c>
      <c r="N195" s="18">
        <v>196</v>
      </c>
      <c r="O195" s="18">
        <v>104</v>
      </c>
      <c r="P195" s="18">
        <v>668</v>
      </c>
      <c r="Q195" s="18">
        <v>30162</v>
      </c>
      <c r="R195" s="18" t="s">
        <v>54</v>
      </c>
      <c r="S195" s="18">
        <v>24</v>
      </c>
      <c r="T195" s="18">
        <v>320</v>
      </c>
      <c r="U195" s="18">
        <v>395</v>
      </c>
      <c r="V195" s="18">
        <v>176</v>
      </c>
      <c r="W195" s="18" t="s">
        <v>54</v>
      </c>
      <c r="X195" s="18">
        <v>123</v>
      </c>
      <c r="Y195" s="18">
        <v>268</v>
      </c>
      <c r="Z195" s="18">
        <v>33</v>
      </c>
      <c r="AA195" s="18">
        <v>337</v>
      </c>
      <c r="AB195" s="18">
        <v>24</v>
      </c>
      <c r="AC195" s="18">
        <v>10</v>
      </c>
      <c r="AD195" s="18" t="s">
        <v>54</v>
      </c>
      <c r="AE195" s="18">
        <v>106</v>
      </c>
      <c r="AF195" s="18">
        <v>59</v>
      </c>
      <c r="AG195" s="18">
        <v>80</v>
      </c>
      <c r="AH195" s="18">
        <v>614</v>
      </c>
      <c r="AI195" s="18">
        <v>41</v>
      </c>
      <c r="AJ195" s="18" t="s">
        <v>54</v>
      </c>
      <c r="AK195" s="18" t="s">
        <v>54</v>
      </c>
      <c r="AL195" s="18">
        <v>1356</v>
      </c>
      <c r="AM195" s="18" t="s">
        <v>54</v>
      </c>
      <c r="AN195" s="18">
        <v>13</v>
      </c>
      <c r="AO195" s="18" t="s">
        <v>54</v>
      </c>
      <c r="AP195" s="18">
        <v>724037</v>
      </c>
    </row>
    <row r="196" spans="1:42" x14ac:dyDescent="0.3">
      <c r="A196" s="24" t="s">
        <v>58</v>
      </c>
      <c r="B196" s="26">
        <v>45093</v>
      </c>
      <c r="C196" s="24" t="s">
        <v>0</v>
      </c>
      <c r="D196" s="24" t="s">
        <v>52</v>
      </c>
      <c r="E196" s="24" t="s">
        <v>59</v>
      </c>
      <c r="F196" s="18">
        <v>14739</v>
      </c>
      <c r="G196" s="18">
        <v>69461</v>
      </c>
      <c r="H196" s="18">
        <v>261636</v>
      </c>
      <c r="I196" s="18">
        <v>166</v>
      </c>
      <c r="J196" s="18">
        <v>117</v>
      </c>
      <c r="K196" s="18">
        <v>25422</v>
      </c>
      <c r="L196" s="18">
        <v>22445</v>
      </c>
      <c r="M196" s="18">
        <v>3150</v>
      </c>
      <c r="N196" s="18" t="s">
        <v>54</v>
      </c>
      <c r="O196" s="18">
        <v>69</v>
      </c>
      <c r="P196" s="18">
        <v>565</v>
      </c>
      <c r="Q196" s="18">
        <v>29808</v>
      </c>
      <c r="R196" s="18">
        <v>75</v>
      </c>
      <c r="S196" s="18">
        <v>32</v>
      </c>
      <c r="T196" s="18">
        <v>263</v>
      </c>
      <c r="U196" s="18">
        <v>391</v>
      </c>
      <c r="V196" s="18">
        <v>173</v>
      </c>
      <c r="W196" s="18">
        <v>3</v>
      </c>
      <c r="X196" s="18">
        <v>111</v>
      </c>
      <c r="Y196" s="18">
        <v>268</v>
      </c>
      <c r="Z196" s="18">
        <v>32</v>
      </c>
      <c r="AA196" s="18">
        <v>307</v>
      </c>
      <c r="AB196" s="18">
        <v>18</v>
      </c>
      <c r="AC196" s="18">
        <v>7</v>
      </c>
      <c r="AD196" s="18">
        <v>22</v>
      </c>
      <c r="AE196" s="18">
        <v>97</v>
      </c>
      <c r="AF196" s="18">
        <v>50</v>
      </c>
      <c r="AG196" s="18">
        <v>117</v>
      </c>
      <c r="AH196" s="18">
        <v>1332</v>
      </c>
      <c r="AI196" s="18" t="s">
        <v>54</v>
      </c>
      <c r="AJ196" s="18" t="s">
        <v>54</v>
      </c>
      <c r="AK196" s="18">
        <v>16</v>
      </c>
      <c r="AL196" s="18">
        <v>1301</v>
      </c>
      <c r="AM196" s="18" t="s">
        <v>54</v>
      </c>
      <c r="AN196" s="18">
        <v>20</v>
      </c>
      <c r="AO196" s="18" t="s">
        <v>54</v>
      </c>
      <c r="AP196" s="18">
        <v>728028</v>
      </c>
    </row>
    <row r="197" spans="1:42" x14ac:dyDescent="0.3">
      <c r="B197" s="26"/>
      <c r="C197" s="24" t="str">
        <f>C196</f>
        <v>NIST 2711a</v>
      </c>
      <c r="D197" s="26">
        <f>B196</f>
        <v>45093</v>
      </c>
      <c r="E197" s="24" t="s">
        <v>75</v>
      </c>
      <c r="F197" s="20">
        <f>AVERAGE(F192:F196)</f>
        <v>14881.2</v>
      </c>
      <c r="G197" s="20">
        <f t="shared" ref="G197" si="1243">AVERAGE(G192:G196)</f>
        <v>68553</v>
      </c>
      <c r="H197" s="20">
        <f t="shared" ref="H197" si="1244">AVERAGE(H192:H196)</f>
        <v>261041.4</v>
      </c>
      <c r="I197" s="20">
        <f t="shared" ref="I197" si="1245">AVERAGE(I192:I196)</f>
        <v>125</v>
      </c>
      <c r="J197" s="20">
        <f t="shared" ref="J197" si="1246">AVERAGE(J192:J196)</f>
        <v>145.6</v>
      </c>
      <c r="K197" s="20">
        <f t="shared" ref="K197" si="1247">AVERAGE(K192:K196)</f>
        <v>25334.799999999999</v>
      </c>
      <c r="L197" s="20">
        <f t="shared" ref="L197" si="1248">AVERAGE(L192:L196)</f>
        <v>22597</v>
      </c>
      <c r="M197" s="20">
        <f t="shared" ref="M197" si="1249">AVERAGE(M192:M196)</f>
        <v>3569</v>
      </c>
      <c r="N197" s="20">
        <f t="shared" ref="N197" si="1250">AVERAGE(N192:N196)</f>
        <v>157.33333333333334</v>
      </c>
      <c r="O197" s="20">
        <f t="shared" ref="O197" si="1251">AVERAGE(O192:O196)</f>
        <v>88.2</v>
      </c>
      <c r="P197" s="20">
        <f t="shared" ref="P197" si="1252">AVERAGE(P192:P196)</f>
        <v>648.20000000000005</v>
      </c>
      <c r="Q197" s="20">
        <f t="shared" ref="Q197" si="1253">AVERAGE(Q192:Q196)</f>
        <v>29185.8</v>
      </c>
      <c r="R197" s="20">
        <f t="shared" ref="R197" si="1254">AVERAGE(R192:R196)</f>
        <v>75.666666666666671</v>
      </c>
      <c r="S197" s="20">
        <f t="shared" ref="S197" si="1255">AVERAGE(S192:S196)</f>
        <v>27.8</v>
      </c>
      <c r="T197" s="20">
        <f t="shared" ref="T197" si="1256">AVERAGE(T192:T196)</f>
        <v>292.8</v>
      </c>
      <c r="U197" s="20">
        <f t="shared" ref="U197" si="1257">AVERAGE(U192:U196)</f>
        <v>390.4</v>
      </c>
      <c r="V197" s="20">
        <f t="shared" ref="V197" si="1258">AVERAGE(V192:V196)</f>
        <v>142</v>
      </c>
      <c r="W197" s="20">
        <f t="shared" ref="W197" si="1259">AVERAGE(W192:W196)</f>
        <v>4.333333333333333</v>
      </c>
      <c r="X197" s="20">
        <f t="shared" ref="X197" si="1260">AVERAGE(X192:X196)</f>
        <v>121.6</v>
      </c>
      <c r="Y197" s="20">
        <f t="shared" ref="Y197" si="1261">AVERAGE(Y192:Y196)</f>
        <v>261.39999999999998</v>
      </c>
      <c r="Z197" s="20">
        <f t="shared" ref="Z197" si="1262">AVERAGE(Z192:Z196)</f>
        <v>32.4</v>
      </c>
      <c r="AA197" s="20">
        <f t="shared" ref="AA197" si="1263">AVERAGE(AA192:AA196)</f>
        <v>311.8</v>
      </c>
      <c r="AB197" s="20">
        <f t="shared" ref="AB197" si="1264">AVERAGE(AB192:AB196)</f>
        <v>21.6</v>
      </c>
      <c r="AC197" s="20">
        <f t="shared" ref="AC197" si="1265">AVERAGE(AC192:AC196)</f>
        <v>9.25</v>
      </c>
      <c r="AD197" s="20">
        <f t="shared" ref="AD197" si="1266">AVERAGE(AD192:AD196)</f>
        <v>28.333333333333332</v>
      </c>
      <c r="AE197" s="20">
        <f t="shared" ref="AE197" si="1267">AVERAGE(AE192:AE196)</f>
        <v>89.4</v>
      </c>
      <c r="AF197" s="20">
        <f t="shared" ref="AF197" si="1268">AVERAGE(AF192:AF196)</f>
        <v>46.2</v>
      </c>
      <c r="AG197" s="20">
        <f t="shared" ref="AG197" si="1269">AVERAGE(AG192:AG196)</f>
        <v>92.4</v>
      </c>
      <c r="AH197" s="20">
        <f t="shared" ref="AH197" si="1270">AVERAGE(AH192:AH196)</f>
        <v>1151.25</v>
      </c>
      <c r="AI197" s="18" t="s">
        <v>54</v>
      </c>
      <c r="AJ197" s="18" t="s">
        <v>54</v>
      </c>
      <c r="AK197" s="20">
        <f t="shared" ref="AK197" si="1271">AVERAGE(AK192:AK196)</f>
        <v>11</v>
      </c>
      <c r="AL197" s="20">
        <f t="shared" ref="AL197" si="1272">AVERAGE(AL192:AL196)</f>
        <v>1345.2</v>
      </c>
      <c r="AM197" s="18" t="s">
        <v>54</v>
      </c>
      <c r="AN197" s="20">
        <f t="shared" ref="AN197" si="1273">AVERAGE(AN192:AN196)</f>
        <v>15.333333333333334</v>
      </c>
      <c r="AO197" s="18" t="s">
        <v>54</v>
      </c>
      <c r="AP197" s="20">
        <f t="shared" ref="AP197" si="1274">AVERAGE(AP192:AP196)</f>
        <v>729484</v>
      </c>
    </row>
    <row r="198" spans="1:42" x14ac:dyDescent="0.3">
      <c r="B198" s="26"/>
      <c r="C198" s="24" t="str">
        <f>C197</f>
        <v>NIST 2711a</v>
      </c>
      <c r="D198" s="26">
        <f>D197</f>
        <v>45093</v>
      </c>
      <c r="E198" s="24" t="s">
        <v>76</v>
      </c>
      <c r="F198" s="20">
        <f>STDEV(F192:F196)</f>
        <v>500.92584281508175</v>
      </c>
      <c r="G198" s="20">
        <f t="shared" ref="G198:AP198" si="1275">STDEV(G192:G196)</f>
        <v>1151.2454125858656</v>
      </c>
      <c r="H198" s="20">
        <f t="shared" si="1275"/>
        <v>1845.8982366316948</v>
      </c>
      <c r="I198" s="20">
        <f t="shared" si="1275"/>
        <v>42.661458015403085</v>
      </c>
      <c r="J198" s="20">
        <f t="shared" si="1275"/>
        <v>54.642474321721551</v>
      </c>
      <c r="K198" s="20">
        <f t="shared" si="1275"/>
        <v>187.8661757741398</v>
      </c>
      <c r="L198" s="20">
        <f t="shared" si="1275"/>
        <v>556.65968059488557</v>
      </c>
      <c r="M198" s="20">
        <f t="shared" si="1275"/>
        <v>451.81744100908719</v>
      </c>
      <c r="N198" s="20">
        <f t="shared" si="1275"/>
        <v>33.501243758005998</v>
      </c>
      <c r="O198" s="20">
        <f t="shared" si="1275"/>
        <v>14.078352176302479</v>
      </c>
      <c r="P198" s="20">
        <f t="shared" si="1275"/>
        <v>53.941635125383435</v>
      </c>
      <c r="Q198" s="20">
        <f t="shared" si="1275"/>
        <v>892.18843301177128</v>
      </c>
      <c r="R198" s="20">
        <f t="shared" si="1275"/>
        <v>1.1547005383792517</v>
      </c>
      <c r="S198" s="20">
        <f t="shared" si="1275"/>
        <v>2.9495762407505248</v>
      </c>
      <c r="T198" s="20">
        <f t="shared" si="1275"/>
        <v>34.091054545144203</v>
      </c>
      <c r="U198" s="20">
        <f t="shared" si="1275"/>
        <v>14.484474446799924</v>
      </c>
      <c r="V198" s="20">
        <f t="shared" si="1275"/>
        <v>36.04857833535187</v>
      </c>
      <c r="W198" s="20">
        <f t="shared" si="1275"/>
        <v>1.5275252316519463</v>
      </c>
      <c r="X198" s="20">
        <f t="shared" si="1275"/>
        <v>6.2289646009589745</v>
      </c>
      <c r="Y198" s="20">
        <f t="shared" si="1275"/>
        <v>7.0922492905988577</v>
      </c>
      <c r="Z198" s="20">
        <f t="shared" si="1275"/>
        <v>1.6733200530681511</v>
      </c>
      <c r="AA198" s="20">
        <f t="shared" si="1275"/>
        <v>29.346209295239479</v>
      </c>
      <c r="AB198" s="20">
        <f t="shared" si="1275"/>
        <v>3.5777087639996572</v>
      </c>
      <c r="AC198" s="20">
        <f t="shared" si="1275"/>
        <v>2.8722813232690143</v>
      </c>
      <c r="AD198" s="20">
        <f t="shared" si="1275"/>
        <v>5.6862407030773205</v>
      </c>
      <c r="AE198" s="20">
        <f t="shared" si="1275"/>
        <v>11.928956366757289</v>
      </c>
      <c r="AF198" s="20">
        <f t="shared" si="1275"/>
        <v>10.009995004993749</v>
      </c>
      <c r="AG198" s="20">
        <f t="shared" si="1275"/>
        <v>16.33401359127631</v>
      </c>
      <c r="AH198" s="20">
        <f t="shared" si="1275"/>
        <v>359.21152078777578</v>
      </c>
      <c r="AI198" s="18" t="s">
        <v>54</v>
      </c>
      <c r="AJ198" s="18" t="s">
        <v>54</v>
      </c>
      <c r="AK198" s="20">
        <f t="shared" si="1275"/>
        <v>4.2426406871192848</v>
      </c>
      <c r="AL198" s="20">
        <f t="shared" si="1275"/>
        <v>29.592228709578464</v>
      </c>
      <c r="AM198" s="18" t="s">
        <v>54</v>
      </c>
      <c r="AN198" s="20">
        <f t="shared" si="1275"/>
        <v>4.0414518843273779</v>
      </c>
      <c r="AO198" s="18" t="s">
        <v>54</v>
      </c>
      <c r="AP198" s="20">
        <f t="shared" si="1275"/>
        <v>4767.1132250031569</v>
      </c>
    </row>
    <row r="199" spans="1:42" x14ac:dyDescent="0.3">
      <c r="B199" s="26"/>
      <c r="C199" s="24" t="str">
        <f>C198</f>
        <v>NIST 2711a</v>
      </c>
      <c r="D199" s="26">
        <f>D198</f>
        <v>45093</v>
      </c>
      <c r="E199" s="24" t="s">
        <v>77</v>
      </c>
      <c r="F199" s="21">
        <f>F198/F197</f>
        <v>3.366165650720921E-2</v>
      </c>
      <c r="G199" s="21">
        <f t="shared" ref="G199" si="1276">G198/G197</f>
        <v>1.6793508855715514E-2</v>
      </c>
      <c r="H199" s="21">
        <f t="shared" ref="H199" si="1277">H198/H197</f>
        <v>7.0712853847385692E-3</v>
      </c>
      <c r="I199" s="21">
        <f t="shared" ref="I199" si="1278">I198/I197</f>
        <v>0.3412916641232247</v>
      </c>
      <c r="J199" s="21">
        <f t="shared" ref="J199" si="1279">J198/J197</f>
        <v>0.37529171924259308</v>
      </c>
      <c r="K199" s="21">
        <f t="shared" ref="K199" si="1280">K198/K197</f>
        <v>7.4153407871441574E-3</v>
      </c>
      <c r="L199" s="21">
        <f t="shared" ref="L199" si="1281">L198/L197</f>
        <v>2.46342293488023E-2</v>
      </c>
      <c r="M199" s="21">
        <f t="shared" ref="M199" si="1282">M198/M197</f>
        <v>0.12659496806082576</v>
      </c>
      <c r="N199" s="21">
        <f t="shared" ref="N199" si="1283">N198/N197</f>
        <v>0.21293163405512286</v>
      </c>
      <c r="O199" s="21">
        <f t="shared" ref="O199" si="1284">O198/O197</f>
        <v>0.15961850540025485</v>
      </c>
      <c r="P199" s="21">
        <f t="shared" ref="P199" si="1285">P198/P197</f>
        <v>8.3217579644220038E-2</v>
      </c>
      <c r="Q199" s="21">
        <f t="shared" ref="Q199" si="1286">Q198/Q197</f>
        <v>3.0569264265902299E-2</v>
      </c>
      <c r="R199" s="21">
        <f t="shared" ref="R199" si="1287">R198/R197</f>
        <v>1.5260359538051783E-2</v>
      </c>
      <c r="S199" s="21">
        <f t="shared" ref="S199" si="1288">S198/S197</f>
        <v>0.10609986477519873</v>
      </c>
      <c r="T199" s="21">
        <f t="shared" ref="T199" si="1289">T198/T197</f>
        <v>0.11643119721702255</v>
      </c>
      <c r="U199" s="21">
        <f t="shared" ref="U199" si="1290">U198/U197</f>
        <v>3.7101625119876858E-2</v>
      </c>
      <c r="V199" s="21">
        <f t="shared" ref="V199" si="1291">V198/V197</f>
        <v>0.25386322771374559</v>
      </c>
      <c r="W199" s="21">
        <f t="shared" ref="W199" si="1292">W198/W197</f>
        <v>0.35250582268891073</v>
      </c>
      <c r="X199" s="21">
        <f t="shared" ref="X199" si="1293">X198/X197</f>
        <v>5.1225037836833673E-2</v>
      </c>
      <c r="Y199" s="21">
        <f t="shared" ref="Y199" si="1294">Y198/Y197</f>
        <v>2.7131787645749268E-2</v>
      </c>
      <c r="Z199" s="21">
        <f t="shared" ref="Z199" si="1295">Z198/Z197</f>
        <v>5.1645680650251581E-2</v>
      </c>
      <c r="AA199" s="21">
        <f t="shared" ref="AA199" si="1296">AA198/AA197</f>
        <v>9.4118695622961768E-2</v>
      </c>
      <c r="AB199" s="21">
        <f t="shared" ref="AB199" si="1297">AB198/AB197</f>
        <v>0.16563466499998411</v>
      </c>
      <c r="AC199" s="21">
        <f t="shared" ref="AC199" si="1298">AC198/AC197</f>
        <v>0.3105168998128664</v>
      </c>
      <c r="AD199" s="21">
        <f t="shared" ref="AD199" si="1299">AD198/AD197</f>
        <v>0.20069084834390544</v>
      </c>
      <c r="AE199" s="21">
        <f t="shared" ref="AE199" si="1300">AE198/AE197</f>
        <v>0.13343351640668108</v>
      </c>
      <c r="AF199" s="21">
        <f t="shared" ref="AF199" si="1301">AF198/AF197</f>
        <v>0.21666655854964825</v>
      </c>
      <c r="AG199" s="21">
        <f t="shared" ref="AG199" si="1302">AG198/AG197</f>
        <v>0.17677503886662671</v>
      </c>
      <c r="AH199" s="21">
        <f t="shared" ref="AH199" si="1303">AH198/AH197</f>
        <v>0.31201869340957722</v>
      </c>
      <c r="AI199" s="18" t="s">
        <v>54</v>
      </c>
      <c r="AJ199" s="18" t="s">
        <v>54</v>
      </c>
      <c r="AK199" s="21">
        <f t="shared" ref="AK199" si="1304">AK198/AK197</f>
        <v>0.38569460791993498</v>
      </c>
      <c r="AL199" s="21">
        <f t="shared" ref="AL199" si="1305">AL198/AL197</f>
        <v>2.1998385897694369E-2</v>
      </c>
      <c r="AM199" s="18" t="s">
        <v>54</v>
      </c>
      <c r="AN199" s="21">
        <f t="shared" ref="AN199" si="1306">AN198/AN197</f>
        <v>0.26357294897787248</v>
      </c>
      <c r="AO199" s="18" t="s">
        <v>54</v>
      </c>
      <c r="AP199" s="21">
        <f t="shared" ref="AP199" si="1307">AP198/AP197</f>
        <v>6.5349112866123962E-3</v>
      </c>
    </row>
    <row r="200" spans="1:42" x14ac:dyDescent="0.3">
      <c r="B200" s="26"/>
    </row>
    <row r="201" spans="1:42" x14ac:dyDescent="0.3">
      <c r="A201" s="24" t="s">
        <v>60</v>
      </c>
      <c r="B201" s="26">
        <v>45093</v>
      </c>
      <c r="C201" s="24" t="s">
        <v>61</v>
      </c>
      <c r="D201" s="24" t="s">
        <v>52</v>
      </c>
      <c r="E201" s="24" t="s">
        <v>53</v>
      </c>
      <c r="F201" s="18">
        <v>12730</v>
      </c>
      <c r="G201" s="18">
        <v>94004</v>
      </c>
      <c r="H201" s="18">
        <v>223819</v>
      </c>
      <c r="I201" s="18" t="s">
        <v>54</v>
      </c>
      <c r="J201" s="18" t="s">
        <v>54</v>
      </c>
      <c r="K201" s="18">
        <v>24236</v>
      </c>
      <c r="L201" s="18">
        <v>1413</v>
      </c>
      <c r="M201" s="18">
        <v>6303</v>
      </c>
      <c r="N201" s="18">
        <v>345</v>
      </c>
      <c r="O201" s="18">
        <v>45</v>
      </c>
      <c r="P201" s="18">
        <v>1706</v>
      </c>
      <c r="Q201" s="18">
        <v>92541</v>
      </c>
      <c r="R201" s="18">
        <v>184</v>
      </c>
      <c r="S201" s="18">
        <v>66</v>
      </c>
      <c r="T201" s="18">
        <v>264</v>
      </c>
      <c r="U201" s="18">
        <v>142</v>
      </c>
      <c r="V201" s="18">
        <v>23</v>
      </c>
      <c r="W201" s="18">
        <v>9</v>
      </c>
      <c r="X201" s="18">
        <v>193</v>
      </c>
      <c r="Y201" s="18">
        <v>53</v>
      </c>
      <c r="Z201" s="18">
        <v>38</v>
      </c>
      <c r="AA201" s="18">
        <v>177</v>
      </c>
      <c r="AB201" s="18">
        <v>24</v>
      </c>
      <c r="AC201" s="18">
        <v>16</v>
      </c>
      <c r="AD201" s="18" t="s">
        <v>54</v>
      </c>
      <c r="AE201" s="18">
        <v>48</v>
      </c>
      <c r="AF201" s="18">
        <v>37</v>
      </c>
      <c r="AG201" s="18">
        <v>35</v>
      </c>
      <c r="AH201" s="18">
        <v>577</v>
      </c>
      <c r="AI201" s="18">
        <v>54</v>
      </c>
      <c r="AJ201" s="18" t="s">
        <v>54</v>
      </c>
      <c r="AK201" s="18" t="s">
        <v>54</v>
      </c>
      <c r="AL201" s="18" t="s">
        <v>54</v>
      </c>
      <c r="AM201" s="18">
        <v>30</v>
      </c>
      <c r="AN201" s="18" t="s">
        <v>54</v>
      </c>
      <c r="AO201" s="18">
        <v>6</v>
      </c>
      <c r="AP201" s="18">
        <v>695096</v>
      </c>
    </row>
    <row r="202" spans="1:42" x14ac:dyDescent="0.3">
      <c r="A202" s="24" t="s">
        <v>62</v>
      </c>
      <c r="B202" s="26">
        <v>45093</v>
      </c>
      <c r="C202" s="24" t="s">
        <v>61</v>
      </c>
      <c r="D202" s="24" t="s">
        <v>52</v>
      </c>
      <c r="E202" s="24" t="s">
        <v>55</v>
      </c>
      <c r="F202" s="18">
        <v>10938</v>
      </c>
      <c r="G202" s="18">
        <v>92600</v>
      </c>
      <c r="H202" s="18">
        <v>221779</v>
      </c>
      <c r="I202" s="18" t="s">
        <v>54</v>
      </c>
      <c r="J202" s="18" t="s">
        <v>54</v>
      </c>
      <c r="K202" s="18">
        <v>24070</v>
      </c>
      <c r="L202" s="18">
        <v>1463</v>
      </c>
      <c r="M202" s="18">
        <v>5217</v>
      </c>
      <c r="N202" s="18">
        <v>322</v>
      </c>
      <c r="O202" s="18">
        <v>169</v>
      </c>
      <c r="P202" s="18">
        <v>1374</v>
      </c>
      <c r="Q202" s="18">
        <v>89439</v>
      </c>
      <c r="R202" s="18">
        <v>152</v>
      </c>
      <c r="S202" s="18">
        <v>68</v>
      </c>
      <c r="T202" s="18">
        <v>229</v>
      </c>
      <c r="U202" s="18">
        <v>167</v>
      </c>
      <c r="V202" s="18">
        <v>26</v>
      </c>
      <c r="W202" s="18">
        <v>4</v>
      </c>
      <c r="X202" s="18">
        <v>184</v>
      </c>
      <c r="Y202" s="18">
        <v>50</v>
      </c>
      <c r="Z202" s="18">
        <v>40</v>
      </c>
      <c r="AA202" s="18">
        <v>154</v>
      </c>
      <c r="AB202" s="18">
        <v>25</v>
      </c>
      <c r="AC202" s="18">
        <v>8</v>
      </c>
      <c r="AD202" s="18">
        <v>18</v>
      </c>
      <c r="AE202" s="18">
        <v>42</v>
      </c>
      <c r="AF202" s="18">
        <v>82</v>
      </c>
      <c r="AG202" s="18">
        <v>36</v>
      </c>
      <c r="AH202" s="18" t="s">
        <v>54</v>
      </c>
      <c r="AI202" s="18" t="s">
        <v>54</v>
      </c>
      <c r="AJ202" s="18">
        <v>4</v>
      </c>
      <c r="AK202" s="18" t="s">
        <v>54</v>
      </c>
      <c r="AL202" s="18">
        <v>19</v>
      </c>
      <c r="AM202" s="18" t="s">
        <v>54</v>
      </c>
      <c r="AN202" s="18">
        <v>12</v>
      </c>
      <c r="AO202" s="18">
        <v>6</v>
      </c>
      <c r="AP202" s="18">
        <v>705402</v>
      </c>
    </row>
    <row r="203" spans="1:42" x14ac:dyDescent="0.3">
      <c r="A203" s="24" t="s">
        <v>63</v>
      </c>
      <c r="B203" s="26">
        <v>45093</v>
      </c>
      <c r="C203" s="24" t="s">
        <v>61</v>
      </c>
      <c r="D203" s="24" t="s">
        <v>52</v>
      </c>
      <c r="E203" s="24" t="s">
        <v>56</v>
      </c>
      <c r="F203" s="18" t="s">
        <v>54</v>
      </c>
      <c r="G203" s="18">
        <v>95182</v>
      </c>
      <c r="H203" s="18">
        <v>221733</v>
      </c>
      <c r="I203" s="18" t="s">
        <v>54</v>
      </c>
      <c r="J203" s="18" t="s">
        <v>54</v>
      </c>
      <c r="K203" s="18">
        <v>24061</v>
      </c>
      <c r="L203" s="18">
        <v>1476</v>
      </c>
      <c r="M203" s="18">
        <v>5487</v>
      </c>
      <c r="N203" s="18">
        <v>105</v>
      </c>
      <c r="O203" s="18">
        <v>124</v>
      </c>
      <c r="P203" s="18">
        <v>1617</v>
      </c>
      <c r="Q203" s="18">
        <v>93442</v>
      </c>
      <c r="R203" s="18">
        <v>145</v>
      </c>
      <c r="S203" s="18">
        <v>42</v>
      </c>
      <c r="T203" s="18">
        <v>237</v>
      </c>
      <c r="U203" s="18">
        <v>127</v>
      </c>
      <c r="V203" s="18">
        <v>15</v>
      </c>
      <c r="W203" s="18">
        <v>7</v>
      </c>
      <c r="X203" s="18">
        <v>199</v>
      </c>
      <c r="Y203" s="18">
        <v>62</v>
      </c>
      <c r="Z203" s="18">
        <v>34</v>
      </c>
      <c r="AA203" s="18">
        <v>169</v>
      </c>
      <c r="AB203" s="18">
        <v>24</v>
      </c>
      <c r="AC203" s="18">
        <v>17</v>
      </c>
      <c r="AD203" s="18">
        <v>24</v>
      </c>
      <c r="AE203" s="18">
        <v>17</v>
      </c>
      <c r="AF203" s="18">
        <v>29</v>
      </c>
      <c r="AG203" s="18">
        <v>50</v>
      </c>
      <c r="AH203" s="18">
        <v>1247</v>
      </c>
      <c r="AI203" s="18">
        <v>20</v>
      </c>
      <c r="AJ203" s="18" t="s">
        <v>54</v>
      </c>
      <c r="AK203" s="18">
        <v>8</v>
      </c>
      <c r="AL203" s="18">
        <v>21</v>
      </c>
      <c r="AM203" s="18" t="s">
        <v>54</v>
      </c>
      <c r="AN203" s="18" t="s">
        <v>54</v>
      </c>
      <c r="AO203" s="18" t="s">
        <v>54</v>
      </c>
      <c r="AP203" s="18">
        <v>699339</v>
      </c>
    </row>
    <row r="204" spans="1:42" x14ac:dyDescent="0.3">
      <c r="A204" s="24" t="s">
        <v>64</v>
      </c>
      <c r="B204" s="26">
        <v>45093</v>
      </c>
      <c r="C204" s="24" t="s">
        <v>61</v>
      </c>
      <c r="D204" s="24" t="s">
        <v>52</v>
      </c>
      <c r="E204" s="24" t="s">
        <v>57</v>
      </c>
      <c r="F204" s="18">
        <v>13102</v>
      </c>
      <c r="G204" s="18">
        <v>91256</v>
      </c>
      <c r="H204" s="18">
        <v>221472</v>
      </c>
      <c r="I204" s="18" t="s">
        <v>54</v>
      </c>
      <c r="J204" s="18" t="s">
        <v>54</v>
      </c>
      <c r="K204" s="18">
        <v>24136</v>
      </c>
      <c r="L204" s="18">
        <v>1492</v>
      </c>
      <c r="M204" s="18">
        <v>5958</v>
      </c>
      <c r="N204" s="18">
        <v>137</v>
      </c>
      <c r="O204" s="18">
        <v>123</v>
      </c>
      <c r="P204" s="18">
        <v>1711</v>
      </c>
      <c r="Q204" s="18">
        <v>93493</v>
      </c>
      <c r="R204" s="18" t="s">
        <v>54</v>
      </c>
      <c r="S204" s="18">
        <v>81</v>
      </c>
      <c r="T204" s="18">
        <v>227</v>
      </c>
      <c r="U204" s="18">
        <v>110</v>
      </c>
      <c r="V204" s="18">
        <v>28</v>
      </c>
      <c r="W204" s="18">
        <v>4</v>
      </c>
      <c r="X204" s="18">
        <v>195</v>
      </c>
      <c r="Y204" s="18">
        <v>51</v>
      </c>
      <c r="Z204" s="18">
        <v>38</v>
      </c>
      <c r="AA204" s="18">
        <v>169</v>
      </c>
      <c r="AB204" s="18">
        <v>22</v>
      </c>
      <c r="AC204" s="18">
        <v>5</v>
      </c>
      <c r="AD204" s="18">
        <v>22</v>
      </c>
      <c r="AE204" s="18">
        <v>37</v>
      </c>
      <c r="AF204" s="18">
        <v>87</v>
      </c>
      <c r="AG204" s="18">
        <v>57</v>
      </c>
      <c r="AH204" s="18">
        <v>539</v>
      </c>
      <c r="AI204" s="18">
        <v>16</v>
      </c>
      <c r="AJ204" s="18" t="s">
        <v>54</v>
      </c>
      <c r="AK204" s="18" t="s">
        <v>54</v>
      </c>
      <c r="AL204" s="18" t="s">
        <v>54</v>
      </c>
      <c r="AM204" s="18" t="s">
        <v>54</v>
      </c>
      <c r="AN204" s="18">
        <v>19</v>
      </c>
      <c r="AO204" s="18" t="s">
        <v>54</v>
      </c>
      <c r="AP204" s="18">
        <v>698803</v>
      </c>
    </row>
    <row r="205" spans="1:42" x14ac:dyDescent="0.3">
      <c r="A205" s="24" t="s">
        <v>65</v>
      </c>
      <c r="B205" s="26">
        <v>45093</v>
      </c>
      <c r="C205" s="24" t="s">
        <v>61</v>
      </c>
      <c r="D205" s="24" t="s">
        <v>52</v>
      </c>
      <c r="E205" s="24" t="s">
        <v>59</v>
      </c>
      <c r="F205" s="18">
        <v>11808</v>
      </c>
      <c r="G205" s="18">
        <v>92052</v>
      </c>
      <c r="H205" s="18">
        <v>220513</v>
      </c>
      <c r="I205" s="18" t="s">
        <v>54</v>
      </c>
      <c r="J205" s="18" t="s">
        <v>54</v>
      </c>
      <c r="K205" s="18">
        <v>24044</v>
      </c>
      <c r="L205" s="18">
        <v>1473</v>
      </c>
      <c r="M205" s="18">
        <v>5214</v>
      </c>
      <c r="N205" s="18">
        <v>148</v>
      </c>
      <c r="O205" s="18">
        <v>41</v>
      </c>
      <c r="P205" s="18">
        <v>1619</v>
      </c>
      <c r="Q205" s="18">
        <v>93357</v>
      </c>
      <c r="R205" s="18" t="s">
        <v>54</v>
      </c>
      <c r="S205" s="18">
        <v>45</v>
      </c>
      <c r="T205" s="18">
        <v>207</v>
      </c>
      <c r="U205" s="18">
        <v>124</v>
      </c>
      <c r="V205" s="18">
        <v>24</v>
      </c>
      <c r="W205" s="18">
        <v>3</v>
      </c>
      <c r="X205" s="18">
        <v>185</v>
      </c>
      <c r="Y205" s="18">
        <v>40</v>
      </c>
      <c r="Z205" s="18">
        <v>30</v>
      </c>
      <c r="AA205" s="18">
        <v>160</v>
      </c>
      <c r="AB205" s="18">
        <v>24</v>
      </c>
      <c r="AC205" s="18">
        <v>10</v>
      </c>
      <c r="AD205" s="18" t="s">
        <v>54</v>
      </c>
      <c r="AE205" s="18">
        <v>57</v>
      </c>
      <c r="AF205" s="18">
        <v>71</v>
      </c>
      <c r="AG205" s="18">
        <v>93</v>
      </c>
      <c r="AH205" s="18">
        <v>666</v>
      </c>
      <c r="AI205" s="18">
        <v>18</v>
      </c>
      <c r="AJ205" s="18" t="s">
        <v>54</v>
      </c>
      <c r="AK205" s="18" t="s">
        <v>54</v>
      </c>
      <c r="AL205" s="18" t="s">
        <v>54</v>
      </c>
      <c r="AM205" s="18" t="s">
        <v>54</v>
      </c>
      <c r="AN205" s="18">
        <v>17</v>
      </c>
      <c r="AO205" s="18">
        <v>6</v>
      </c>
      <c r="AP205" s="18">
        <v>701673</v>
      </c>
    </row>
    <row r="206" spans="1:42" x14ac:dyDescent="0.3">
      <c r="B206" s="26"/>
      <c r="C206" s="24" t="str">
        <f>C205</f>
        <v>NIST 679</v>
      </c>
      <c r="D206" s="26">
        <f>B205</f>
        <v>45093</v>
      </c>
      <c r="E206" s="24" t="s">
        <v>75</v>
      </c>
      <c r="F206" s="20">
        <f>AVERAGE(F201:F205)</f>
        <v>12144.5</v>
      </c>
      <c r="G206" s="20">
        <f t="shared" ref="G206" si="1308">AVERAGE(G201:G205)</f>
        <v>93018.8</v>
      </c>
      <c r="H206" s="20">
        <f t="shared" ref="H206" si="1309">AVERAGE(H201:H205)</f>
        <v>221863.2</v>
      </c>
      <c r="I206" s="18" t="s">
        <v>54</v>
      </c>
      <c r="J206" s="18" t="s">
        <v>54</v>
      </c>
      <c r="K206" s="20">
        <f t="shared" ref="K206" si="1310">AVERAGE(K201:K205)</f>
        <v>24109.4</v>
      </c>
      <c r="L206" s="20">
        <f t="shared" ref="L206" si="1311">AVERAGE(L201:L205)</f>
        <v>1463.4</v>
      </c>
      <c r="M206" s="20">
        <f t="shared" ref="M206" si="1312">AVERAGE(M201:M205)</f>
        <v>5635.8</v>
      </c>
      <c r="N206" s="20">
        <f t="shared" ref="N206" si="1313">AVERAGE(N201:N205)</f>
        <v>211.4</v>
      </c>
      <c r="O206" s="20">
        <f t="shared" ref="O206" si="1314">AVERAGE(O201:O205)</f>
        <v>100.4</v>
      </c>
      <c r="P206" s="20">
        <f t="shared" ref="P206" si="1315">AVERAGE(P201:P205)</f>
        <v>1605.4</v>
      </c>
      <c r="Q206" s="20">
        <f t="shared" ref="Q206" si="1316">AVERAGE(Q201:Q205)</f>
        <v>92454.399999999994</v>
      </c>
      <c r="R206" s="20">
        <f t="shared" ref="R206" si="1317">AVERAGE(R201:R205)</f>
        <v>160.33333333333334</v>
      </c>
      <c r="S206" s="20">
        <f t="shared" ref="S206" si="1318">AVERAGE(S201:S205)</f>
        <v>60.4</v>
      </c>
      <c r="T206" s="20">
        <f t="shared" ref="T206" si="1319">AVERAGE(T201:T205)</f>
        <v>232.8</v>
      </c>
      <c r="U206" s="20">
        <f t="shared" ref="U206" si="1320">AVERAGE(U201:U205)</f>
        <v>134</v>
      </c>
      <c r="V206" s="20">
        <f t="shared" ref="V206" si="1321">AVERAGE(V201:V205)</f>
        <v>23.2</v>
      </c>
      <c r="W206" s="20">
        <f t="shared" ref="W206" si="1322">AVERAGE(W201:W205)</f>
        <v>5.4</v>
      </c>
      <c r="X206" s="20">
        <f t="shared" ref="X206" si="1323">AVERAGE(X201:X205)</f>
        <v>191.2</v>
      </c>
      <c r="Y206" s="20">
        <f t="shared" ref="Y206" si="1324">AVERAGE(Y201:Y205)</f>
        <v>51.2</v>
      </c>
      <c r="Z206" s="20">
        <f t="shared" ref="Z206" si="1325">AVERAGE(Z201:Z205)</f>
        <v>36</v>
      </c>
      <c r="AA206" s="20">
        <f t="shared" ref="AA206" si="1326">AVERAGE(AA201:AA205)</f>
        <v>165.8</v>
      </c>
      <c r="AB206" s="20">
        <f t="shared" ref="AB206" si="1327">AVERAGE(AB201:AB205)</f>
        <v>23.8</v>
      </c>
      <c r="AC206" s="20">
        <f t="shared" ref="AC206" si="1328">AVERAGE(AC201:AC205)</f>
        <v>11.2</v>
      </c>
      <c r="AD206" s="20">
        <f t="shared" ref="AD206" si="1329">AVERAGE(AD201:AD205)</f>
        <v>21.333333333333332</v>
      </c>
      <c r="AE206" s="20">
        <f t="shared" ref="AE206" si="1330">AVERAGE(AE201:AE205)</f>
        <v>40.200000000000003</v>
      </c>
      <c r="AF206" s="20">
        <f t="shared" ref="AF206" si="1331">AVERAGE(AF201:AF205)</f>
        <v>61.2</v>
      </c>
      <c r="AG206" s="20">
        <f t="shared" ref="AG206" si="1332">AVERAGE(AG201:AG205)</f>
        <v>54.2</v>
      </c>
      <c r="AH206" s="20">
        <f t="shared" ref="AH206" si="1333">AVERAGE(AH201:AH205)</f>
        <v>757.25</v>
      </c>
      <c r="AI206" s="20">
        <f t="shared" ref="AI206" si="1334">AVERAGE(AI201:AI205)</f>
        <v>27</v>
      </c>
      <c r="AJ206" s="18" t="s">
        <v>54</v>
      </c>
      <c r="AK206" s="18" t="s">
        <v>54</v>
      </c>
      <c r="AL206" s="18" t="s">
        <v>54</v>
      </c>
      <c r="AM206" s="18" t="s">
        <v>54</v>
      </c>
      <c r="AN206" s="20">
        <f t="shared" ref="AN206" si="1335">AVERAGE(AN201:AN205)</f>
        <v>16</v>
      </c>
      <c r="AO206" s="20">
        <f t="shared" ref="AO206" si="1336">AVERAGE(AO201:AO205)</f>
        <v>6</v>
      </c>
      <c r="AP206" s="20">
        <f t="shared" ref="AP206" si="1337">AVERAGE(AP201:AP205)</f>
        <v>700062.6</v>
      </c>
    </row>
    <row r="207" spans="1:42" x14ac:dyDescent="0.3">
      <c r="B207" s="26"/>
      <c r="C207" s="24" t="str">
        <f>C206</f>
        <v>NIST 679</v>
      </c>
      <c r="D207" s="26">
        <f>D206</f>
        <v>45093</v>
      </c>
      <c r="E207" s="24" t="s">
        <v>76</v>
      </c>
      <c r="F207" s="20">
        <f>STDEV(F201:F205)</f>
        <v>970.99450736517213</v>
      </c>
      <c r="G207" s="20">
        <f t="shared" ref="G207:AP207" si="1338">STDEV(G201:G205)</f>
        <v>1570.6378322197643</v>
      </c>
      <c r="H207" s="20">
        <f t="shared" si="1338"/>
        <v>1206.7800959578344</v>
      </c>
      <c r="I207" s="18" t="s">
        <v>54</v>
      </c>
      <c r="J207" s="18" t="s">
        <v>54</v>
      </c>
      <c r="K207" s="20">
        <f t="shared" si="1338"/>
        <v>78.910075402321084</v>
      </c>
      <c r="L207" s="20">
        <f t="shared" si="1338"/>
        <v>30.038308873836417</v>
      </c>
      <c r="M207" s="20">
        <f t="shared" si="1338"/>
        <v>480.73350205701291</v>
      </c>
      <c r="N207" s="20">
        <f t="shared" si="1338"/>
        <v>112.86850756521946</v>
      </c>
      <c r="O207" s="20">
        <f t="shared" si="1338"/>
        <v>55.612948132606668</v>
      </c>
      <c r="P207" s="20">
        <f t="shared" si="1338"/>
        <v>137.05582804098481</v>
      </c>
      <c r="Q207" s="20">
        <f t="shared" si="1338"/>
        <v>1729.8025320827808</v>
      </c>
      <c r="R207" s="20">
        <f t="shared" si="1338"/>
        <v>20.792626898334316</v>
      </c>
      <c r="S207" s="20">
        <f t="shared" si="1338"/>
        <v>16.501515081955358</v>
      </c>
      <c r="T207" s="20">
        <f t="shared" si="1338"/>
        <v>20.644611887851028</v>
      </c>
      <c r="U207" s="20">
        <f t="shared" si="1338"/>
        <v>21.667948680020451</v>
      </c>
      <c r="V207" s="20">
        <f t="shared" si="1338"/>
        <v>4.9699094559156753</v>
      </c>
      <c r="W207" s="20">
        <f t="shared" si="1338"/>
        <v>2.5099800796022262</v>
      </c>
      <c r="X207" s="20">
        <f t="shared" si="1338"/>
        <v>6.4961527075646854</v>
      </c>
      <c r="Y207" s="20">
        <f t="shared" si="1338"/>
        <v>7.8549347546621808</v>
      </c>
      <c r="Z207" s="20">
        <f t="shared" si="1338"/>
        <v>4</v>
      </c>
      <c r="AA207" s="20">
        <f t="shared" si="1338"/>
        <v>8.9274856482662592</v>
      </c>
      <c r="AB207" s="20">
        <f t="shared" si="1338"/>
        <v>1.0954451150103324</v>
      </c>
      <c r="AC207" s="20">
        <f t="shared" si="1338"/>
        <v>5.1672042731055239</v>
      </c>
      <c r="AD207" s="20">
        <f t="shared" si="1338"/>
        <v>3.0550504633038997</v>
      </c>
      <c r="AE207" s="20">
        <f t="shared" si="1338"/>
        <v>14.956603892595405</v>
      </c>
      <c r="AF207" s="20">
        <f t="shared" si="1338"/>
        <v>26.536766947011458</v>
      </c>
      <c r="AG207" s="20">
        <f t="shared" si="1338"/>
        <v>23.615672761960433</v>
      </c>
      <c r="AH207" s="20">
        <f t="shared" si="1338"/>
        <v>330.80948696593737</v>
      </c>
      <c r="AI207" s="20">
        <f t="shared" si="1338"/>
        <v>18.073922282301279</v>
      </c>
      <c r="AJ207" s="18" t="s">
        <v>54</v>
      </c>
      <c r="AK207" s="18" t="s">
        <v>54</v>
      </c>
      <c r="AL207" s="18" t="s">
        <v>54</v>
      </c>
      <c r="AM207" s="18" t="s">
        <v>54</v>
      </c>
      <c r="AN207" s="20">
        <f t="shared" si="1338"/>
        <v>3.6055512754639891</v>
      </c>
      <c r="AO207" s="20">
        <f t="shared" si="1338"/>
        <v>0</v>
      </c>
      <c r="AP207" s="20">
        <f t="shared" si="1338"/>
        <v>3803.9415479210511</v>
      </c>
    </row>
    <row r="208" spans="1:42" x14ac:dyDescent="0.3">
      <c r="B208" s="26"/>
      <c r="C208" s="24" t="str">
        <f>C207</f>
        <v>NIST 679</v>
      </c>
      <c r="D208" s="26">
        <f>D207</f>
        <v>45093</v>
      </c>
      <c r="E208" s="24" t="s">
        <v>77</v>
      </c>
      <c r="F208" s="21">
        <f>F207/F206</f>
        <v>7.9953436318100549E-2</v>
      </c>
      <c r="G208" s="21">
        <f t="shared" ref="G208" si="1339">G207/G206</f>
        <v>1.6885165495789715E-2</v>
      </c>
      <c r="H208" s="21">
        <f t="shared" ref="H208" si="1340">H207/H206</f>
        <v>5.4392981619206535E-3</v>
      </c>
      <c r="I208" s="18" t="s">
        <v>54</v>
      </c>
      <c r="J208" s="18" t="s">
        <v>54</v>
      </c>
      <c r="K208" s="21">
        <f t="shared" ref="K208" si="1341">K207/K206</f>
        <v>3.2730003816901741E-3</v>
      </c>
      <c r="L208" s="21">
        <f t="shared" ref="L208" si="1342">L207/L206</f>
        <v>2.0526382994284827E-2</v>
      </c>
      <c r="M208" s="21">
        <f t="shared" ref="M208" si="1343">M207/M206</f>
        <v>8.5299957780086755E-2</v>
      </c>
      <c r="N208" s="21">
        <f t="shared" ref="N208" si="1344">N207/N206</f>
        <v>0.53390968573897568</v>
      </c>
      <c r="O208" s="21">
        <f t="shared" ref="O208" si="1345">O207/O206</f>
        <v>0.55391382602197869</v>
      </c>
      <c r="P208" s="21">
        <f t="shared" ref="P208" si="1346">P207/P206</f>
        <v>8.5371762826077488E-2</v>
      </c>
      <c r="Q208" s="21">
        <f t="shared" ref="Q208" si="1347">Q207/Q206</f>
        <v>1.8709791335866987E-2</v>
      </c>
      <c r="R208" s="21">
        <f t="shared" ref="R208" si="1348">R207/R206</f>
        <v>0.12968374364865476</v>
      </c>
      <c r="S208" s="21">
        <f t="shared" ref="S208" si="1349">S207/S206</f>
        <v>0.27320389208535362</v>
      </c>
      <c r="T208" s="21">
        <f t="shared" ref="T208" si="1350">T207/T206</f>
        <v>8.8679604329256992E-2</v>
      </c>
      <c r="U208" s="21">
        <f t="shared" ref="U208" si="1351">U207/U206</f>
        <v>0.16170110955239142</v>
      </c>
      <c r="V208" s="21">
        <f t="shared" ref="V208" si="1352">V207/V206</f>
        <v>0.21422023516877911</v>
      </c>
      <c r="W208" s="21">
        <f t="shared" ref="W208" si="1353">W207/W206</f>
        <v>0.46481112585226408</v>
      </c>
      <c r="X208" s="21">
        <f t="shared" ref="X208" si="1354">X207/X206</f>
        <v>3.3975694077221161E-2</v>
      </c>
      <c r="Y208" s="21">
        <f t="shared" ref="Y208" si="1355">Y207/Y206</f>
        <v>0.15341669442699571</v>
      </c>
      <c r="Z208" s="21">
        <f t="shared" ref="Z208" si="1356">Z207/Z206</f>
        <v>0.1111111111111111</v>
      </c>
      <c r="AA208" s="21">
        <f t="shared" ref="AA208" si="1357">AA207/AA206</f>
        <v>5.3844907408119771E-2</v>
      </c>
      <c r="AB208" s="21">
        <f t="shared" ref="AB208" si="1358">AB207/AB206</f>
        <v>4.6027105672703038E-2</v>
      </c>
      <c r="AC208" s="21">
        <f t="shared" ref="AC208" si="1359">AC207/AC206</f>
        <v>0.46135752438442179</v>
      </c>
      <c r="AD208" s="21">
        <f t="shared" ref="AD208" si="1360">AD207/AD206</f>
        <v>0.1432054904673703</v>
      </c>
      <c r="AE208" s="21">
        <f t="shared" ref="AE208" si="1361">AE207/AE206</f>
        <v>0.37205482319889066</v>
      </c>
      <c r="AF208" s="21">
        <f t="shared" ref="AF208" si="1362">AF207/AF206</f>
        <v>0.43360730305574274</v>
      </c>
      <c r="AG208" s="21">
        <f t="shared" ref="AG208" si="1363">AG207/AG206</f>
        <v>0.43571351959336591</v>
      </c>
      <c r="AH208" s="21">
        <f t="shared" ref="AH208" si="1364">AH207/AH206</f>
        <v>0.43685637103458219</v>
      </c>
      <c r="AI208" s="21">
        <f t="shared" ref="AI208" si="1365">AI207/AI206</f>
        <v>0.66940452897412139</v>
      </c>
      <c r="AJ208" s="18" t="s">
        <v>54</v>
      </c>
      <c r="AK208" s="18" t="s">
        <v>54</v>
      </c>
      <c r="AL208" s="18" t="s">
        <v>54</v>
      </c>
      <c r="AM208" s="18" t="s">
        <v>54</v>
      </c>
      <c r="AN208" s="21">
        <f t="shared" ref="AN208" si="1366">AN207/AN206</f>
        <v>0.22534695471649932</v>
      </c>
      <c r="AO208" s="21">
        <f t="shared" ref="AO208" si="1367">AO207/AO206</f>
        <v>0</v>
      </c>
      <c r="AP208" s="21">
        <f t="shared" ref="AP208" si="1368">AP207/AP206</f>
        <v>5.4337162818311555E-3</v>
      </c>
    </row>
    <row r="209" spans="1:42" x14ac:dyDescent="0.3">
      <c r="B209" s="26"/>
    </row>
    <row r="210" spans="1:42" x14ac:dyDescent="0.3">
      <c r="A210" s="24" t="s">
        <v>66</v>
      </c>
      <c r="B210" s="26">
        <v>45093</v>
      </c>
      <c r="C210" s="24" t="s">
        <v>67</v>
      </c>
      <c r="D210" s="24" t="s">
        <v>52</v>
      </c>
      <c r="E210" s="24" t="s">
        <v>53</v>
      </c>
      <c r="F210" s="18">
        <v>12628</v>
      </c>
      <c r="G210" s="18">
        <v>78743</v>
      </c>
      <c r="H210" s="18">
        <v>267030</v>
      </c>
      <c r="I210" s="18">
        <v>302</v>
      </c>
      <c r="J210" s="18" t="s">
        <v>54</v>
      </c>
      <c r="K210" s="18">
        <v>17250</v>
      </c>
      <c r="L210" s="18">
        <v>14035</v>
      </c>
      <c r="M210" s="18">
        <v>4809</v>
      </c>
      <c r="N210" s="18">
        <v>99</v>
      </c>
      <c r="O210" s="18">
        <v>228</v>
      </c>
      <c r="P210" s="18">
        <v>856</v>
      </c>
      <c r="Q210" s="18">
        <v>50693</v>
      </c>
      <c r="R210" s="18" t="s">
        <v>54</v>
      </c>
      <c r="S210" s="18">
        <v>55</v>
      </c>
      <c r="T210" s="18">
        <v>194</v>
      </c>
      <c r="U210" s="18">
        <v>59</v>
      </c>
      <c r="V210" s="18">
        <v>13</v>
      </c>
      <c r="W210" s="18">
        <v>3</v>
      </c>
      <c r="X210" s="18">
        <v>78</v>
      </c>
      <c r="Y210" s="18">
        <v>99</v>
      </c>
      <c r="Z210" s="18">
        <v>32</v>
      </c>
      <c r="AA210" s="18">
        <v>259</v>
      </c>
      <c r="AB210" s="18">
        <v>9</v>
      </c>
      <c r="AC210" s="18" t="s">
        <v>54</v>
      </c>
      <c r="AD210" s="18">
        <v>44</v>
      </c>
      <c r="AE210" s="18">
        <v>61</v>
      </c>
      <c r="AF210" s="18">
        <v>35</v>
      </c>
      <c r="AG210" s="18">
        <v>27</v>
      </c>
      <c r="AH210" s="18">
        <v>570</v>
      </c>
      <c r="AI210" s="18">
        <v>33</v>
      </c>
      <c r="AJ210" s="18" t="s">
        <v>54</v>
      </c>
      <c r="AK210" s="18">
        <v>4</v>
      </c>
      <c r="AL210" s="18" t="s">
        <v>54</v>
      </c>
      <c r="AM210" s="18" t="s">
        <v>54</v>
      </c>
      <c r="AN210" s="18" t="s">
        <v>54</v>
      </c>
      <c r="AO210" s="18" t="s">
        <v>54</v>
      </c>
      <c r="AP210" s="18">
        <v>708200</v>
      </c>
    </row>
    <row r="211" spans="1:42" x14ac:dyDescent="0.3">
      <c r="A211" s="24" t="s">
        <v>68</v>
      </c>
      <c r="B211" s="26">
        <v>45093</v>
      </c>
      <c r="C211" s="24" t="s">
        <v>67</v>
      </c>
      <c r="D211" s="24" t="s">
        <v>52</v>
      </c>
      <c r="E211" s="24" t="s">
        <v>55</v>
      </c>
      <c r="F211" s="18">
        <v>13066</v>
      </c>
      <c r="G211" s="18">
        <v>79366</v>
      </c>
      <c r="H211" s="18">
        <v>269789</v>
      </c>
      <c r="I211" s="18">
        <v>392</v>
      </c>
      <c r="J211" s="18" t="s">
        <v>54</v>
      </c>
      <c r="K211" s="18">
        <v>17653</v>
      </c>
      <c r="L211" s="18">
        <v>14746</v>
      </c>
      <c r="M211" s="18">
        <v>4724</v>
      </c>
      <c r="N211" s="18">
        <v>108</v>
      </c>
      <c r="O211" s="18">
        <v>184</v>
      </c>
      <c r="P211" s="18">
        <v>964</v>
      </c>
      <c r="Q211" s="18">
        <v>52161</v>
      </c>
      <c r="R211" s="18">
        <v>255</v>
      </c>
      <c r="S211" s="18">
        <v>61</v>
      </c>
      <c r="T211" s="18">
        <v>221</v>
      </c>
      <c r="U211" s="18">
        <v>73</v>
      </c>
      <c r="V211" s="18">
        <v>6</v>
      </c>
      <c r="W211" s="18">
        <v>7</v>
      </c>
      <c r="X211" s="18">
        <v>75</v>
      </c>
      <c r="Y211" s="18">
        <v>111</v>
      </c>
      <c r="Z211" s="18">
        <v>34</v>
      </c>
      <c r="AA211" s="18">
        <v>301</v>
      </c>
      <c r="AB211" s="18">
        <v>7</v>
      </c>
      <c r="AC211" s="18">
        <v>7</v>
      </c>
      <c r="AD211" s="18">
        <v>14</v>
      </c>
      <c r="AE211" s="18">
        <v>35</v>
      </c>
      <c r="AF211" s="18">
        <v>59</v>
      </c>
      <c r="AG211" s="18">
        <v>69</v>
      </c>
      <c r="AH211" s="18">
        <v>402</v>
      </c>
      <c r="AI211" s="18" t="s">
        <v>54</v>
      </c>
      <c r="AJ211" s="18" t="s">
        <v>54</v>
      </c>
      <c r="AK211" s="18" t="s">
        <v>54</v>
      </c>
      <c r="AL211" s="18">
        <v>21</v>
      </c>
      <c r="AM211" s="18" t="s">
        <v>54</v>
      </c>
      <c r="AN211" s="18">
        <v>22</v>
      </c>
      <c r="AO211" s="18">
        <v>4</v>
      </c>
      <c r="AP211" s="18">
        <v>702234</v>
      </c>
    </row>
    <row r="212" spans="1:42" x14ac:dyDescent="0.3">
      <c r="A212" s="24" t="s">
        <v>69</v>
      </c>
      <c r="B212" s="26">
        <v>45093</v>
      </c>
      <c r="C212" s="24" t="s">
        <v>67</v>
      </c>
      <c r="D212" s="24" t="s">
        <v>52</v>
      </c>
      <c r="E212" s="24" t="s">
        <v>56</v>
      </c>
      <c r="F212" s="18">
        <v>11538</v>
      </c>
      <c r="G212" s="18">
        <v>78915</v>
      </c>
      <c r="H212" s="18">
        <v>266501</v>
      </c>
      <c r="I212" s="18">
        <v>320</v>
      </c>
      <c r="J212" s="18" t="s">
        <v>54</v>
      </c>
      <c r="K212" s="18">
        <v>17407</v>
      </c>
      <c r="L212" s="18">
        <v>14066</v>
      </c>
      <c r="M212" s="18">
        <v>4503</v>
      </c>
      <c r="N212" s="18">
        <v>249</v>
      </c>
      <c r="O212" s="18">
        <v>293</v>
      </c>
      <c r="P212" s="18">
        <v>1000</v>
      </c>
      <c r="Q212" s="18">
        <v>51206</v>
      </c>
      <c r="R212" s="18">
        <v>71</v>
      </c>
      <c r="S212" s="18">
        <v>73</v>
      </c>
      <c r="T212" s="18">
        <v>216</v>
      </c>
      <c r="U212" s="18">
        <v>73</v>
      </c>
      <c r="V212" s="18">
        <v>5</v>
      </c>
      <c r="W212" s="18">
        <v>2</v>
      </c>
      <c r="X212" s="18">
        <v>79</v>
      </c>
      <c r="Y212" s="18">
        <v>109</v>
      </c>
      <c r="Z212" s="18">
        <v>35</v>
      </c>
      <c r="AA212" s="18">
        <v>299</v>
      </c>
      <c r="AB212" s="18">
        <v>15</v>
      </c>
      <c r="AC212" s="18">
        <v>11</v>
      </c>
      <c r="AD212" s="18">
        <v>12</v>
      </c>
      <c r="AE212" s="18">
        <v>25</v>
      </c>
      <c r="AF212" s="18">
        <v>36</v>
      </c>
      <c r="AG212" s="18">
        <v>90</v>
      </c>
      <c r="AH212" s="18">
        <v>1128</v>
      </c>
      <c r="AI212" s="18" t="s">
        <v>54</v>
      </c>
      <c r="AJ212" s="18">
        <v>8</v>
      </c>
      <c r="AK212" s="18">
        <v>8</v>
      </c>
      <c r="AL212" s="18">
        <v>17</v>
      </c>
      <c r="AM212" s="18">
        <v>42</v>
      </c>
      <c r="AN212" s="18" t="s">
        <v>54</v>
      </c>
      <c r="AO212" s="18" t="s">
        <v>54</v>
      </c>
      <c r="AP212" s="18">
        <v>708378</v>
      </c>
    </row>
    <row r="213" spans="1:42" x14ac:dyDescent="0.3">
      <c r="A213" s="24" t="s">
        <v>70</v>
      </c>
      <c r="B213" s="26">
        <v>45093</v>
      </c>
      <c r="C213" s="24" t="s">
        <v>67</v>
      </c>
      <c r="D213" s="24" t="s">
        <v>52</v>
      </c>
      <c r="E213" s="24" t="s">
        <v>57</v>
      </c>
      <c r="F213" s="18">
        <v>13429</v>
      </c>
      <c r="G213" s="18">
        <v>78984</v>
      </c>
      <c r="H213" s="18">
        <v>266633</v>
      </c>
      <c r="I213" s="18">
        <v>275</v>
      </c>
      <c r="J213" s="18" t="s">
        <v>54</v>
      </c>
      <c r="K213" s="18">
        <v>17858</v>
      </c>
      <c r="L213" s="18">
        <v>14356</v>
      </c>
      <c r="M213" s="18">
        <v>4909</v>
      </c>
      <c r="N213" s="18">
        <v>178</v>
      </c>
      <c r="O213" s="18">
        <v>198</v>
      </c>
      <c r="P213" s="18">
        <v>1018</v>
      </c>
      <c r="Q213" s="18">
        <v>51021</v>
      </c>
      <c r="R213" s="18">
        <v>273</v>
      </c>
      <c r="S213" s="18">
        <v>56</v>
      </c>
      <c r="T213" s="18">
        <v>235</v>
      </c>
      <c r="U213" s="18">
        <v>78</v>
      </c>
      <c r="V213" s="18">
        <v>5</v>
      </c>
      <c r="W213" s="18">
        <v>3</v>
      </c>
      <c r="X213" s="18">
        <v>76</v>
      </c>
      <c r="Y213" s="18">
        <v>104</v>
      </c>
      <c r="Z213" s="18">
        <v>29</v>
      </c>
      <c r="AA213" s="18">
        <v>332</v>
      </c>
      <c r="AB213" s="18">
        <v>8</v>
      </c>
      <c r="AC213" s="18">
        <v>14</v>
      </c>
      <c r="AD213" s="18" t="s">
        <v>54</v>
      </c>
      <c r="AE213" s="18" t="s">
        <v>54</v>
      </c>
      <c r="AF213" s="18">
        <v>64</v>
      </c>
      <c r="AG213" s="18">
        <v>67</v>
      </c>
      <c r="AH213" s="18" t="s">
        <v>54</v>
      </c>
      <c r="AI213" s="18">
        <v>25</v>
      </c>
      <c r="AJ213" s="18" t="s">
        <v>54</v>
      </c>
      <c r="AK213" s="18">
        <v>9</v>
      </c>
      <c r="AL213" s="18" t="s">
        <v>54</v>
      </c>
      <c r="AM213" s="18" t="s">
        <v>54</v>
      </c>
      <c r="AN213" s="18">
        <v>8</v>
      </c>
      <c r="AO213" s="18" t="s">
        <v>54</v>
      </c>
      <c r="AP213" s="18">
        <v>706452</v>
      </c>
    </row>
    <row r="214" spans="1:42" x14ac:dyDescent="0.3">
      <c r="A214" s="24" t="s">
        <v>71</v>
      </c>
      <c r="B214" s="26">
        <v>45093</v>
      </c>
      <c r="C214" s="24" t="s">
        <v>67</v>
      </c>
      <c r="D214" s="24" t="s">
        <v>52</v>
      </c>
      <c r="E214" s="24" t="s">
        <v>59</v>
      </c>
      <c r="F214" s="18">
        <v>12648</v>
      </c>
      <c r="G214" s="18">
        <v>78607</v>
      </c>
      <c r="H214" s="18">
        <v>269833</v>
      </c>
      <c r="I214" s="18">
        <v>296</v>
      </c>
      <c r="J214" s="18" t="s">
        <v>54</v>
      </c>
      <c r="K214" s="18">
        <v>17704</v>
      </c>
      <c r="L214" s="18">
        <v>14409</v>
      </c>
      <c r="M214" s="18">
        <v>4361</v>
      </c>
      <c r="N214" s="18">
        <v>155</v>
      </c>
      <c r="O214" s="18">
        <v>161</v>
      </c>
      <c r="P214" s="18">
        <v>992</v>
      </c>
      <c r="Q214" s="18">
        <v>50157</v>
      </c>
      <c r="R214" s="18">
        <v>186</v>
      </c>
      <c r="S214" s="18">
        <v>53</v>
      </c>
      <c r="T214" s="18">
        <v>231</v>
      </c>
      <c r="U214" s="18">
        <v>79</v>
      </c>
      <c r="V214" s="18">
        <v>4</v>
      </c>
      <c r="W214" s="18">
        <v>8</v>
      </c>
      <c r="X214" s="18">
        <v>77</v>
      </c>
      <c r="Y214" s="18">
        <v>107</v>
      </c>
      <c r="Z214" s="18">
        <v>27</v>
      </c>
      <c r="AA214" s="18">
        <v>309</v>
      </c>
      <c r="AB214" s="18">
        <v>8</v>
      </c>
      <c r="AC214" s="18" t="s">
        <v>54</v>
      </c>
      <c r="AD214" s="18">
        <v>17</v>
      </c>
      <c r="AE214" s="18">
        <v>27</v>
      </c>
      <c r="AF214" s="18">
        <v>57</v>
      </c>
      <c r="AG214" s="18">
        <v>79</v>
      </c>
      <c r="AH214" s="18">
        <v>881</v>
      </c>
      <c r="AI214" s="18" t="s">
        <v>54</v>
      </c>
      <c r="AJ214" s="18" t="s">
        <v>54</v>
      </c>
      <c r="AK214" s="18" t="s">
        <v>54</v>
      </c>
      <c r="AL214" s="18">
        <v>17</v>
      </c>
      <c r="AM214" s="18" t="s">
        <v>54</v>
      </c>
      <c r="AN214" s="18">
        <v>11</v>
      </c>
      <c r="AO214" s="18" t="s">
        <v>54</v>
      </c>
      <c r="AP214" s="18">
        <v>705505</v>
      </c>
    </row>
    <row r="215" spans="1:42" x14ac:dyDescent="0.3">
      <c r="B215" s="26"/>
      <c r="C215" s="24" t="str">
        <f>C214</f>
        <v>SARM 69</v>
      </c>
      <c r="D215" s="26">
        <f>B214</f>
        <v>45093</v>
      </c>
      <c r="E215" s="24" t="s">
        <v>75</v>
      </c>
      <c r="F215" s="20">
        <f>AVERAGE(F210:F214)</f>
        <v>12661.8</v>
      </c>
      <c r="G215" s="20">
        <f t="shared" ref="G215" si="1369">AVERAGE(G210:G214)</f>
        <v>78923</v>
      </c>
      <c r="H215" s="20">
        <f t="shared" ref="H215" si="1370">AVERAGE(H210:H214)</f>
        <v>267957.2</v>
      </c>
      <c r="I215" s="20">
        <f t="shared" ref="I215" si="1371">AVERAGE(I210:I214)</f>
        <v>317</v>
      </c>
      <c r="J215" s="18" t="s">
        <v>54</v>
      </c>
      <c r="K215" s="20">
        <f t="shared" ref="K215" si="1372">AVERAGE(K210:K214)</f>
        <v>17574.400000000001</v>
      </c>
      <c r="L215" s="20">
        <f t="shared" ref="L215" si="1373">AVERAGE(L210:L214)</f>
        <v>14322.4</v>
      </c>
      <c r="M215" s="20">
        <f t="shared" ref="M215" si="1374">AVERAGE(M210:M214)</f>
        <v>4661.2</v>
      </c>
      <c r="N215" s="20">
        <f t="shared" ref="N215" si="1375">AVERAGE(N210:N214)</f>
        <v>157.80000000000001</v>
      </c>
      <c r="O215" s="20">
        <f t="shared" ref="O215" si="1376">AVERAGE(O210:O214)</f>
        <v>212.8</v>
      </c>
      <c r="P215" s="20">
        <f t="shared" ref="P215" si="1377">AVERAGE(P210:P214)</f>
        <v>966</v>
      </c>
      <c r="Q215" s="20">
        <f t="shared" ref="Q215" si="1378">AVERAGE(Q210:Q214)</f>
        <v>51047.6</v>
      </c>
      <c r="R215" s="20">
        <f t="shared" ref="R215" si="1379">AVERAGE(R210:R214)</f>
        <v>196.25</v>
      </c>
      <c r="S215" s="20">
        <f t="shared" ref="S215" si="1380">AVERAGE(S210:S214)</f>
        <v>59.6</v>
      </c>
      <c r="T215" s="20">
        <f t="shared" ref="T215" si="1381">AVERAGE(T210:T214)</f>
        <v>219.4</v>
      </c>
      <c r="U215" s="20">
        <f t="shared" ref="U215" si="1382">AVERAGE(U210:U214)</f>
        <v>72.400000000000006</v>
      </c>
      <c r="V215" s="20">
        <f t="shared" ref="V215" si="1383">AVERAGE(V210:V214)</f>
        <v>6.6</v>
      </c>
      <c r="W215" s="20">
        <f t="shared" ref="W215" si="1384">AVERAGE(W210:W214)</f>
        <v>4.5999999999999996</v>
      </c>
      <c r="X215" s="20">
        <f t="shared" ref="X215" si="1385">AVERAGE(X210:X214)</f>
        <v>77</v>
      </c>
      <c r="Y215" s="20">
        <f t="shared" ref="Y215" si="1386">AVERAGE(Y210:Y214)</f>
        <v>106</v>
      </c>
      <c r="Z215" s="20">
        <f t="shared" ref="Z215" si="1387">AVERAGE(Z210:Z214)</f>
        <v>31.4</v>
      </c>
      <c r="AA215" s="20">
        <f t="shared" ref="AA215" si="1388">AVERAGE(AA210:AA214)</f>
        <v>300</v>
      </c>
      <c r="AB215" s="20">
        <f t="shared" ref="AB215" si="1389">AVERAGE(AB210:AB214)</f>
        <v>9.4</v>
      </c>
      <c r="AC215" s="20">
        <f t="shared" ref="AC215" si="1390">AVERAGE(AC210:AC214)</f>
        <v>10.666666666666666</v>
      </c>
      <c r="AD215" s="20">
        <f t="shared" ref="AD215" si="1391">AVERAGE(AD210:AD214)</f>
        <v>21.75</v>
      </c>
      <c r="AE215" s="20">
        <f t="shared" ref="AE215" si="1392">AVERAGE(AE210:AE214)</f>
        <v>37</v>
      </c>
      <c r="AF215" s="20">
        <f t="shared" ref="AF215" si="1393">AVERAGE(AF210:AF214)</f>
        <v>50.2</v>
      </c>
      <c r="AG215" s="20">
        <f t="shared" ref="AG215" si="1394">AVERAGE(AG210:AG214)</f>
        <v>66.400000000000006</v>
      </c>
      <c r="AH215" s="20">
        <f t="shared" ref="AH215" si="1395">AVERAGE(AH210:AH214)</f>
        <v>745.25</v>
      </c>
      <c r="AI215" s="18" t="s">
        <v>54</v>
      </c>
      <c r="AJ215" s="18" t="s">
        <v>54</v>
      </c>
      <c r="AK215" s="20">
        <f t="shared" ref="AK215" si="1396">AVERAGE(AK210:AK214)</f>
        <v>7</v>
      </c>
      <c r="AL215" s="20">
        <f t="shared" ref="AL215" si="1397">AVERAGE(AL210:AL214)</f>
        <v>18.333333333333332</v>
      </c>
      <c r="AM215" s="18" t="s">
        <v>54</v>
      </c>
      <c r="AN215" s="20">
        <f t="shared" ref="AN215" si="1398">AVERAGE(AN210:AN214)</f>
        <v>13.666666666666666</v>
      </c>
      <c r="AO215" s="18" t="s">
        <v>54</v>
      </c>
      <c r="AP215" s="20">
        <f t="shared" ref="AP215" si="1399">AVERAGE(AP210:AP214)</f>
        <v>706153.8</v>
      </c>
    </row>
    <row r="216" spans="1:42" x14ac:dyDescent="0.3">
      <c r="B216" s="26"/>
      <c r="C216" s="24" t="str">
        <f>C215</f>
        <v>SARM 69</v>
      </c>
      <c r="D216" s="26">
        <f>D215</f>
        <v>45093</v>
      </c>
      <c r="E216" s="24" t="s">
        <v>76</v>
      </c>
      <c r="F216" s="20">
        <f>STDEV(F210:F214)</f>
        <v>709.9705627700348</v>
      </c>
      <c r="G216" s="20">
        <f t="shared" ref="G216:AP216" si="1400">STDEV(G210:G214)</f>
        <v>288.22300393965781</v>
      </c>
      <c r="H216" s="20">
        <f t="shared" si="1400"/>
        <v>1703.5140739072276</v>
      </c>
      <c r="I216" s="20">
        <f t="shared" si="1400"/>
        <v>44.899888641287298</v>
      </c>
      <c r="J216" s="18" t="s">
        <v>54</v>
      </c>
      <c r="K216" s="20">
        <f t="shared" si="1400"/>
        <v>243.23918269884069</v>
      </c>
      <c r="L216" s="20">
        <f t="shared" si="1400"/>
        <v>290.00224137064873</v>
      </c>
      <c r="M216" s="20">
        <f t="shared" si="1400"/>
        <v>224.91153816556411</v>
      </c>
      <c r="N216" s="20">
        <f t="shared" si="1400"/>
        <v>60.561538950063024</v>
      </c>
      <c r="O216" s="20">
        <f t="shared" si="1400"/>
        <v>50.977445993301757</v>
      </c>
      <c r="P216" s="20">
        <f t="shared" si="1400"/>
        <v>64.498061986388393</v>
      </c>
      <c r="Q216" s="20">
        <f t="shared" si="1400"/>
        <v>738.9802433083039</v>
      </c>
      <c r="R216" s="20">
        <f t="shared" si="1400"/>
        <v>91.532781013143051</v>
      </c>
      <c r="S216" s="20">
        <f t="shared" si="1400"/>
        <v>8.049844718999255</v>
      </c>
      <c r="T216" s="20">
        <f t="shared" si="1400"/>
        <v>16.102794788483148</v>
      </c>
      <c r="U216" s="20">
        <f t="shared" si="1400"/>
        <v>7.987490219086343</v>
      </c>
      <c r="V216" s="20">
        <f t="shared" si="1400"/>
        <v>3.6469165057620936</v>
      </c>
      <c r="W216" s="20">
        <f t="shared" si="1400"/>
        <v>2.7018512172212592</v>
      </c>
      <c r="X216" s="20">
        <f t="shared" si="1400"/>
        <v>1.5811388300841898</v>
      </c>
      <c r="Y216" s="20">
        <f t="shared" si="1400"/>
        <v>4.6904157598234297</v>
      </c>
      <c r="Z216" s="20">
        <f t="shared" si="1400"/>
        <v>3.3615472627943221</v>
      </c>
      <c r="AA216" s="20">
        <f t="shared" si="1400"/>
        <v>26.40075756488817</v>
      </c>
      <c r="AB216" s="20">
        <f t="shared" si="1400"/>
        <v>3.2093613071762421</v>
      </c>
      <c r="AC216" s="20">
        <f t="shared" si="1400"/>
        <v>3.5118845842842474</v>
      </c>
      <c r="AD216" s="20">
        <f t="shared" si="1400"/>
        <v>14.974979131871937</v>
      </c>
      <c r="AE216" s="20">
        <f t="shared" si="1400"/>
        <v>16.57307052620807</v>
      </c>
      <c r="AF216" s="20">
        <f t="shared" si="1400"/>
        <v>13.663820841916795</v>
      </c>
      <c r="AG216" s="20">
        <f t="shared" si="1400"/>
        <v>23.849528297222154</v>
      </c>
      <c r="AH216" s="20">
        <f t="shared" si="1400"/>
        <v>323.24332939752986</v>
      </c>
      <c r="AI216" s="18" t="s">
        <v>54</v>
      </c>
      <c r="AJ216" s="18" t="s">
        <v>54</v>
      </c>
      <c r="AK216" s="20">
        <f t="shared" si="1400"/>
        <v>2.6457513110645907</v>
      </c>
      <c r="AL216" s="20">
        <f t="shared" si="1400"/>
        <v>2.3094010767584989</v>
      </c>
      <c r="AM216" s="18" t="s">
        <v>54</v>
      </c>
      <c r="AN216" s="20">
        <f t="shared" si="1400"/>
        <v>7.3711147958319927</v>
      </c>
      <c r="AO216" s="18" t="s">
        <v>54</v>
      </c>
      <c r="AP216" s="20">
        <f t="shared" si="1400"/>
        <v>2500.4348021894111</v>
      </c>
    </row>
    <row r="217" spans="1:42" x14ac:dyDescent="0.3">
      <c r="B217" s="26"/>
      <c r="C217" s="24" t="str">
        <f>C216</f>
        <v>SARM 69</v>
      </c>
      <c r="D217" s="26">
        <f>D216</f>
        <v>45093</v>
      </c>
      <c r="E217" s="24" t="s">
        <v>77</v>
      </c>
      <c r="F217" s="21">
        <f>F216/F215</f>
        <v>5.6071850982485495E-2</v>
      </c>
      <c r="G217" s="21">
        <f t="shared" ref="G217" si="1401">G216/G215</f>
        <v>3.6519519524049748E-3</v>
      </c>
      <c r="H217" s="21">
        <f t="shared" ref="H217" si="1402">H216/H215</f>
        <v>6.357411086200436E-3</v>
      </c>
      <c r="I217" s="21">
        <f t="shared" ref="I217" si="1403">I216/I215</f>
        <v>0.14164002725958139</v>
      </c>
      <c r="J217" s="18" t="s">
        <v>54</v>
      </c>
      <c r="K217" s="21">
        <f t="shared" ref="K217" si="1404">K216/K215</f>
        <v>1.3840539802146341E-2</v>
      </c>
      <c r="L217" s="21">
        <f t="shared" ref="L217" si="1405">L216/L215</f>
        <v>2.0248159622036022E-2</v>
      </c>
      <c r="M217" s="21">
        <f t="shared" ref="M217" si="1406">M216/M215</f>
        <v>4.8251853206376927E-2</v>
      </c>
      <c r="N217" s="21">
        <f t="shared" ref="N217" si="1407">N216/N215</f>
        <v>0.38378668536161609</v>
      </c>
      <c r="O217" s="21">
        <f t="shared" ref="O217" si="1408">O216/O215</f>
        <v>0.23955566726175637</v>
      </c>
      <c r="P217" s="21">
        <f t="shared" ref="P217" si="1409">P216/P215</f>
        <v>6.6768180110132913E-2</v>
      </c>
      <c r="Q217" s="21">
        <f t="shared" ref="Q217" si="1410">Q216/Q215</f>
        <v>1.4476297481337103E-2</v>
      </c>
      <c r="R217" s="21">
        <f t="shared" ref="R217" si="1411">R216/R215</f>
        <v>0.46640907522620662</v>
      </c>
      <c r="S217" s="21">
        <f t="shared" ref="S217" si="1412">S216/S215</f>
        <v>0.13506450870804118</v>
      </c>
      <c r="T217" s="21">
        <f t="shared" ref="T217" si="1413">T216/T215</f>
        <v>7.3394689099740881E-2</v>
      </c>
      <c r="U217" s="21">
        <f t="shared" ref="U217" si="1414">U216/U215</f>
        <v>0.11032445053986661</v>
      </c>
      <c r="V217" s="21">
        <f t="shared" ref="V217" si="1415">V216/V215</f>
        <v>0.55256310693365063</v>
      </c>
      <c r="W217" s="21">
        <f t="shared" ref="W217" si="1416">W216/W215</f>
        <v>0.58735896026549117</v>
      </c>
      <c r="X217" s="21">
        <f t="shared" ref="X217" si="1417">X216/X215</f>
        <v>2.0534270520573893E-2</v>
      </c>
      <c r="Y217" s="21">
        <f t="shared" ref="Y217" si="1418">Y216/Y215</f>
        <v>4.4249205281353107E-2</v>
      </c>
      <c r="Z217" s="21">
        <f t="shared" ref="Z217" si="1419">Z216/Z215</f>
        <v>0.10705564531192109</v>
      </c>
      <c r="AA217" s="21">
        <f t="shared" ref="AA217" si="1420">AA216/AA215</f>
        <v>8.8002525216293898E-2</v>
      </c>
      <c r="AB217" s="21">
        <f t="shared" ref="AB217" si="1421">AB216/AB215</f>
        <v>0.34142141565704703</v>
      </c>
      <c r="AC217" s="21">
        <f t="shared" ref="AC217" si="1422">AC216/AC215</f>
        <v>0.32923917977664824</v>
      </c>
      <c r="AD217" s="21">
        <f t="shared" ref="AD217" si="1423">AD216/AD215</f>
        <v>0.68850478767227297</v>
      </c>
      <c r="AE217" s="21">
        <f t="shared" ref="AE217" si="1424">AE216/AE215</f>
        <v>0.44792082503265057</v>
      </c>
      <c r="AF217" s="21">
        <f t="shared" ref="AF217" si="1425">AF216/AF215</f>
        <v>0.27218766617364132</v>
      </c>
      <c r="AG217" s="21">
        <f t="shared" ref="AG217" si="1426">AG216/AG215</f>
        <v>0.35917964303045408</v>
      </c>
      <c r="AH217" s="21">
        <f t="shared" ref="AH217" si="1427">AH216/AH215</f>
        <v>0.43373811391818834</v>
      </c>
      <c r="AI217" s="18" t="s">
        <v>54</v>
      </c>
      <c r="AJ217" s="18" t="s">
        <v>54</v>
      </c>
      <c r="AK217" s="21">
        <f t="shared" ref="AK217" si="1428">AK216/AK215</f>
        <v>0.37796447300922725</v>
      </c>
      <c r="AL217" s="21">
        <f t="shared" ref="AL217" si="1429">AL216/AL215</f>
        <v>0.12596733145955449</v>
      </c>
      <c r="AM217" s="18" t="s">
        <v>54</v>
      </c>
      <c r="AN217" s="21">
        <f t="shared" ref="AN217" si="1430">AN216/AN215</f>
        <v>0.53934986310965805</v>
      </c>
      <c r="AO217" s="18" t="s">
        <v>54</v>
      </c>
      <c r="AP217" s="21">
        <f t="shared" ref="AP217" si="1431">AP216/AP215</f>
        <v>3.5409209752739574E-3</v>
      </c>
    </row>
    <row r="218" spans="1:42" x14ac:dyDescent="0.3">
      <c r="B218" s="26"/>
    </row>
    <row r="219" spans="1:42" x14ac:dyDescent="0.3">
      <c r="A219" s="24" t="s">
        <v>73</v>
      </c>
      <c r="B219" s="26">
        <v>45125</v>
      </c>
      <c r="C219" s="24" t="s">
        <v>0</v>
      </c>
      <c r="D219" s="24" t="s">
        <v>52</v>
      </c>
      <c r="E219" s="24" t="s">
        <v>53</v>
      </c>
      <c r="F219" s="23">
        <v>12475.8</v>
      </c>
      <c r="G219" s="23">
        <v>65610.400000000009</v>
      </c>
      <c r="H219" s="23">
        <v>256441.69999999998</v>
      </c>
      <c r="I219" s="23" t="s">
        <v>54</v>
      </c>
      <c r="J219" s="23" t="s">
        <v>54</v>
      </c>
      <c r="K219" s="23">
        <v>23905.4</v>
      </c>
      <c r="L219" s="23">
        <v>21743.3</v>
      </c>
      <c r="M219" s="18" t="s">
        <v>54</v>
      </c>
      <c r="N219" s="23">
        <v>113.9</v>
      </c>
      <c r="O219" s="23">
        <v>34.4</v>
      </c>
      <c r="P219" s="23">
        <v>614.20000000000005</v>
      </c>
      <c r="Q219" s="23">
        <v>27652</v>
      </c>
      <c r="R219" s="23">
        <v>161.9</v>
      </c>
      <c r="S219" s="23">
        <v>26.4</v>
      </c>
      <c r="T219" s="23">
        <v>172.2</v>
      </c>
      <c r="U219" s="23">
        <v>364.29999999999995</v>
      </c>
      <c r="V219" s="23">
        <v>118.39999999999999</v>
      </c>
      <c r="W219" s="23">
        <v>2</v>
      </c>
      <c r="X219" s="23">
        <v>114.2</v>
      </c>
      <c r="Y219" s="23">
        <v>257.10000000000002</v>
      </c>
      <c r="Z219" s="23">
        <v>36.9</v>
      </c>
      <c r="AA219" s="23">
        <v>267.90000000000003</v>
      </c>
      <c r="AB219" s="23">
        <v>20.6</v>
      </c>
      <c r="AC219" s="23">
        <v>10.8</v>
      </c>
      <c r="AD219" s="23">
        <v>22.5</v>
      </c>
      <c r="AE219" s="23">
        <v>93.7</v>
      </c>
      <c r="AF219" s="23">
        <v>77.3</v>
      </c>
      <c r="AG219" s="23">
        <v>117.19999999999999</v>
      </c>
      <c r="AH219" s="23">
        <v>1038.8999999999999</v>
      </c>
      <c r="AI219" s="23" t="s">
        <v>54</v>
      </c>
      <c r="AJ219" s="23" t="s">
        <v>54</v>
      </c>
      <c r="AK219" s="23">
        <v>7.2</v>
      </c>
      <c r="AL219" s="23">
        <v>1274.0999999999999</v>
      </c>
      <c r="AM219" s="23" t="s">
        <v>54</v>
      </c>
      <c r="AN219" s="23">
        <v>11.299999999999999</v>
      </c>
      <c r="AO219" s="23" t="s">
        <v>54</v>
      </c>
      <c r="AP219" s="23">
        <v>743061.10000000009</v>
      </c>
    </row>
    <row r="220" spans="1:42" x14ac:dyDescent="0.3">
      <c r="A220" s="24" t="s">
        <v>43</v>
      </c>
      <c r="B220" s="26">
        <v>45125</v>
      </c>
      <c r="C220" s="24" t="s">
        <v>0</v>
      </c>
      <c r="D220" s="24" t="s">
        <v>52</v>
      </c>
      <c r="E220" s="24" t="s">
        <v>55</v>
      </c>
      <c r="F220" s="18" t="s">
        <v>54</v>
      </c>
      <c r="G220" s="23">
        <v>63834.299999999996</v>
      </c>
      <c r="H220" s="23">
        <v>247201</v>
      </c>
      <c r="I220" s="23" t="s">
        <v>54</v>
      </c>
      <c r="J220" s="23" t="s">
        <v>54</v>
      </c>
      <c r="K220" s="23">
        <v>24005.5</v>
      </c>
      <c r="L220" s="23">
        <v>21803.1</v>
      </c>
      <c r="M220" s="18" t="s">
        <v>54</v>
      </c>
      <c r="N220" s="23" t="s">
        <v>54</v>
      </c>
      <c r="O220" s="23">
        <v>105.69999999999999</v>
      </c>
      <c r="P220" s="23">
        <v>630.4</v>
      </c>
      <c r="Q220" s="23">
        <v>27469.600000000002</v>
      </c>
      <c r="R220" s="23">
        <v>159.70000000000002</v>
      </c>
      <c r="S220" s="23">
        <v>21.099999999999998</v>
      </c>
      <c r="T220" s="23">
        <v>218.8</v>
      </c>
      <c r="U220" s="23">
        <v>391.09999999999997</v>
      </c>
      <c r="V220" s="23">
        <v>147.30000000000001</v>
      </c>
      <c r="W220" s="23" t="s">
        <v>54</v>
      </c>
      <c r="X220" s="23">
        <v>125.3</v>
      </c>
      <c r="Y220" s="23">
        <v>252.39999999999998</v>
      </c>
      <c r="Z220" s="23">
        <v>28.5</v>
      </c>
      <c r="AA220" s="23">
        <v>325.09999999999997</v>
      </c>
      <c r="AB220" s="23">
        <v>16.600000000000001</v>
      </c>
      <c r="AC220" s="23">
        <v>8.6</v>
      </c>
      <c r="AD220" s="23">
        <v>37.6</v>
      </c>
      <c r="AE220" s="23">
        <v>82.699999999999989</v>
      </c>
      <c r="AF220" s="23">
        <v>34.9</v>
      </c>
      <c r="AG220" s="23">
        <v>77.400000000000006</v>
      </c>
      <c r="AH220" s="23">
        <v>1228</v>
      </c>
      <c r="AI220" s="23" t="s">
        <v>54</v>
      </c>
      <c r="AJ220" s="23" t="s">
        <v>54</v>
      </c>
      <c r="AK220" s="23" t="s">
        <v>54</v>
      </c>
      <c r="AL220" s="23">
        <v>1316.6</v>
      </c>
      <c r="AM220" s="23">
        <v>32.6</v>
      </c>
      <c r="AN220" s="23" t="s">
        <v>54</v>
      </c>
      <c r="AO220" s="23" t="s">
        <v>54</v>
      </c>
      <c r="AP220" s="23">
        <v>755655.9</v>
      </c>
    </row>
    <row r="221" spans="1:42" x14ac:dyDescent="0.3">
      <c r="A221" s="24" t="s">
        <v>44</v>
      </c>
      <c r="B221" s="26">
        <v>45125</v>
      </c>
      <c r="C221" s="24" t="s">
        <v>0</v>
      </c>
      <c r="D221" s="24" t="s">
        <v>52</v>
      </c>
      <c r="E221" s="24" t="s">
        <v>56</v>
      </c>
      <c r="F221" s="23">
        <v>11619.1</v>
      </c>
      <c r="G221" s="23">
        <v>66900.5</v>
      </c>
      <c r="H221" s="23">
        <v>261294.4</v>
      </c>
      <c r="I221" s="23" t="s">
        <v>54</v>
      </c>
      <c r="J221" s="23" t="s">
        <v>54</v>
      </c>
      <c r="K221" s="23">
        <v>25475.500000000004</v>
      </c>
      <c r="L221" s="23">
        <v>22424.2</v>
      </c>
      <c r="M221" s="23">
        <v>3200.2999999999997</v>
      </c>
      <c r="N221" s="23">
        <v>73.099999999999994</v>
      </c>
      <c r="O221" s="23">
        <v>92.7</v>
      </c>
      <c r="P221" s="23">
        <v>555.70000000000005</v>
      </c>
      <c r="Q221" s="23">
        <v>28425.1</v>
      </c>
      <c r="R221" s="23" t="s">
        <v>54</v>
      </c>
      <c r="S221" s="18" t="s">
        <v>54</v>
      </c>
      <c r="T221" s="23">
        <v>202.6</v>
      </c>
      <c r="U221" s="23">
        <v>399.1</v>
      </c>
      <c r="V221" s="23">
        <v>107.7</v>
      </c>
      <c r="W221" s="23">
        <v>3.5</v>
      </c>
      <c r="X221" s="23">
        <v>113.2</v>
      </c>
      <c r="Y221" s="23">
        <v>253.29999999999998</v>
      </c>
      <c r="Z221" s="23">
        <v>30.599999999999998</v>
      </c>
      <c r="AA221" s="23">
        <v>277.5</v>
      </c>
      <c r="AB221" s="23">
        <v>25</v>
      </c>
      <c r="AC221" s="23">
        <v>9.1</v>
      </c>
      <c r="AD221" s="23">
        <v>13.7</v>
      </c>
      <c r="AE221" s="23">
        <v>61.3</v>
      </c>
      <c r="AF221" s="23">
        <v>31.8</v>
      </c>
      <c r="AG221" s="23">
        <v>93.2</v>
      </c>
      <c r="AH221" s="23">
        <v>847</v>
      </c>
      <c r="AI221" s="23" t="s">
        <v>54</v>
      </c>
      <c r="AJ221" s="23" t="s">
        <v>54</v>
      </c>
      <c r="AK221" s="23">
        <v>4.4000000000000004</v>
      </c>
      <c r="AL221" s="23">
        <v>1335.2</v>
      </c>
      <c r="AM221" s="23">
        <v>47.6</v>
      </c>
      <c r="AN221" s="23" t="s">
        <v>54</v>
      </c>
      <c r="AO221" s="23">
        <v>4.0999999999999996</v>
      </c>
      <c r="AP221" s="23">
        <v>736244.1</v>
      </c>
    </row>
    <row r="222" spans="1:42" x14ac:dyDescent="0.3">
      <c r="A222" s="24" t="s">
        <v>58</v>
      </c>
      <c r="B222" s="26">
        <v>45125</v>
      </c>
      <c r="C222" s="24" t="s">
        <v>0</v>
      </c>
      <c r="D222" s="24" t="s">
        <v>52</v>
      </c>
      <c r="E222" s="24" t="s">
        <v>57</v>
      </c>
      <c r="F222" s="18" t="s">
        <v>54</v>
      </c>
      <c r="G222" s="23">
        <v>64800.2</v>
      </c>
      <c r="H222" s="23">
        <v>250249</v>
      </c>
      <c r="I222" s="23" t="s">
        <v>54</v>
      </c>
      <c r="J222" s="23" t="s">
        <v>54</v>
      </c>
      <c r="K222" s="23">
        <v>23505.5</v>
      </c>
      <c r="L222" s="23">
        <v>22132.9</v>
      </c>
      <c r="M222" s="23">
        <v>3275.4</v>
      </c>
      <c r="N222" s="23">
        <v>258.3</v>
      </c>
      <c r="O222" s="23" t="s">
        <v>54</v>
      </c>
      <c r="P222" s="23">
        <v>741.7</v>
      </c>
      <c r="Q222" s="23">
        <v>28430.5</v>
      </c>
      <c r="R222" s="23">
        <v>151.5</v>
      </c>
      <c r="S222" s="23">
        <v>24.599999999999998</v>
      </c>
      <c r="T222" s="23">
        <v>196.6</v>
      </c>
      <c r="U222" s="23">
        <v>356</v>
      </c>
      <c r="V222" s="23">
        <v>154.29999999999998</v>
      </c>
      <c r="W222" s="23">
        <v>2.9</v>
      </c>
      <c r="X222" s="23">
        <v>118.39999999999999</v>
      </c>
      <c r="Y222" s="23">
        <v>257.60000000000002</v>
      </c>
      <c r="Z222" s="23">
        <v>35.6</v>
      </c>
      <c r="AA222" s="23">
        <v>292.89999999999998</v>
      </c>
      <c r="AB222" s="23">
        <v>21.7</v>
      </c>
      <c r="AC222" s="23">
        <v>20.6</v>
      </c>
      <c r="AD222" s="23">
        <v>12.899999999999999</v>
      </c>
      <c r="AE222" s="23">
        <v>86</v>
      </c>
      <c r="AF222" s="23">
        <v>29.099999999999998</v>
      </c>
      <c r="AG222" s="23">
        <v>114.6</v>
      </c>
      <c r="AH222" s="23">
        <v>1539.7</v>
      </c>
      <c r="AI222" s="23">
        <v>16.399999999999999</v>
      </c>
      <c r="AJ222" s="23" t="s">
        <v>54</v>
      </c>
      <c r="AK222" s="23">
        <v>14.499999999999998</v>
      </c>
      <c r="AL222" s="23">
        <v>1302.8000000000002</v>
      </c>
      <c r="AM222" s="23" t="s">
        <v>54</v>
      </c>
      <c r="AN222" s="23" t="s">
        <v>54</v>
      </c>
      <c r="AO222" s="23" t="s">
        <v>54</v>
      </c>
      <c r="AP222" s="23">
        <v>750336.2</v>
      </c>
    </row>
    <row r="223" spans="1:42" x14ac:dyDescent="0.3">
      <c r="A223" s="24" t="s">
        <v>60</v>
      </c>
      <c r="B223" s="26">
        <v>45125</v>
      </c>
      <c r="C223" s="24" t="s">
        <v>0</v>
      </c>
      <c r="D223" s="24" t="s">
        <v>52</v>
      </c>
      <c r="E223" s="24" t="s">
        <v>59</v>
      </c>
      <c r="F223" s="23">
        <v>11692.3</v>
      </c>
      <c r="G223" s="23">
        <v>68982.8</v>
      </c>
      <c r="H223" s="23">
        <v>265943.09999999998</v>
      </c>
      <c r="I223" s="23" t="s">
        <v>54</v>
      </c>
      <c r="J223" s="23" t="s">
        <v>54</v>
      </c>
      <c r="K223" s="23">
        <v>25462.1</v>
      </c>
      <c r="L223" s="23">
        <v>22701.200000000001</v>
      </c>
      <c r="M223" s="23">
        <v>3740.3999999999996</v>
      </c>
      <c r="N223" s="23" t="s">
        <v>54</v>
      </c>
      <c r="O223" s="23" t="s">
        <v>54</v>
      </c>
      <c r="P223" s="23">
        <v>688</v>
      </c>
      <c r="Q223" s="23">
        <v>28966.6</v>
      </c>
      <c r="R223" s="23">
        <v>123.5</v>
      </c>
      <c r="S223" s="23">
        <v>23</v>
      </c>
      <c r="T223" s="23">
        <v>193.7</v>
      </c>
      <c r="U223" s="23">
        <v>385.7</v>
      </c>
      <c r="V223" s="23">
        <v>142.19999999999999</v>
      </c>
      <c r="W223" s="23">
        <v>3.3</v>
      </c>
      <c r="X223" s="23">
        <v>111.4</v>
      </c>
      <c r="Y223" s="23">
        <v>261.7</v>
      </c>
      <c r="Z223" s="23">
        <v>29.299999999999997</v>
      </c>
      <c r="AA223" s="23">
        <v>319.5</v>
      </c>
      <c r="AB223" s="23">
        <v>18.3</v>
      </c>
      <c r="AC223" s="23">
        <v>16.2</v>
      </c>
      <c r="AD223" s="23" t="s">
        <v>54</v>
      </c>
      <c r="AE223" s="23">
        <v>86.899999999999991</v>
      </c>
      <c r="AF223" s="23">
        <v>59.6</v>
      </c>
      <c r="AG223" s="23">
        <v>108.10000000000001</v>
      </c>
      <c r="AH223" s="23">
        <v>878.30000000000007</v>
      </c>
      <c r="AI223" s="23">
        <v>41.8</v>
      </c>
      <c r="AJ223" s="23" t="s">
        <v>54</v>
      </c>
      <c r="AK223" s="23">
        <v>7.1000000000000005</v>
      </c>
      <c r="AL223" s="23">
        <v>1285.1000000000001</v>
      </c>
      <c r="AM223" s="23" t="s">
        <v>54</v>
      </c>
      <c r="AN223" s="23">
        <v>6.8000000000000007</v>
      </c>
      <c r="AO223" s="23">
        <v>4.2</v>
      </c>
      <c r="AP223" s="23">
        <v>728763</v>
      </c>
    </row>
    <row r="224" spans="1:42" x14ac:dyDescent="0.3">
      <c r="B224" s="26"/>
      <c r="C224" s="24" t="str">
        <f>C223</f>
        <v>NIST 2711a</v>
      </c>
      <c r="D224" s="26">
        <f>B223</f>
        <v>45125</v>
      </c>
      <c r="E224" s="24" t="s">
        <v>75</v>
      </c>
      <c r="F224" s="20">
        <f>AVERAGE(F219:F223)</f>
        <v>11929.066666666666</v>
      </c>
      <c r="G224" s="20">
        <f t="shared" ref="G224" si="1432">AVERAGE(G219:G223)</f>
        <v>66025.64</v>
      </c>
      <c r="H224" s="20">
        <f t="shared" ref="H224" si="1433">AVERAGE(H219:H223)</f>
        <v>256225.84</v>
      </c>
      <c r="I224" s="18" t="s">
        <v>54</v>
      </c>
      <c r="J224" s="18" t="s">
        <v>54</v>
      </c>
      <c r="K224" s="20">
        <f t="shared" ref="K224" si="1434">AVERAGE(K219:K223)</f>
        <v>24470.799999999999</v>
      </c>
      <c r="L224" s="20">
        <f t="shared" ref="L224" si="1435">AVERAGE(L219:L223)</f>
        <v>22160.94</v>
      </c>
      <c r="M224" s="20">
        <f t="shared" ref="M224" si="1436">AVERAGE(M219:M223)</f>
        <v>3405.3666666666663</v>
      </c>
      <c r="N224" s="20">
        <f t="shared" ref="N224" si="1437">AVERAGE(N219:N223)</f>
        <v>148.43333333333334</v>
      </c>
      <c r="O224" s="20">
        <f t="shared" ref="O224" si="1438">AVERAGE(O219:O223)</f>
        <v>77.600000000000009</v>
      </c>
      <c r="P224" s="20">
        <f t="shared" ref="P224" si="1439">AVERAGE(P219:P223)</f>
        <v>646</v>
      </c>
      <c r="Q224" s="20">
        <f t="shared" ref="Q224" si="1440">AVERAGE(Q219:Q223)</f>
        <v>28188.760000000002</v>
      </c>
      <c r="R224" s="20">
        <f t="shared" ref="R224" si="1441">AVERAGE(R219:R223)</f>
        <v>149.15</v>
      </c>
      <c r="S224" s="20">
        <f t="shared" ref="S224" si="1442">AVERAGE(S219:S223)</f>
        <v>23.774999999999999</v>
      </c>
      <c r="T224" s="20">
        <f t="shared" ref="T224" si="1443">AVERAGE(T219:T223)</f>
        <v>196.78000000000003</v>
      </c>
      <c r="U224" s="20">
        <f t="shared" ref="U224" si="1444">AVERAGE(U219:U223)</f>
        <v>379.24</v>
      </c>
      <c r="V224" s="20">
        <f t="shared" ref="V224" si="1445">AVERAGE(V219:V223)</f>
        <v>133.97999999999996</v>
      </c>
      <c r="W224" s="20">
        <f t="shared" ref="W224" si="1446">AVERAGE(W219:W223)</f>
        <v>2.9249999999999998</v>
      </c>
      <c r="X224" s="20">
        <f t="shared" ref="X224" si="1447">AVERAGE(X219:X223)</f>
        <v>116.5</v>
      </c>
      <c r="Y224" s="20">
        <f t="shared" ref="Y224" si="1448">AVERAGE(Y219:Y223)</f>
        <v>256.41999999999996</v>
      </c>
      <c r="Z224" s="20">
        <f t="shared" ref="Z224" si="1449">AVERAGE(Z219:Z223)</f>
        <v>32.179999999999993</v>
      </c>
      <c r="AA224" s="20">
        <f t="shared" ref="AA224" si="1450">AVERAGE(AA219:AA223)</f>
        <v>296.58000000000004</v>
      </c>
      <c r="AB224" s="20">
        <f t="shared" ref="AB224" si="1451">AVERAGE(AB219:AB223)</f>
        <v>20.440000000000001</v>
      </c>
      <c r="AC224" s="20">
        <f t="shared" ref="AC224" si="1452">AVERAGE(AC219:AC223)</f>
        <v>13.059999999999999</v>
      </c>
      <c r="AD224" s="20">
        <f t="shared" ref="AD224" si="1453">AVERAGE(AD219:AD223)</f>
        <v>21.674999999999997</v>
      </c>
      <c r="AE224" s="20">
        <f t="shared" ref="AE224" si="1454">AVERAGE(AE219:AE223)</f>
        <v>82.11999999999999</v>
      </c>
      <c r="AF224" s="20">
        <f t="shared" ref="AF224" si="1455">AVERAGE(AF219:AF223)</f>
        <v>46.54</v>
      </c>
      <c r="AG224" s="20">
        <f t="shared" ref="AG224" si="1456">AVERAGE(AG219:AG223)</f>
        <v>102.1</v>
      </c>
      <c r="AH224" s="20">
        <f t="shared" ref="AH224" si="1457">AVERAGE(AH219:AH223)</f>
        <v>1106.3799999999999</v>
      </c>
      <c r="AI224" s="18" t="s">
        <v>54</v>
      </c>
      <c r="AJ224" s="18" t="s">
        <v>54</v>
      </c>
      <c r="AK224" s="20">
        <f t="shared" ref="AK224" si="1458">AVERAGE(AK219:AK223)</f>
        <v>8.3000000000000007</v>
      </c>
      <c r="AL224" s="20">
        <f t="shared" ref="AL224" si="1459">AVERAGE(AL219:AL223)</f>
        <v>1302.76</v>
      </c>
      <c r="AM224" s="18" t="s">
        <v>54</v>
      </c>
      <c r="AN224" s="18" t="s">
        <v>54</v>
      </c>
      <c r="AO224" s="18" t="s">
        <v>54</v>
      </c>
      <c r="AP224" s="20">
        <f t="shared" ref="AP224" si="1460">AVERAGE(AP219:AP223)</f>
        <v>742812.05999999994</v>
      </c>
    </row>
    <row r="225" spans="1:42" x14ac:dyDescent="0.3">
      <c r="B225" s="26"/>
      <c r="C225" s="24" t="str">
        <f>C224</f>
        <v>NIST 2711a</v>
      </c>
      <c r="D225" s="26">
        <f>D224</f>
        <v>45125</v>
      </c>
      <c r="E225" s="24" t="s">
        <v>76</v>
      </c>
      <c r="F225" s="20">
        <f>STDEV(F219:F223)</f>
        <v>474.89742401210498</v>
      </c>
      <c r="G225" s="20">
        <f t="shared" ref="G225:AP225" si="1461">STDEV(G219:G223)</f>
        <v>1999.1419241764725</v>
      </c>
      <c r="H225" s="20">
        <f t="shared" si="1461"/>
        <v>7702.7980522015423</v>
      </c>
      <c r="I225" s="18" t="s">
        <v>54</v>
      </c>
      <c r="J225" s="18" t="s">
        <v>54</v>
      </c>
      <c r="K225" s="20">
        <f t="shared" si="1461"/>
        <v>930.06493321703124</v>
      </c>
      <c r="L225" s="20">
        <f t="shared" si="1461"/>
        <v>407.56765450658702</v>
      </c>
      <c r="M225" s="20">
        <f t="shared" si="1461"/>
        <v>292.56709202050263</v>
      </c>
      <c r="N225" s="20">
        <f t="shared" si="1461"/>
        <v>97.309677490644944</v>
      </c>
      <c r="O225" s="20">
        <f t="shared" si="1461"/>
        <v>37.972753389766176</v>
      </c>
      <c r="P225" s="20">
        <f t="shared" si="1461"/>
        <v>71.293723426399893</v>
      </c>
      <c r="Q225" s="20">
        <f t="shared" si="1461"/>
        <v>617.38000696491497</v>
      </c>
      <c r="R225" s="20">
        <f t="shared" si="1461"/>
        <v>17.675878101714378</v>
      </c>
      <c r="S225" s="20">
        <f t="shared" si="1461"/>
        <v>2.260346581094737</v>
      </c>
      <c r="T225" s="20">
        <f t="shared" si="1461"/>
        <v>16.825932366439616</v>
      </c>
      <c r="U225" s="20">
        <f t="shared" si="1461"/>
        <v>18.303770103451374</v>
      </c>
      <c r="V225" s="20">
        <f t="shared" si="1461"/>
        <v>19.945350335354103</v>
      </c>
      <c r="W225" s="20">
        <f t="shared" si="1461"/>
        <v>0.66520673478250369</v>
      </c>
      <c r="X225" s="20">
        <f t="shared" si="1461"/>
        <v>5.5506756345511636</v>
      </c>
      <c r="Y225" s="20">
        <f t="shared" si="1461"/>
        <v>3.7292090314167243</v>
      </c>
      <c r="Z225" s="20">
        <f t="shared" si="1461"/>
        <v>3.8179837610969778</v>
      </c>
      <c r="AA225" s="20">
        <f t="shared" si="1461"/>
        <v>25.193491222932941</v>
      </c>
      <c r="AB225" s="20">
        <f t="shared" si="1461"/>
        <v>3.2300154798390661</v>
      </c>
      <c r="AC225" s="20">
        <f t="shared" si="1461"/>
        <v>5.1815055727076125</v>
      </c>
      <c r="AD225" s="20">
        <f t="shared" si="1461"/>
        <v>11.472975493160739</v>
      </c>
      <c r="AE225" s="20">
        <f t="shared" si="1461"/>
        <v>12.306583603908972</v>
      </c>
      <c r="AF225" s="20">
        <f t="shared" si="1461"/>
        <v>21.057374005321758</v>
      </c>
      <c r="AG225" s="20">
        <f t="shared" si="1461"/>
        <v>16.655029270463551</v>
      </c>
      <c r="AH225" s="20">
        <f t="shared" si="1461"/>
        <v>285.6613677065917</v>
      </c>
      <c r="AI225" s="18" t="s">
        <v>54</v>
      </c>
      <c r="AJ225" s="18" t="s">
        <v>54</v>
      </c>
      <c r="AK225" s="20">
        <f t="shared" si="1461"/>
        <v>4.3320510923425903</v>
      </c>
      <c r="AL225" s="20">
        <f t="shared" si="1461"/>
        <v>24.378125440648635</v>
      </c>
      <c r="AM225" s="18" t="s">
        <v>54</v>
      </c>
      <c r="AN225" s="18" t="s">
        <v>54</v>
      </c>
      <c r="AO225" s="18" t="s">
        <v>54</v>
      </c>
      <c r="AP225" s="20">
        <f t="shared" si="1461"/>
        <v>10748.873371800417</v>
      </c>
    </row>
    <row r="226" spans="1:42" x14ac:dyDescent="0.3">
      <c r="B226" s="26"/>
      <c r="C226" s="24" t="str">
        <f>C225</f>
        <v>NIST 2711a</v>
      </c>
      <c r="D226" s="26">
        <f>D225</f>
        <v>45125</v>
      </c>
      <c r="E226" s="24" t="s">
        <v>77</v>
      </c>
      <c r="F226" s="21">
        <f>F225/F224</f>
        <v>3.9810107301949164E-2</v>
      </c>
      <c r="G226" s="21">
        <f t="shared" ref="G226" si="1462">G225/G224</f>
        <v>3.0278266506412851E-2</v>
      </c>
      <c r="H226" s="21">
        <f t="shared" ref="H226" si="1463">H225/H224</f>
        <v>3.0062534099611272E-2</v>
      </c>
      <c r="I226" s="18" t="s">
        <v>54</v>
      </c>
      <c r="J226" s="18" t="s">
        <v>54</v>
      </c>
      <c r="K226" s="21">
        <f t="shared" ref="K226" si="1464">K225/K224</f>
        <v>3.8007132305320268E-2</v>
      </c>
      <c r="L226" s="21">
        <f t="shared" ref="L226" si="1465">L225/L224</f>
        <v>1.8391262036113406E-2</v>
      </c>
      <c r="M226" s="21">
        <f t="shared" ref="M226" si="1466">M225/M224</f>
        <v>8.5913536091219544E-2</v>
      </c>
      <c r="N226" s="21">
        <f t="shared" ref="N226" si="1467">N225/N224</f>
        <v>0.65557833476742611</v>
      </c>
      <c r="O226" s="21">
        <f t="shared" ref="O226" si="1468">O225/O224</f>
        <v>0.48933960553822387</v>
      </c>
      <c r="P226" s="21">
        <f t="shared" ref="P226" si="1469">P225/P224</f>
        <v>0.11036180096965928</v>
      </c>
      <c r="Q226" s="21">
        <f t="shared" ref="Q226" si="1470">Q225/Q224</f>
        <v>2.1901637637303482E-2</v>
      </c>
      <c r="R226" s="21">
        <f t="shared" ref="R226" si="1471">R225/R224</f>
        <v>0.11851074825152114</v>
      </c>
      <c r="S226" s="21">
        <f t="shared" ref="S226" si="1472">S225/S224</f>
        <v>9.5072411402512602E-2</v>
      </c>
      <c r="T226" s="21">
        <f t="shared" ref="T226" si="1473">T225/T224</f>
        <v>8.5506313479213406E-2</v>
      </c>
      <c r="U226" s="21">
        <f t="shared" ref="U226" si="1474">U225/U224</f>
        <v>4.8264344751216576E-2</v>
      </c>
      <c r="V226" s="21">
        <f t="shared" ref="V226" si="1475">V225/V224</f>
        <v>0.14886811714699291</v>
      </c>
      <c r="W226" s="21">
        <f t="shared" ref="W226" si="1476">W225/W224</f>
        <v>0.22742110590854828</v>
      </c>
      <c r="X226" s="21">
        <f t="shared" ref="X226" si="1477">X225/X224</f>
        <v>4.7645284416748188E-2</v>
      </c>
      <c r="Y226" s="21">
        <f t="shared" ref="Y226" si="1478">Y225/Y224</f>
        <v>1.4543362574747387E-2</v>
      </c>
      <c r="Z226" s="21">
        <f t="shared" ref="Z226" si="1479">Z225/Z224</f>
        <v>0.11864461656609629</v>
      </c>
      <c r="AA226" s="21">
        <f t="shared" ref="AA226" si="1480">AA225/AA224</f>
        <v>8.4946696415580752E-2</v>
      </c>
      <c r="AB226" s="21">
        <f t="shared" ref="AB226" si="1481">AB225/AB224</f>
        <v>0.15802424069662749</v>
      </c>
      <c r="AC226" s="21">
        <f t="shared" ref="AC226" si="1482">AC225/AC224</f>
        <v>0.39674621536811738</v>
      </c>
      <c r="AD226" s="21">
        <f t="shared" ref="AD226" si="1483">AD225/AD224</f>
        <v>0.52931836185285996</v>
      </c>
      <c r="AE226" s="21">
        <f t="shared" ref="AE226" si="1484">AE225/AE224</f>
        <v>0.14986097910264215</v>
      </c>
      <c r="AF226" s="21">
        <f t="shared" ref="AF226" si="1485">AF225/AF224</f>
        <v>0.4524575420137894</v>
      </c>
      <c r="AG226" s="21">
        <f t="shared" ref="AG226" si="1486">AG225/AG224</f>
        <v>0.16312467453931001</v>
      </c>
      <c r="AH226" s="21">
        <f t="shared" ref="AH226" si="1487">AH225/AH224</f>
        <v>0.25819462364340617</v>
      </c>
      <c r="AI226" s="18" t="s">
        <v>54</v>
      </c>
      <c r="AJ226" s="18" t="s">
        <v>54</v>
      </c>
      <c r="AK226" s="21">
        <f t="shared" ref="AK226" si="1488">AK225/AK224</f>
        <v>0.52193386654730001</v>
      </c>
      <c r="AL226" s="21">
        <f t="shared" ref="AL226" si="1489">AL225/AL224</f>
        <v>1.8712675735092138E-2</v>
      </c>
      <c r="AM226" s="18" t="s">
        <v>54</v>
      </c>
      <c r="AN226" s="18" t="s">
        <v>54</v>
      </c>
      <c r="AO226" s="18" t="s">
        <v>54</v>
      </c>
      <c r="AP226" s="21">
        <f t="shared" ref="AP226" si="1490">AP225/AP224</f>
        <v>1.4470515424588579E-2</v>
      </c>
    </row>
    <row r="227" spans="1:42" x14ac:dyDescent="0.3">
      <c r="B227" s="26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</row>
    <row r="228" spans="1:42" x14ac:dyDescent="0.3">
      <c r="A228" s="24" t="s">
        <v>62</v>
      </c>
      <c r="B228" s="26">
        <v>45125</v>
      </c>
      <c r="C228" s="24" t="s">
        <v>61</v>
      </c>
      <c r="D228" s="24" t="s">
        <v>52</v>
      </c>
      <c r="E228" s="24" t="s">
        <v>53</v>
      </c>
      <c r="F228" s="18" t="s">
        <v>54</v>
      </c>
      <c r="G228" s="23">
        <v>85224.499999999985</v>
      </c>
      <c r="H228" s="23">
        <v>214541.3</v>
      </c>
      <c r="I228" s="23" t="s">
        <v>54</v>
      </c>
      <c r="J228" s="23" t="s">
        <v>54</v>
      </c>
      <c r="K228" s="23">
        <v>23038.6</v>
      </c>
      <c r="L228" s="23">
        <v>1523.1</v>
      </c>
      <c r="M228" s="23">
        <v>5225</v>
      </c>
      <c r="N228" s="23">
        <v>111.3</v>
      </c>
      <c r="O228" s="23">
        <v>91.9</v>
      </c>
      <c r="P228" s="23">
        <v>1529.5</v>
      </c>
      <c r="Q228" s="23">
        <v>88109.3</v>
      </c>
      <c r="R228" s="23">
        <v>215.20000000000002</v>
      </c>
      <c r="S228" s="23">
        <v>49.500000000000007</v>
      </c>
      <c r="T228" s="23">
        <v>106.19999999999999</v>
      </c>
      <c r="U228" s="23">
        <v>142.1</v>
      </c>
      <c r="V228" s="23">
        <v>17</v>
      </c>
      <c r="W228" s="23">
        <v>4.4000000000000004</v>
      </c>
      <c r="X228" s="23">
        <v>187.9</v>
      </c>
      <c r="Y228" s="23">
        <v>49.500000000000007</v>
      </c>
      <c r="Z228" s="23">
        <v>44.6</v>
      </c>
      <c r="AA228" s="23">
        <v>169.3</v>
      </c>
      <c r="AB228" s="23">
        <v>18.8</v>
      </c>
      <c r="AC228" s="23">
        <v>9.4</v>
      </c>
      <c r="AD228" s="23">
        <v>45.300000000000004</v>
      </c>
      <c r="AE228" s="23">
        <v>39.9</v>
      </c>
      <c r="AF228" s="23">
        <v>59.1</v>
      </c>
      <c r="AG228" s="23">
        <v>80.199999999999989</v>
      </c>
      <c r="AH228" s="23">
        <v>1139.4000000000001</v>
      </c>
      <c r="AI228" s="23">
        <v>17.7</v>
      </c>
      <c r="AJ228" s="23" t="s">
        <v>54</v>
      </c>
      <c r="AK228" s="23" t="s">
        <v>54</v>
      </c>
      <c r="AL228" s="23">
        <v>18.5</v>
      </c>
      <c r="AM228" s="23" t="s">
        <v>54</v>
      </c>
      <c r="AN228" s="23">
        <v>28.1</v>
      </c>
      <c r="AO228" s="23" t="s">
        <v>54</v>
      </c>
      <c r="AP228" s="23">
        <v>720117.7</v>
      </c>
    </row>
    <row r="229" spans="1:42" x14ac:dyDescent="0.3">
      <c r="A229" s="24" t="s">
        <v>63</v>
      </c>
      <c r="B229" s="26">
        <v>45125</v>
      </c>
      <c r="C229" s="24" t="s">
        <v>61</v>
      </c>
      <c r="D229" s="24" t="s">
        <v>52</v>
      </c>
      <c r="E229" s="24" t="s">
        <v>55</v>
      </c>
      <c r="F229" s="18" t="s">
        <v>54</v>
      </c>
      <c r="G229" s="23">
        <v>84741.8</v>
      </c>
      <c r="H229" s="23">
        <v>211765.59999999998</v>
      </c>
      <c r="I229" s="23" t="s">
        <v>54</v>
      </c>
      <c r="J229" s="23" t="s">
        <v>54</v>
      </c>
      <c r="K229" s="23">
        <v>22495.5</v>
      </c>
      <c r="L229" s="23">
        <v>1526.7</v>
      </c>
      <c r="M229" s="23">
        <v>5254.2999999999993</v>
      </c>
      <c r="N229" s="23" t="s">
        <v>54</v>
      </c>
      <c r="O229" s="23">
        <v>52</v>
      </c>
      <c r="P229" s="23">
        <v>1522</v>
      </c>
      <c r="Q229" s="23">
        <v>89422.599999999991</v>
      </c>
      <c r="R229" s="23">
        <v>248.89999999999998</v>
      </c>
      <c r="S229" s="23">
        <v>50.3</v>
      </c>
      <c r="T229" s="23">
        <v>118.89999999999999</v>
      </c>
      <c r="U229" s="23">
        <v>112.2</v>
      </c>
      <c r="V229" s="23">
        <v>13.600000000000001</v>
      </c>
      <c r="W229" s="23">
        <v>4.7</v>
      </c>
      <c r="X229" s="23">
        <v>188.9</v>
      </c>
      <c r="Y229" s="23">
        <v>40.6</v>
      </c>
      <c r="Z229" s="23">
        <v>30.7</v>
      </c>
      <c r="AA229" s="23">
        <v>161.1</v>
      </c>
      <c r="AB229" s="23">
        <v>22.7</v>
      </c>
      <c r="AC229" s="23">
        <v>7.6999999999999993</v>
      </c>
      <c r="AD229" s="23">
        <v>15.100000000000001</v>
      </c>
      <c r="AE229" s="23">
        <v>65.2</v>
      </c>
      <c r="AF229" s="23">
        <v>63.9</v>
      </c>
      <c r="AG229" s="23">
        <v>84</v>
      </c>
      <c r="AH229" s="23">
        <v>618.5</v>
      </c>
      <c r="AI229" s="23">
        <v>15.8</v>
      </c>
      <c r="AJ229" s="23" t="s">
        <v>54</v>
      </c>
      <c r="AK229" s="23" t="s">
        <v>54</v>
      </c>
      <c r="AL229" s="23">
        <v>20.400000000000002</v>
      </c>
      <c r="AM229" s="23" t="s">
        <v>54</v>
      </c>
      <c r="AN229" s="23">
        <v>27.299999999999997</v>
      </c>
      <c r="AO229" s="23" t="s">
        <v>54</v>
      </c>
      <c r="AP229" s="23">
        <v>722720.49999999988</v>
      </c>
    </row>
    <row r="230" spans="1:42" x14ac:dyDescent="0.3">
      <c r="A230" s="24" t="s">
        <v>64</v>
      </c>
      <c r="B230" s="26">
        <v>45125</v>
      </c>
      <c r="C230" s="24" t="s">
        <v>61</v>
      </c>
      <c r="D230" s="24" t="s">
        <v>52</v>
      </c>
      <c r="E230" s="24" t="s">
        <v>56</v>
      </c>
      <c r="F230" s="18" t="s">
        <v>54</v>
      </c>
      <c r="G230" s="23">
        <v>89634.3</v>
      </c>
      <c r="H230" s="23">
        <v>219125.90000000002</v>
      </c>
      <c r="I230" s="23" t="s">
        <v>54</v>
      </c>
      <c r="J230" s="23" t="s">
        <v>54</v>
      </c>
      <c r="K230" s="23">
        <v>23663.699999999997</v>
      </c>
      <c r="L230" s="23">
        <v>1498.8999999999999</v>
      </c>
      <c r="M230" s="23">
        <v>4804.2</v>
      </c>
      <c r="N230" s="23" t="s">
        <v>54</v>
      </c>
      <c r="O230" s="23">
        <v>50.800000000000004</v>
      </c>
      <c r="P230" s="23">
        <v>1587.5</v>
      </c>
      <c r="Q230" s="23">
        <v>91516.900000000009</v>
      </c>
      <c r="R230" s="23">
        <v>253.6</v>
      </c>
      <c r="S230" s="23">
        <v>24.7</v>
      </c>
      <c r="T230" s="23">
        <v>99.5</v>
      </c>
      <c r="U230" s="23">
        <v>121.39999999999999</v>
      </c>
      <c r="V230" s="23">
        <v>25.7</v>
      </c>
      <c r="W230" s="23" t="s">
        <v>54</v>
      </c>
      <c r="X230" s="23">
        <v>194.8</v>
      </c>
      <c r="Y230" s="23">
        <v>49.6</v>
      </c>
      <c r="Z230" s="23">
        <v>43.699999999999996</v>
      </c>
      <c r="AA230" s="23">
        <v>168.89999999999998</v>
      </c>
      <c r="AB230" s="23">
        <v>35</v>
      </c>
      <c r="AC230" s="23">
        <v>13.799999999999999</v>
      </c>
      <c r="AD230" s="23">
        <v>29.4</v>
      </c>
      <c r="AE230" s="23">
        <v>69.7</v>
      </c>
      <c r="AF230" s="23">
        <v>27.7</v>
      </c>
      <c r="AG230" s="23">
        <v>45.7</v>
      </c>
      <c r="AH230" s="23">
        <v>1315.5</v>
      </c>
      <c r="AI230" s="23">
        <v>39.699999999999996</v>
      </c>
      <c r="AJ230" s="23" t="s">
        <v>54</v>
      </c>
      <c r="AK230" s="23" t="s">
        <v>54</v>
      </c>
      <c r="AL230" s="18" t="s">
        <v>54</v>
      </c>
      <c r="AM230" s="23" t="s">
        <v>54</v>
      </c>
      <c r="AN230" s="23">
        <v>43.699999999999996</v>
      </c>
      <c r="AO230" s="23" t="s">
        <v>54</v>
      </c>
      <c r="AP230" s="23">
        <v>709055.9</v>
      </c>
    </row>
    <row r="231" spans="1:42" x14ac:dyDescent="0.3">
      <c r="A231" s="24" t="s">
        <v>65</v>
      </c>
      <c r="B231" s="26">
        <v>45125</v>
      </c>
      <c r="C231" s="24" t="s">
        <v>61</v>
      </c>
      <c r="D231" s="24" t="s">
        <v>52</v>
      </c>
      <c r="E231" s="24" t="s">
        <v>57</v>
      </c>
      <c r="F231" s="18" t="s">
        <v>54</v>
      </c>
      <c r="G231" s="23">
        <v>92373.8</v>
      </c>
      <c r="H231" s="23">
        <v>219717.30000000002</v>
      </c>
      <c r="I231" s="23" t="s">
        <v>54</v>
      </c>
      <c r="J231" s="23" t="s">
        <v>54</v>
      </c>
      <c r="K231" s="23">
        <v>23560.6</v>
      </c>
      <c r="L231" s="23">
        <v>1447.4</v>
      </c>
      <c r="M231" s="23">
        <v>5343.2999999999993</v>
      </c>
      <c r="N231" s="23">
        <v>73</v>
      </c>
      <c r="O231" s="23">
        <v>95.7</v>
      </c>
      <c r="P231" s="23">
        <v>1740.5</v>
      </c>
      <c r="Q231" s="23">
        <v>88720.2</v>
      </c>
      <c r="R231" s="23">
        <v>261.3</v>
      </c>
      <c r="S231" s="23">
        <v>27.7</v>
      </c>
      <c r="T231" s="23">
        <v>104.2</v>
      </c>
      <c r="U231" s="23">
        <v>115.2</v>
      </c>
      <c r="V231" s="23">
        <v>28.400000000000002</v>
      </c>
      <c r="W231" s="23">
        <v>6.1</v>
      </c>
      <c r="X231" s="23">
        <v>192.7</v>
      </c>
      <c r="Y231" s="23">
        <v>44.6</v>
      </c>
      <c r="Z231" s="23">
        <v>39</v>
      </c>
      <c r="AA231" s="23">
        <v>150.5</v>
      </c>
      <c r="AB231" s="23">
        <v>25.799999999999997</v>
      </c>
      <c r="AC231" s="23">
        <v>21.3</v>
      </c>
      <c r="AD231" s="23">
        <v>21.8</v>
      </c>
      <c r="AE231" s="23">
        <v>24.8</v>
      </c>
      <c r="AF231" s="23">
        <v>74.2</v>
      </c>
      <c r="AG231" s="23">
        <v>45.199999999999996</v>
      </c>
      <c r="AH231" s="23">
        <v>973.90000000000009</v>
      </c>
      <c r="AI231" s="23">
        <v>42.7</v>
      </c>
      <c r="AJ231" s="23" t="s">
        <v>54</v>
      </c>
      <c r="AK231" s="23" t="s">
        <v>54</v>
      </c>
      <c r="AL231" s="18" t="s">
        <v>54</v>
      </c>
      <c r="AM231" s="23">
        <v>21.2</v>
      </c>
      <c r="AN231" s="23">
        <v>8.8000000000000007</v>
      </c>
      <c r="AO231" s="23" t="s">
        <v>54</v>
      </c>
      <c r="AP231" s="23">
        <v>708796</v>
      </c>
    </row>
    <row r="232" spans="1:42" x14ac:dyDescent="0.3">
      <c r="A232" s="24" t="s">
        <v>66</v>
      </c>
      <c r="B232" s="26">
        <v>45125</v>
      </c>
      <c r="C232" s="24" t="s">
        <v>61</v>
      </c>
      <c r="D232" s="24" t="s">
        <v>52</v>
      </c>
      <c r="E232" s="24" t="s">
        <v>59</v>
      </c>
      <c r="F232" s="18" t="s">
        <v>54</v>
      </c>
      <c r="G232" s="23">
        <v>73652.7</v>
      </c>
      <c r="H232" s="23">
        <v>183996</v>
      </c>
      <c r="I232" s="23" t="s">
        <v>54</v>
      </c>
      <c r="J232" s="23" t="s">
        <v>54</v>
      </c>
      <c r="K232" s="23">
        <v>16881.099999999999</v>
      </c>
      <c r="L232" s="18" t="s">
        <v>54</v>
      </c>
      <c r="M232" s="23">
        <v>3561.2</v>
      </c>
      <c r="N232" s="23">
        <v>106.19999999999999</v>
      </c>
      <c r="O232" s="23">
        <v>56.4</v>
      </c>
      <c r="P232" s="23">
        <v>995</v>
      </c>
      <c r="Q232" s="23">
        <v>56927.3</v>
      </c>
      <c r="R232" s="23">
        <v>159.4</v>
      </c>
      <c r="S232" s="23">
        <v>16.900000000000002</v>
      </c>
      <c r="T232" s="23">
        <v>72.599999999999994</v>
      </c>
      <c r="U232" s="23">
        <v>76</v>
      </c>
      <c r="V232" s="23">
        <v>16.900000000000002</v>
      </c>
      <c r="W232" s="23">
        <v>2.9</v>
      </c>
      <c r="X232" s="23">
        <v>108.10000000000001</v>
      </c>
      <c r="Y232" s="18" t="s">
        <v>54</v>
      </c>
      <c r="Z232" s="23">
        <v>27.200000000000003</v>
      </c>
      <c r="AA232" s="23">
        <v>87.3</v>
      </c>
      <c r="AB232" s="23">
        <v>11.6</v>
      </c>
      <c r="AC232" s="23">
        <v>13.9</v>
      </c>
      <c r="AD232" s="23" t="s">
        <v>54</v>
      </c>
      <c r="AE232" s="23">
        <v>13</v>
      </c>
      <c r="AF232" s="23">
        <v>21.3</v>
      </c>
      <c r="AG232" s="23">
        <v>65.2</v>
      </c>
      <c r="AH232" s="23">
        <v>506</v>
      </c>
      <c r="AI232" s="23">
        <v>17.3</v>
      </c>
      <c r="AJ232" s="23" t="s">
        <v>54</v>
      </c>
      <c r="AK232" s="23" t="s">
        <v>54</v>
      </c>
      <c r="AL232" s="18" t="s">
        <v>54</v>
      </c>
      <c r="AM232" s="23">
        <v>22.3</v>
      </c>
      <c r="AN232" s="23" t="s">
        <v>54</v>
      </c>
      <c r="AO232" s="23" t="s">
        <v>54</v>
      </c>
      <c r="AP232" s="23">
        <v>796110.99999999988</v>
      </c>
    </row>
    <row r="233" spans="1:42" x14ac:dyDescent="0.3">
      <c r="B233" s="26"/>
      <c r="C233" s="24" t="str">
        <f>C232</f>
        <v>NIST 679</v>
      </c>
      <c r="D233" s="26">
        <f>B232</f>
        <v>45125</v>
      </c>
      <c r="E233" s="24" t="s">
        <v>75</v>
      </c>
      <c r="F233" s="18" t="s">
        <v>54</v>
      </c>
      <c r="G233" s="20">
        <f t="shared" ref="G233" si="1491">AVERAGE(G228:G232)</f>
        <v>85125.42</v>
      </c>
      <c r="H233" s="20">
        <f t="shared" ref="H233" si="1492">AVERAGE(H228:H232)</f>
        <v>209829.22000000003</v>
      </c>
      <c r="I233" s="18" t="s">
        <v>54</v>
      </c>
      <c r="J233" s="18" t="s">
        <v>54</v>
      </c>
      <c r="K233" s="20">
        <f t="shared" ref="K233" si="1493">AVERAGE(K228:K232)</f>
        <v>21927.9</v>
      </c>
      <c r="L233" s="20">
        <f t="shared" ref="L233" si="1494">AVERAGE(L228:L232)</f>
        <v>1499.0250000000001</v>
      </c>
      <c r="M233" s="20">
        <f t="shared" ref="M233" si="1495">AVERAGE(M228:M232)</f>
        <v>4837.6000000000004</v>
      </c>
      <c r="N233" s="20">
        <f t="shared" ref="N233" si="1496">AVERAGE(N228:N232)</f>
        <v>96.833333333333329</v>
      </c>
      <c r="O233" s="20">
        <f t="shared" ref="O233" si="1497">AVERAGE(O228:O232)</f>
        <v>69.36</v>
      </c>
      <c r="P233" s="20">
        <f t="shared" ref="P233" si="1498">AVERAGE(P228:P232)</f>
        <v>1474.9</v>
      </c>
      <c r="Q233" s="20">
        <f t="shared" ref="Q233" si="1499">AVERAGE(Q228:Q232)</f>
        <v>82939.259999999995</v>
      </c>
      <c r="R233" s="20">
        <f t="shared" ref="R233" si="1500">AVERAGE(R228:R232)</f>
        <v>227.68</v>
      </c>
      <c r="S233" s="20">
        <f t="shared" ref="S233" si="1501">AVERAGE(S228:S232)</f>
        <v>33.820000000000007</v>
      </c>
      <c r="T233" s="20">
        <f t="shared" ref="T233" si="1502">AVERAGE(T228:T232)</f>
        <v>100.28</v>
      </c>
      <c r="U233" s="20">
        <f t="shared" ref="U233" si="1503">AVERAGE(U228:U232)</f>
        <v>113.38</v>
      </c>
      <c r="V233" s="20">
        <f t="shared" ref="V233" si="1504">AVERAGE(V228:V232)</f>
        <v>20.32</v>
      </c>
      <c r="W233" s="20">
        <f t="shared" ref="W233" si="1505">AVERAGE(W228:W232)</f>
        <v>4.5250000000000004</v>
      </c>
      <c r="X233" s="20">
        <f t="shared" ref="X233" si="1506">AVERAGE(X228:X232)</f>
        <v>174.48</v>
      </c>
      <c r="Y233" s="20">
        <f t="shared" ref="Y233" si="1507">AVERAGE(Y228:Y232)</f>
        <v>46.075000000000003</v>
      </c>
      <c r="Z233" s="20">
        <f t="shared" ref="Z233" si="1508">AVERAGE(Z228:Z232)</f>
        <v>37.04</v>
      </c>
      <c r="AA233" s="20">
        <f t="shared" ref="AA233" si="1509">AVERAGE(AA228:AA232)</f>
        <v>147.41999999999999</v>
      </c>
      <c r="AB233" s="20">
        <f t="shared" ref="AB233" si="1510">AVERAGE(AB228:AB232)</f>
        <v>22.779999999999998</v>
      </c>
      <c r="AC233" s="20">
        <f t="shared" ref="AC233" si="1511">AVERAGE(AC228:AC232)</f>
        <v>13.220000000000002</v>
      </c>
      <c r="AD233" s="20">
        <f t="shared" ref="AD233" si="1512">AVERAGE(AD228:AD232)</f>
        <v>27.900000000000002</v>
      </c>
      <c r="AE233" s="20">
        <f t="shared" ref="AE233" si="1513">AVERAGE(AE228:AE232)</f>
        <v>42.52</v>
      </c>
      <c r="AF233" s="20">
        <f t="shared" ref="AF233" si="1514">AVERAGE(AF228:AF232)</f>
        <v>49.239999999999995</v>
      </c>
      <c r="AG233" s="20">
        <f t="shared" ref="AG233" si="1515">AVERAGE(AG228:AG232)</f>
        <v>64.059999999999988</v>
      </c>
      <c r="AH233" s="20">
        <f t="shared" ref="AH233" si="1516">AVERAGE(AH228:AH232)</f>
        <v>910.66000000000008</v>
      </c>
      <c r="AI233" s="20">
        <f t="shared" ref="AI233" si="1517">AVERAGE(AI228:AI232)</f>
        <v>26.639999999999997</v>
      </c>
      <c r="AJ233" s="18" t="s">
        <v>54</v>
      </c>
      <c r="AK233" s="18" t="s">
        <v>54</v>
      </c>
      <c r="AL233" s="18" t="s">
        <v>54</v>
      </c>
      <c r="AM233" s="18" t="s">
        <v>54</v>
      </c>
      <c r="AN233" s="20">
        <f t="shared" ref="AN233" si="1518">AVERAGE(AN228:AN232)</f>
        <v>26.974999999999998</v>
      </c>
      <c r="AO233" s="18" t="s">
        <v>54</v>
      </c>
      <c r="AP233" s="20">
        <f t="shared" ref="AP233" si="1519">AVERAGE(AP228:AP232)</f>
        <v>731360.22</v>
      </c>
    </row>
    <row r="234" spans="1:42" x14ac:dyDescent="0.3">
      <c r="B234" s="26"/>
      <c r="C234" s="24" t="str">
        <f>C233</f>
        <v>NIST 679</v>
      </c>
      <c r="D234" s="26">
        <f>D233</f>
        <v>45125</v>
      </c>
      <c r="E234" s="24" t="s">
        <v>76</v>
      </c>
      <c r="F234" s="18" t="s">
        <v>54</v>
      </c>
      <c r="G234" s="20">
        <f t="shared" ref="G234:AP234" si="1520">STDEV(G228:G232)</f>
        <v>7152.7843674334281</v>
      </c>
      <c r="H234" s="20">
        <f t="shared" si="1520"/>
        <v>14811.405285353585</v>
      </c>
      <c r="I234" s="18" t="s">
        <v>54</v>
      </c>
      <c r="J234" s="18" t="s">
        <v>54</v>
      </c>
      <c r="K234" s="20">
        <f t="shared" si="1520"/>
        <v>2859.4022723289181</v>
      </c>
      <c r="L234" s="20">
        <f t="shared" si="1520"/>
        <v>36.563495000706141</v>
      </c>
      <c r="M234" s="20">
        <f t="shared" si="1520"/>
        <v>743.26352325403093</v>
      </c>
      <c r="N234" s="20">
        <f t="shared" si="1520"/>
        <v>20.797195323728936</v>
      </c>
      <c r="O234" s="20">
        <f t="shared" si="1520"/>
        <v>22.448006593013968</v>
      </c>
      <c r="P234" s="20">
        <f t="shared" si="1520"/>
        <v>282.27898433996074</v>
      </c>
      <c r="Q234" s="20">
        <f t="shared" si="1520"/>
        <v>14597.775938923054</v>
      </c>
      <c r="R234" s="20">
        <f t="shared" si="1520"/>
        <v>42.042680694741442</v>
      </c>
      <c r="S234" s="20">
        <f t="shared" si="1520"/>
        <v>15.201710430079888</v>
      </c>
      <c r="T234" s="20">
        <f t="shared" si="1520"/>
        <v>17.05804795397178</v>
      </c>
      <c r="U234" s="20">
        <f t="shared" si="1520"/>
        <v>23.932864433661113</v>
      </c>
      <c r="V234" s="20">
        <f t="shared" si="1520"/>
        <v>6.3660819975869023</v>
      </c>
      <c r="W234" s="20">
        <f t="shared" si="1520"/>
        <v>1.3124404748406657</v>
      </c>
      <c r="X234" s="20">
        <f t="shared" si="1520"/>
        <v>37.212927861161411</v>
      </c>
      <c r="Y234" s="20">
        <f t="shared" si="1520"/>
        <v>4.3323396296535526</v>
      </c>
      <c r="Z234" s="20">
        <f t="shared" si="1520"/>
        <v>7.7841505638059383</v>
      </c>
      <c r="AA234" s="20">
        <f t="shared" si="1520"/>
        <v>34.464358401107731</v>
      </c>
      <c r="AB234" s="20">
        <f t="shared" si="1520"/>
        <v>8.6499710982176179</v>
      </c>
      <c r="AC234" s="20">
        <f t="shared" si="1520"/>
        <v>5.2713375911622231</v>
      </c>
      <c r="AD234" s="20">
        <f t="shared" si="1520"/>
        <v>12.987943126864501</v>
      </c>
      <c r="AE234" s="20">
        <f t="shared" si="1520"/>
        <v>24.725634471131364</v>
      </c>
      <c r="AF234" s="20">
        <f t="shared" si="1520"/>
        <v>23.343907127985251</v>
      </c>
      <c r="AG234" s="20">
        <f t="shared" si="1520"/>
        <v>18.38608169241072</v>
      </c>
      <c r="AH234" s="20">
        <f t="shared" si="1520"/>
        <v>342.53609006935312</v>
      </c>
      <c r="AI234" s="20">
        <f t="shared" si="1520"/>
        <v>13.352452958164653</v>
      </c>
      <c r="AJ234" s="18" t="s">
        <v>54</v>
      </c>
      <c r="AK234" s="18" t="s">
        <v>54</v>
      </c>
      <c r="AL234" s="18" t="s">
        <v>54</v>
      </c>
      <c r="AM234" s="18" t="s">
        <v>54</v>
      </c>
      <c r="AN234" s="20">
        <f t="shared" si="1520"/>
        <v>14.276174791121981</v>
      </c>
      <c r="AO234" s="18" t="s">
        <v>54</v>
      </c>
      <c r="AP234" s="20">
        <f t="shared" si="1520"/>
        <v>36743.466232474537</v>
      </c>
    </row>
    <row r="235" spans="1:42" x14ac:dyDescent="0.3">
      <c r="B235" s="26"/>
      <c r="C235" s="24" t="str">
        <f>C234</f>
        <v>NIST 679</v>
      </c>
      <c r="D235" s="26">
        <f>D234</f>
        <v>45125</v>
      </c>
      <c r="E235" s="24" t="s">
        <v>77</v>
      </c>
      <c r="F235" s="18" t="s">
        <v>54</v>
      </c>
      <c r="G235" s="21">
        <f t="shared" ref="G235" si="1521">G234/G233</f>
        <v>8.4026420867391066E-2</v>
      </c>
      <c r="H235" s="21">
        <f t="shared" ref="H235" si="1522">H234/H233</f>
        <v>7.0587906133157158E-2</v>
      </c>
      <c r="I235" s="18" t="s">
        <v>54</v>
      </c>
      <c r="J235" s="18" t="s">
        <v>54</v>
      </c>
      <c r="K235" s="21">
        <f t="shared" ref="K235" si="1523">K234/K233</f>
        <v>0.13040018753865704</v>
      </c>
      <c r="L235" s="21">
        <f t="shared" ref="L235" si="1524">L234/L233</f>
        <v>2.4391517820387343E-2</v>
      </c>
      <c r="M235" s="21">
        <f t="shared" ref="M235" si="1525">M234/M233</f>
        <v>0.15364303027410925</v>
      </c>
      <c r="N235" s="21">
        <f t="shared" ref="N235" si="1526">N234/N233</f>
        <v>0.21477310144986853</v>
      </c>
      <c r="O235" s="21">
        <f t="shared" ref="O235" si="1527">O234/O233</f>
        <v>0.32364484707344243</v>
      </c>
      <c r="P235" s="21">
        <f t="shared" ref="P235" si="1528">P234/P233</f>
        <v>0.19138855809882754</v>
      </c>
      <c r="Q235" s="21">
        <f t="shared" ref="Q235" si="1529">Q234/Q233</f>
        <v>0.1760056207268193</v>
      </c>
      <c r="R235" s="21">
        <f t="shared" ref="R235" si="1530">R234/R233</f>
        <v>0.18465688991014337</v>
      </c>
      <c r="S235" s="21">
        <f t="shared" ref="S235" si="1531">S234/S233</f>
        <v>0.44948877676167609</v>
      </c>
      <c r="T235" s="21">
        <f t="shared" ref="T235" si="1532">T234/T233</f>
        <v>0.17010418781383904</v>
      </c>
      <c r="U235" s="21">
        <f t="shared" ref="U235" si="1533">U234/U233</f>
        <v>0.21108541571406875</v>
      </c>
      <c r="V235" s="21">
        <f t="shared" ref="V235" si="1534">V234/V233</f>
        <v>0.3132914368891192</v>
      </c>
      <c r="W235" s="21">
        <f t="shared" ref="W235" si="1535">W234/W233</f>
        <v>0.2900420938874399</v>
      </c>
      <c r="X235" s="21">
        <f t="shared" ref="X235" si="1536">X234/X233</f>
        <v>0.21327904551330476</v>
      </c>
      <c r="Y235" s="21">
        <f t="shared" ref="Y235" si="1537">Y234/Y233</f>
        <v>9.4027989791721153E-2</v>
      </c>
      <c r="Z235" s="21">
        <f t="shared" ref="Z235" si="1538">Z234/Z233</f>
        <v>0.21015525280253614</v>
      </c>
      <c r="AA235" s="21">
        <f t="shared" ref="AA235" si="1539">AA234/AA233</f>
        <v>0.23378346493764574</v>
      </c>
      <c r="AB235" s="21">
        <f t="shared" ref="AB235" si="1540">AB234/AB233</f>
        <v>0.37971778306486476</v>
      </c>
      <c r="AC235" s="21">
        <f t="shared" ref="AC235" si="1541">AC234/AC233</f>
        <v>0.39873960598806524</v>
      </c>
      <c r="AD235" s="21">
        <f t="shared" ref="AD235" si="1542">AD234/AD233</f>
        <v>0.46551767479801076</v>
      </c>
      <c r="AE235" s="21">
        <f t="shared" ref="AE235" si="1543">AE234/AE233</f>
        <v>0.58150598473968396</v>
      </c>
      <c r="AF235" s="21">
        <f t="shared" ref="AF235" si="1544">AF234/AF233</f>
        <v>0.47408422274543566</v>
      </c>
      <c r="AG235" s="21">
        <f t="shared" ref="AG235" si="1545">AG234/AG233</f>
        <v>0.28701345133329259</v>
      </c>
      <c r="AH235" s="21">
        <f t="shared" ref="AH235" si="1546">AH234/AH233</f>
        <v>0.37614048060676114</v>
      </c>
      <c r="AI235" s="21">
        <f t="shared" ref="AI235" si="1547">AI234/AI233</f>
        <v>0.50121820413530982</v>
      </c>
      <c r="AJ235" s="18" t="s">
        <v>54</v>
      </c>
      <c r="AK235" s="18" t="s">
        <v>54</v>
      </c>
      <c r="AL235" s="18" t="s">
        <v>54</v>
      </c>
      <c r="AM235" s="18" t="s">
        <v>54</v>
      </c>
      <c r="AN235" s="21">
        <f t="shared" ref="AN235" si="1548">AN234/AN233</f>
        <v>0.52923724897579172</v>
      </c>
      <c r="AO235" s="18" t="s">
        <v>54</v>
      </c>
      <c r="AP235" s="21">
        <f t="shared" ref="AP235" si="1549">AP234/AP233</f>
        <v>5.0239902619361135E-2</v>
      </c>
    </row>
    <row r="236" spans="1:42" x14ac:dyDescent="0.3">
      <c r="B236" s="26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</row>
    <row r="237" spans="1:42" x14ac:dyDescent="0.3">
      <c r="A237" s="24" t="s">
        <v>68</v>
      </c>
      <c r="B237" s="26">
        <v>45125</v>
      </c>
      <c r="C237" s="24" t="s">
        <v>67</v>
      </c>
      <c r="D237" s="24" t="s">
        <v>52</v>
      </c>
      <c r="E237" s="24" t="s">
        <v>53</v>
      </c>
      <c r="F237" s="23">
        <v>11453.4</v>
      </c>
      <c r="G237" s="23">
        <v>76044</v>
      </c>
      <c r="H237" s="23">
        <v>263795.39999999997</v>
      </c>
      <c r="I237" s="23">
        <v>152.80000000000001</v>
      </c>
      <c r="J237" s="23" t="s">
        <v>54</v>
      </c>
      <c r="K237" s="23">
        <v>17074.8</v>
      </c>
      <c r="L237" s="23">
        <v>13967.099999999999</v>
      </c>
      <c r="M237" s="23">
        <v>4780.2</v>
      </c>
      <c r="N237" s="23">
        <v>151.80000000000001</v>
      </c>
      <c r="O237" s="23">
        <v>200.39999999999998</v>
      </c>
      <c r="P237" s="23">
        <v>954.4</v>
      </c>
      <c r="Q237" s="23">
        <v>51304.9</v>
      </c>
      <c r="R237" s="23">
        <v>135.30000000000001</v>
      </c>
      <c r="S237" s="23">
        <v>45.8</v>
      </c>
      <c r="T237" s="23">
        <v>130.69999999999999</v>
      </c>
      <c r="U237" s="23">
        <v>63.3</v>
      </c>
      <c r="V237" s="23">
        <v>9.4</v>
      </c>
      <c r="W237" s="23">
        <v>4.8</v>
      </c>
      <c r="X237" s="23">
        <v>68.3</v>
      </c>
      <c r="Y237" s="23">
        <v>95.2</v>
      </c>
      <c r="Z237" s="23">
        <v>35.300000000000004</v>
      </c>
      <c r="AA237" s="23">
        <v>288.09999999999997</v>
      </c>
      <c r="AB237" s="23">
        <v>13.3</v>
      </c>
      <c r="AC237" s="23">
        <v>4.5</v>
      </c>
      <c r="AD237" s="23">
        <v>18.5</v>
      </c>
      <c r="AE237" s="23">
        <v>31.900000000000002</v>
      </c>
      <c r="AF237" s="23">
        <v>70.900000000000006</v>
      </c>
      <c r="AG237" s="23">
        <v>49</v>
      </c>
      <c r="AH237" s="23" t="s">
        <v>54</v>
      </c>
      <c r="AI237" s="23">
        <v>13.5</v>
      </c>
      <c r="AJ237" s="23" t="s">
        <v>54</v>
      </c>
      <c r="AK237" s="23">
        <v>8.1</v>
      </c>
      <c r="AL237" s="18" t="s">
        <v>54</v>
      </c>
      <c r="AM237" s="23" t="s">
        <v>54</v>
      </c>
      <c r="AN237" s="23" t="s">
        <v>54</v>
      </c>
      <c r="AO237" s="23">
        <v>4.6000000000000005</v>
      </c>
      <c r="AP237" s="23">
        <v>714734.4</v>
      </c>
    </row>
    <row r="238" spans="1:42" x14ac:dyDescent="0.3">
      <c r="A238" s="24" t="s">
        <v>69</v>
      </c>
      <c r="B238" s="26">
        <v>45125</v>
      </c>
      <c r="C238" s="24" t="s">
        <v>67</v>
      </c>
      <c r="D238" s="24" t="s">
        <v>52</v>
      </c>
      <c r="E238" s="24" t="s">
        <v>55</v>
      </c>
      <c r="F238" s="23">
        <v>11444.4</v>
      </c>
      <c r="G238" s="23">
        <v>77798.8</v>
      </c>
      <c r="H238" s="23">
        <v>265877.3</v>
      </c>
      <c r="I238" s="23">
        <v>155.6</v>
      </c>
      <c r="J238" s="23" t="s">
        <v>54</v>
      </c>
      <c r="K238" s="23">
        <v>17301.899999999998</v>
      </c>
      <c r="L238" s="23">
        <v>14126.7</v>
      </c>
      <c r="M238" s="23">
        <v>4518.7</v>
      </c>
      <c r="N238" s="23">
        <v>144.5</v>
      </c>
      <c r="O238" s="23">
        <v>173.79999999999998</v>
      </c>
      <c r="P238" s="23">
        <v>958.80000000000007</v>
      </c>
      <c r="Q238" s="23">
        <v>51045.999999999993</v>
      </c>
      <c r="R238" s="23">
        <v>344.9</v>
      </c>
      <c r="S238" s="23">
        <v>39.500000000000007</v>
      </c>
      <c r="T238" s="23">
        <v>123.7</v>
      </c>
      <c r="U238" s="23">
        <v>65.900000000000006</v>
      </c>
      <c r="V238" s="23">
        <v>14.4</v>
      </c>
      <c r="W238" s="23">
        <v>3.9</v>
      </c>
      <c r="X238" s="23">
        <v>71.5</v>
      </c>
      <c r="Y238" s="23">
        <v>95.1</v>
      </c>
      <c r="Z238" s="23">
        <v>30</v>
      </c>
      <c r="AA238" s="23">
        <v>263.7</v>
      </c>
      <c r="AB238" s="23">
        <v>8.6</v>
      </c>
      <c r="AC238" s="23">
        <v>7.3999999999999995</v>
      </c>
      <c r="AD238" s="23">
        <v>34.4</v>
      </c>
      <c r="AE238" s="23">
        <v>44.3</v>
      </c>
      <c r="AF238" s="23">
        <v>42</v>
      </c>
      <c r="AG238" s="23">
        <v>33.700000000000003</v>
      </c>
      <c r="AH238" s="23">
        <v>1241.5</v>
      </c>
      <c r="AI238" s="23">
        <v>31.2</v>
      </c>
      <c r="AJ238" s="23" t="s">
        <v>54</v>
      </c>
      <c r="AK238" s="23" t="s">
        <v>54</v>
      </c>
      <c r="AL238" s="18" t="s">
        <v>54</v>
      </c>
      <c r="AM238" s="23" t="s">
        <v>54</v>
      </c>
      <c r="AN238" s="23" t="s">
        <v>54</v>
      </c>
      <c r="AO238" s="23">
        <v>8.9</v>
      </c>
      <c r="AP238" s="23">
        <v>710375.1</v>
      </c>
    </row>
    <row r="239" spans="1:42" x14ac:dyDescent="0.3">
      <c r="A239" s="24" t="s">
        <v>70</v>
      </c>
      <c r="B239" s="26">
        <v>45125</v>
      </c>
      <c r="C239" s="24" t="s">
        <v>67</v>
      </c>
      <c r="D239" s="24" t="s">
        <v>52</v>
      </c>
      <c r="E239" s="24" t="s">
        <v>56</v>
      </c>
      <c r="F239" s="23">
        <v>11980.900000000001</v>
      </c>
      <c r="G239" s="23">
        <v>74935.099999999991</v>
      </c>
      <c r="H239" s="23">
        <v>264070.2</v>
      </c>
      <c r="I239" s="23">
        <v>90.3</v>
      </c>
      <c r="J239" s="23" t="s">
        <v>54</v>
      </c>
      <c r="K239" s="23">
        <v>16609.100000000002</v>
      </c>
      <c r="L239" s="23">
        <v>13955.4</v>
      </c>
      <c r="M239" s="23">
        <v>4525.7</v>
      </c>
      <c r="N239" s="23">
        <v>104.10000000000001</v>
      </c>
      <c r="O239" s="23">
        <v>189.2</v>
      </c>
      <c r="P239" s="23">
        <v>923.5</v>
      </c>
      <c r="Q239" s="23">
        <v>50425.8</v>
      </c>
      <c r="R239" s="23">
        <v>70.600000000000009</v>
      </c>
      <c r="S239" s="23">
        <v>55.6</v>
      </c>
      <c r="T239" s="23">
        <v>127</v>
      </c>
      <c r="U239" s="23">
        <v>56.800000000000004</v>
      </c>
      <c r="V239" s="23">
        <v>9.5</v>
      </c>
      <c r="W239" s="23">
        <v>4.0999999999999996</v>
      </c>
      <c r="X239" s="23">
        <v>71.5</v>
      </c>
      <c r="Y239" s="23">
        <v>98.5</v>
      </c>
      <c r="Z239" s="23">
        <v>31.7</v>
      </c>
      <c r="AA239" s="23">
        <v>290.5</v>
      </c>
      <c r="AB239" s="18" t="s">
        <v>54</v>
      </c>
      <c r="AC239" s="23">
        <v>23.6</v>
      </c>
      <c r="AD239" s="23">
        <v>28</v>
      </c>
      <c r="AE239" s="23">
        <v>37.9</v>
      </c>
      <c r="AF239" s="23">
        <v>47.099999999999994</v>
      </c>
      <c r="AG239" s="23">
        <v>43.800000000000004</v>
      </c>
      <c r="AH239" s="23">
        <v>1894.8999999999999</v>
      </c>
      <c r="AI239" s="23" t="s">
        <v>54</v>
      </c>
      <c r="AJ239" s="23" t="s">
        <v>54</v>
      </c>
      <c r="AK239" s="23" t="s">
        <v>54</v>
      </c>
      <c r="AL239" s="18" t="s">
        <v>54</v>
      </c>
      <c r="AM239" s="23" t="s">
        <v>54</v>
      </c>
      <c r="AN239" s="23">
        <v>9.2000000000000011</v>
      </c>
      <c r="AO239" s="23" t="s">
        <v>54</v>
      </c>
      <c r="AP239" s="23">
        <v>714508.10000000009</v>
      </c>
    </row>
    <row r="240" spans="1:42" x14ac:dyDescent="0.3">
      <c r="A240" s="24" t="s">
        <v>71</v>
      </c>
      <c r="B240" s="26">
        <v>45125</v>
      </c>
      <c r="C240" s="24" t="s">
        <v>67</v>
      </c>
      <c r="D240" s="24" t="s">
        <v>52</v>
      </c>
      <c r="E240" s="24" t="s">
        <v>57</v>
      </c>
      <c r="F240" s="23">
        <v>11664.2</v>
      </c>
      <c r="G240" s="23">
        <v>77358.8</v>
      </c>
      <c r="H240" s="23">
        <v>268069</v>
      </c>
      <c r="I240" s="23">
        <v>157.30000000000001</v>
      </c>
      <c r="J240" s="23" t="s">
        <v>54</v>
      </c>
      <c r="K240" s="23">
        <v>17333.2</v>
      </c>
      <c r="L240" s="23">
        <v>14237.9</v>
      </c>
      <c r="M240" s="23">
        <v>4495.1000000000004</v>
      </c>
      <c r="N240" s="23">
        <v>171.70000000000002</v>
      </c>
      <c r="O240" s="23">
        <v>115.60000000000001</v>
      </c>
      <c r="P240" s="23">
        <v>962.5</v>
      </c>
      <c r="Q240" s="23">
        <v>50622.999999999993</v>
      </c>
      <c r="R240" s="23">
        <v>158.30000000000001</v>
      </c>
      <c r="S240" s="23">
        <v>57.999999999999993</v>
      </c>
      <c r="T240" s="23">
        <v>98.399999999999991</v>
      </c>
      <c r="U240" s="23">
        <v>58.300000000000004</v>
      </c>
      <c r="V240" s="23">
        <v>4.3</v>
      </c>
      <c r="W240" s="23">
        <v>4.4000000000000004</v>
      </c>
      <c r="X240" s="23">
        <v>77.2</v>
      </c>
      <c r="Y240" s="23">
        <v>107.49999999999999</v>
      </c>
      <c r="Z240" s="23">
        <v>29.5</v>
      </c>
      <c r="AA240" s="23">
        <v>264</v>
      </c>
      <c r="AB240" s="23">
        <v>10</v>
      </c>
      <c r="AC240" s="23">
        <v>9.7000000000000011</v>
      </c>
      <c r="AD240" s="23" t="s">
        <v>54</v>
      </c>
      <c r="AE240" s="23">
        <v>36.9</v>
      </c>
      <c r="AF240" s="23">
        <v>51.1</v>
      </c>
      <c r="AG240" s="23">
        <v>47.099999999999994</v>
      </c>
      <c r="AH240" s="23">
        <v>456.29999999999995</v>
      </c>
      <c r="AI240" s="23">
        <v>57.9</v>
      </c>
      <c r="AJ240" s="23" t="s">
        <v>54</v>
      </c>
      <c r="AK240" s="23" t="s">
        <v>54</v>
      </c>
      <c r="AL240" s="18" t="s">
        <v>54</v>
      </c>
      <c r="AM240" s="23" t="s">
        <v>54</v>
      </c>
      <c r="AN240" s="23">
        <v>15.6</v>
      </c>
      <c r="AO240" s="23" t="s">
        <v>54</v>
      </c>
      <c r="AP240" s="23">
        <v>709786.79999999993</v>
      </c>
    </row>
    <row r="241" spans="1:42" x14ac:dyDescent="0.3">
      <c r="A241" s="24" t="s">
        <v>72</v>
      </c>
      <c r="B241" s="26">
        <v>45125</v>
      </c>
      <c r="C241" s="24" t="s">
        <v>67</v>
      </c>
      <c r="D241" s="24" t="s">
        <v>52</v>
      </c>
      <c r="E241" s="24" t="s">
        <v>59</v>
      </c>
      <c r="F241" s="23">
        <v>12951</v>
      </c>
      <c r="G241" s="23">
        <v>78952.099999999991</v>
      </c>
      <c r="H241" s="23">
        <v>265823</v>
      </c>
      <c r="I241" s="23">
        <v>142.6</v>
      </c>
      <c r="J241" s="23" t="s">
        <v>54</v>
      </c>
      <c r="K241" s="23">
        <v>17384.400000000001</v>
      </c>
      <c r="L241" s="23">
        <v>13846.8</v>
      </c>
      <c r="M241" s="23">
        <v>4592.8</v>
      </c>
      <c r="N241" s="23">
        <v>124.3</v>
      </c>
      <c r="O241" s="23">
        <v>197.5</v>
      </c>
      <c r="P241" s="23">
        <v>845.19999999999993</v>
      </c>
      <c r="Q241" s="23">
        <v>51522.2</v>
      </c>
      <c r="R241" s="23">
        <v>121.5</v>
      </c>
      <c r="S241" s="23">
        <v>59</v>
      </c>
      <c r="T241" s="23">
        <v>89.899999999999991</v>
      </c>
      <c r="U241" s="23">
        <v>65.3</v>
      </c>
      <c r="V241" s="23">
        <v>8.5</v>
      </c>
      <c r="W241" s="23" t="s">
        <v>54</v>
      </c>
      <c r="X241" s="23">
        <v>76.8</v>
      </c>
      <c r="Y241" s="23">
        <v>101.7</v>
      </c>
      <c r="Z241" s="23">
        <v>30.500000000000004</v>
      </c>
      <c r="AA241" s="23">
        <v>419</v>
      </c>
      <c r="AB241" s="23">
        <v>9.4</v>
      </c>
      <c r="AC241" s="23">
        <v>11</v>
      </c>
      <c r="AD241" s="23" t="s">
        <v>54</v>
      </c>
      <c r="AE241" s="23">
        <v>17.7</v>
      </c>
      <c r="AF241" s="23">
        <v>80.400000000000006</v>
      </c>
      <c r="AG241" s="23">
        <v>118</v>
      </c>
      <c r="AH241" s="23">
        <v>1149.7</v>
      </c>
      <c r="AI241" s="23">
        <v>37.1</v>
      </c>
      <c r="AJ241" s="23" t="s">
        <v>54</v>
      </c>
      <c r="AK241" s="23" t="s">
        <v>54</v>
      </c>
      <c r="AL241" s="23">
        <v>16.8</v>
      </c>
      <c r="AM241" s="23">
        <v>18.600000000000001</v>
      </c>
      <c r="AN241" s="23" t="s">
        <v>54</v>
      </c>
      <c r="AO241" s="23" t="s">
        <v>54</v>
      </c>
      <c r="AP241" s="23">
        <v>707548.8</v>
      </c>
    </row>
    <row r="242" spans="1:42" x14ac:dyDescent="0.3">
      <c r="B242" s="26"/>
      <c r="C242" s="24" t="str">
        <f>C241</f>
        <v>SARM 69</v>
      </c>
      <c r="D242" s="26">
        <f>B241</f>
        <v>45125</v>
      </c>
      <c r="E242" s="24" t="s">
        <v>75</v>
      </c>
      <c r="F242" s="20">
        <f>AVERAGE(F237:F241)</f>
        <v>11898.779999999999</v>
      </c>
      <c r="G242" s="20">
        <f t="shared" ref="G242" si="1550">AVERAGE(G237:G241)</f>
        <v>77017.75999999998</v>
      </c>
      <c r="H242" s="20">
        <f t="shared" ref="H242" si="1551">AVERAGE(H237:H241)</f>
        <v>265526.98</v>
      </c>
      <c r="I242" s="20">
        <f t="shared" ref="I242" si="1552">AVERAGE(I237:I241)</f>
        <v>139.72</v>
      </c>
      <c r="J242" s="18" t="s">
        <v>54</v>
      </c>
      <c r="K242" s="20">
        <f t="shared" ref="K242" si="1553">AVERAGE(K237:K241)</f>
        <v>17140.68</v>
      </c>
      <c r="L242" s="20">
        <f t="shared" ref="L242" si="1554">AVERAGE(L237:L241)</f>
        <v>14026.779999999999</v>
      </c>
      <c r="M242" s="20">
        <f t="shared" ref="M242" si="1555">AVERAGE(M237:M241)</f>
        <v>4582.4999999999991</v>
      </c>
      <c r="N242" s="20">
        <f t="shared" ref="N242" si="1556">AVERAGE(N237:N241)</f>
        <v>139.28</v>
      </c>
      <c r="O242" s="20">
        <f t="shared" ref="O242" si="1557">AVERAGE(O237:O241)</f>
        <v>175.29999999999998</v>
      </c>
      <c r="P242" s="20">
        <f t="shared" ref="P242" si="1558">AVERAGE(P237:P241)</f>
        <v>928.87999999999988</v>
      </c>
      <c r="Q242" s="20">
        <f t="shared" ref="Q242" si="1559">AVERAGE(Q237:Q241)</f>
        <v>50984.380000000005</v>
      </c>
      <c r="R242" s="20">
        <f t="shared" ref="R242" si="1560">AVERAGE(R237:R241)</f>
        <v>166.11999999999998</v>
      </c>
      <c r="S242" s="20">
        <f t="shared" ref="S242" si="1561">AVERAGE(S237:S241)</f>
        <v>51.58</v>
      </c>
      <c r="T242" s="20">
        <f t="shared" ref="T242" si="1562">AVERAGE(T237:T241)</f>
        <v>113.93999999999998</v>
      </c>
      <c r="U242" s="20">
        <f t="shared" ref="U242" si="1563">AVERAGE(U237:U241)</f>
        <v>61.92</v>
      </c>
      <c r="V242" s="20">
        <f t="shared" ref="V242" si="1564">AVERAGE(V237:V241)</f>
        <v>9.2199999999999989</v>
      </c>
      <c r="W242" s="20">
        <f t="shared" ref="W242" si="1565">AVERAGE(W237:W241)</f>
        <v>4.3</v>
      </c>
      <c r="X242" s="20">
        <f t="shared" ref="X242" si="1566">AVERAGE(X237:X241)</f>
        <v>73.06</v>
      </c>
      <c r="Y242" s="20">
        <f t="shared" ref="Y242" si="1567">AVERAGE(Y237:Y241)</f>
        <v>99.6</v>
      </c>
      <c r="Z242" s="20">
        <f t="shared" ref="Z242" si="1568">AVERAGE(Z237:Z241)</f>
        <v>31.400000000000006</v>
      </c>
      <c r="AA242" s="20">
        <f t="shared" ref="AA242" si="1569">AVERAGE(AA237:AA241)</f>
        <v>305.06</v>
      </c>
      <c r="AB242" s="20">
        <f t="shared" ref="AB242" si="1570">AVERAGE(AB237:AB241)</f>
        <v>10.324999999999999</v>
      </c>
      <c r="AC242" s="20">
        <f t="shared" ref="AC242" si="1571">AVERAGE(AC237:AC241)</f>
        <v>11.24</v>
      </c>
      <c r="AD242" s="20">
        <f t="shared" ref="AD242" si="1572">AVERAGE(AD237:AD241)</f>
        <v>26.966666666666669</v>
      </c>
      <c r="AE242" s="20">
        <f t="shared" ref="AE242" si="1573">AVERAGE(AE237:AE241)</f>
        <v>33.739999999999995</v>
      </c>
      <c r="AF242" s="20">
        <f t="shared" ref="AF242" si="1574">AVERAGE(AF237:AF241)</f>
        <v>58.3</v>
      </c>
      <c r="AG242" s="20">
        <f t="shared" ref="AG242" si="1575">AVERAGE(AG237:AG241)</f>
        <v>58.320000000000007</v>
      </c>
      <c r="AH242" s="20">
        <f t="shared" ref="AH242" si="1576">AVERAGE(AH237:AH241)</f>
        <v>1185.5999999999999</v>
      </c>
      <c r="AI242" s="20">
        <f t="shared" ref="AI242" si="1577">AVERAGE(AI237:AI241)</f>
        <v>34.924999999999997</v>
      </c>
      <c r="AJ242" s="18" t="s">
        <v>54</v>
      </c>
      <c r="AK242" s="18" t="s">
        <v>54</v>
      </c>
      <c r="AL242" s="18" t="s">
        <v>54</v>
      </c>
      <c r="AM242" s="18" t="s">
        <v>54</v>
      </c>
      <c r="AN242" s="18" t="s">
        <v>54</v>
      </c>
      <c r="AO242" s="18" t="s">
        <v>54</v>
      </c>
      <c r="AP242" s="20">
        <f t="shared" ref="AP242" si="1578">AVERAGE(AP237:AP241)</f>
        <v>711390.64</v>
      </c>
    </row>
    <row r="243" spans="1:42" x14ac:dyDescent="0.3">
      <c r="B243" s="26"/>
      <c r="C243" s="24" t="str">
        <f>C242</f>
        <v>SARM 69</v>
      </c>
      <c r="D243" s="26">
        <f>D242</f>
        <v>45125</v>
      </c>
      <c r="E243" s="24" t="s">
        <v>76</v>
      </c>
      <c r="F243" s="20">
        <f>STDEV(F237:F241)</f>
        <v>627.24854085123241</v>
      </c>
      <c r="G243" s="20">
        <f t="shared" ref="G243:AP243" si="1579">STDEV(G237:G241)</f>
        <v>1561.544444772547</v>
      </c>
      <c r="H243" s="20">
        <f t="shared" si="1579"/>
        <v>1717.0319513625889</v>
      </c>
      <c r="I243" s="20">
        <f t="shared" si="1579"/>
        <v>28.208810680352997</v>
      </c>
      <c r="J243" s="18" t="s">
        <v>54</v>
      </c>
      <c r="K243" s="20">
        <f t="shared" si="1579"/>
        <v>319.91121737131931</v>
      </c>
      <c r="L243" s="20">
        <f t="shared" si="1579"/>
        <v>154.60050776113292</v>
      </c>
      <c r="M243" s="20">
        <f t="shared" si="1579"/>
        <v>116.32585697083852</v>
      </c>
      <c r="N243" s="20">
        <f t="shared" si="1579"/>
        <v>25.966747967352486</v>
      </c>
      <c r="O243" s="20">
        <f t="shared" si="1579"/>
        <v>34.937086312398833</v>
      </c>
      <c r="P243" s="20">
        <f t="shared" si="1579"/>
        <v>49.264764284425468</v>
      </c>
      <c r="Q243" s="20">
        <f t="shared" si="1579"/>
        <v>457.81753133754034</v>
      </c>
      <c r="R243" s="20">
        <f t="shared" si="1579"/>
        <v>104.98610384236578</v>
      </c>
      <c r="S243" s="20">
        <f t="shared" si="1579"/>
        <v>8.5406088775918345</v>
      </c>
      <c r="T243" s="20">
        <f t="shared" si="1579"/>
        <v>18.480611461745656</v>
      </c>
      <c r="U243" s="20">
        <f t="shared" si="1579"/>
        <v>4.1378738501795809</v>
      </c>
      <c r="V243" s="20">
        <f t="shared" si="1579"/>
        <v>3.5940228157317016</v>
      </c>
      <c r="W243" s="20">
        <f t="shared" si="1579"/>
        <v>0.39157800414902438</v>
      </c>
      <c r="X243" s="20">
        <f t="shared" si="1579"/>
        <v>3.8292296875481378</v>
      </c>
      <c r="Y243" s="20">
        <f t="shared" si="1579"/>
        <v>5.1874849397371703</v>
      </c>
      <c r="Z243" s="20">
        <f t="shared" si="1579"/>
        <v>2.3280893453645644</v>
      </c>
      <c r="AA243" s="20">
        <f t="shared" si="1579"/>
        <v>64.958702265362433</v>
      </c>
      <c r="AB243" s="20">
        <f t="shared" si="1579"/>
        <v>2.0645822822062643</v>
      </c>
      <c r="AC243" s="20">
        <f t="shared" si="1579"/>
        <v>7.3377789555150805</v>
      </c>
      <c r="AD243" s="20">
        <f t="shared" si="1579"/>
        <v>8.0002083306207012</v>
      </c>
      <c r="AE243" s="20">
        <f t="shared" si="1579"/>
        <v>9.9933978205613414</v>
      </c>
      <c r="AF243" s="20">
        <f t="shared" si="1579"/>
        <v>16.508634104613254</v>
      </c>
      <c r="AG243" s="20">
        <f t="shared" si="1579"/>
        <v>33.880038370698458</v>
      </c>
      <c r="AH243" s="20">
        <f t="shared" si="1579"/>
        <v>588.61379528515965</v>
      </c>
      <c r="AI243" s="20">
        <f t="shared" si="1579"/>
        <v>18.307443841235738</v>
      </c>
      <c r="AJ243" s="18" t="s">
        <v>54</v>
      </c>
      <c r="AK243" s="18" t="s">
        <v>54</v>
      </c>
      <c r="AL243" s="18" t="s">
        <v>54</v>
      </c>
      <c r="AM243" s="18" t="s">
        <v>54</v>
      </c>
      <c r="AN243" s="18" t="s">
        <v>54</v>
      </c>
      <c r="AO243" s="18" t="s">
        <v>54</v>
      </c>
      <c r="AP243" s="20">
        <f t="shared" si="1579"/>
        <v>3132.995635649715</v>
      </c>
    </row>
    <row r="244" spans="1:42" x14ac:dyDescent="0.3">
      <c r="B244" s="26"/>
      <c r="C244" s="24" t="str">
        <f>C243</f>
        <v>SARM 69</v>
      </c>
      <c r="D244" s="26">
        <f>D243</f>
        <v>45125</v>
      </c>
      <c r="E244" s="24" t="s">
        <v>77</v>
      </c>
      <c r="F244" s="21">
        <f>F243/F242</f>
        <v>5.2715365848535096E-2</v>
      </c>
      <c r="G244" s="21">
        <f t="shared" ref="G244" si="1580">G243/G242</f>
        <v>2.0275121540441417E-2</v>
      </c>
      <c r="H244" s="21">
        <f t="shared" ref="H244" si="1581">H243/H242</f>
        <v>6.466506534901233E-3</v>
      </c>
      <c r="I244" s="21">
        <f t="shared" ref="I244" si="1582">I243/I242</f>
        <v>0.20189529545056539</v>
      </c>
      <c r="J244" s="18" t="s">
        <v>54</v>
      </c>
      <c r="K244" s="21">
        <f t="shared" ref="K244" si="1583">K243/K242</f>
        <v>1.866385798995835E-2</v>
      </c>
      <c r="L244" s="21">
        <f t="shared" ref="L244" si="1584">L243/L242</f>
        <v>1.1021810263020659E-2</v>
      </c>
      <c r="M244" s="21">
        <f t="shared" ref="M244" si="1585">M243/M242</f>
        <v>2.5384802394072786E-2</v>
      </c>
      <c r="N244" s="21">
        <f t="shared" ref="N244" si="1586">N243/N242</f>
        <v>0.18643558276387481</v>
      </c>
      <c r="O244" s="21">
        <f t="shared" ref="O244" si="1587">O243/O242</f>
        <v>0.19929883806274293</v>
      </c>
      <c r="P244" s="21">
        <f t="shared" ref="P244" si="1588">P243/P242</f>
        <v>5.3036737021386483E-2</v>
      </c>
      <c r="Q244" s="21">
        <f t="shared" ref="Q244" si="1589">Q243/Q242</f>
        <v>8.9795645516830905E-3</v>
      </c>
      <c r="R244" s="21">
        <f t="shared" ref="R244" si="1590">R243/R242</f>
        <v>0.63198954877417401</v>
      </c>
      <c r="S244" s="21">
        <f t="shared" ref="S244" si="1591">S243/S242</f>
        <v>0.16557985416036902</v>
      </c>
      <c r="T244" s="21">
        <f t="shared" ref="T244" si="1592">T243/T242</f>
        <v>0.16219599316961258</v>
      </c>
      <c r="U244" s="21">
        <f t="shared" ref="U244" si="1593">U243/U242</f>
        <v>6.6826128071375654E-2</v>
      </c>
      <c r="V244" s="21">
        <f t="shared" ref="V244" si="1594">V243/V242</f>
        <v>0.38980724682556422</v>
      </c>
      <c r="W244" s="21">
        <f t="shared" ref="W244" si="1595">W243/W242</f>
        <v>9.1064652127680099E-2</v>
      </c>
      <c r="X244" s="21">
        <f t="shared" ref="X244" si="1596">X243/X242</f>
        <v>5.2412122742241142E-2</v>
      </c>
      <c r="Y244" s="21">
        <f t="shared" ref="Y244" si="1597">Y243/Y242</f>
        <v>5.2083182125875205E-2</v>
      </c>
      <c r="Z244" s="21">
        <f t="shared" ref="Z244" si="1598">Z243/Z242</f>
        <v>7.4142972782310954E-2</v>
      </c>
      <c r="AA244" s="21">
        <f t="shared" ref="AA244" si="1599">AA243/AA242</f>
        <v>0.2129374623528566</v>
      </c>
      <c r="AB244" s="21">
        <f t="shared" ref="AB244" si="1600">AB243/AB242</f>
        <v>0.19995954307082464</v>
      </c>
      <c r="AC244" s="21">
        <f t="shared" ref="AC244" si="1601">AC243/AC242</f>
        <v>0.6528273092095267</v>
      </c>
      <c r="AD244" s="21">
        <f t="shared" ref="AD244" si="1602">AD243/AD242</f>
        <v>0.29667027184007544</v>
      </c>
      <c r="AE244" s="21">
        <f t="shared" ref="AE244" si="1603">AE243/AE242</f>
        <v>0.29618843570128461</v>
      </c>
      <c r="AF244" s="21">
        <f t="shared" ref="AF244" si="1604">AF243/AF242</f>
        <v>0.28316696577381228</v>
      </c>
      <c r="AG244" s="21">
        <f t="shared" ref="AG244" si="1605">AG243/AG242</f>
        <v>0.58093344257027524</v>
      </c>
      <c r="AH244" s="21">
        <f t="shared" ref="AH244" si="1606">AH243/AH242</f>
        <v>0.49646912557790124</v>
      </c>
      <c r="AI244" s="21">
        <f t="shared" ref="AI244" si="1607">AI243/AI242</f>
        <v>0.52419309495306343</v>
      </c>
      <c r="AJ244" s="18" t="s">
        <v>54</v>
      </c>
      <c r="AK244" s="18" t="s">
        <v>54</v>
      </c>
      <c r="AL244" s="18" t="s">
        <v>54</v>
      </c>
      <c r="AM244" s="18" t="s">
        <v>54</v>
      </c>
      <c r="AN244" s="18" t="s">
        <v>54</v>
      </c>
      <c r="AO244" s="18" t="s">
        <v>54</v>
      </c>
      <c r="AP244" s="21">
        <f t="shared" ref="AP244" si="1608">AP243/AP242</f>
        <v>4.4040439380109292E-3</v>
      </c>
    </row>
    <row r="245" spans="1:42" x14ac:dyDescent="0.3">
      <c r="B245" s="26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</row>
    <row r="246" spans="1:42" x14ac:dyDescent="0.3">
      <c r="A246" s="24" t="s">
        <v>42</v>
      </c>
      <c r="B246" s="26">
        <v>45135</v>
      </c>
      <c r="C246" s="24" t="s">
        <v>0</v>
      </c>
      <c r="D246" s="24" t="s">
        <v>52</v>
      </c>
      <c r="E246" s="24" t="s">
        <v>53</v>
      </c>
      <c r="F246" s="23">
        <v>14363.5</v>
      </c>
      <c r="G246" s="23">
        <v>69069.900000000009</v>
      </c>
      <c r="H246" s="23">
        <v>265403.5</v>
      </c>
      <c r="I246" s="23" t="s">
        <v>54</v>
      </c>
      <c r="J246" s="23" t="s">
        <v>54</v>
      </c>
      <c r="K246" s="23">
        <v>26057</v>
      </c>
      <c r="L246" s="23">
        <v>23132.899999999998</v>
      </c>
      <c r="M246" s="23">
        <v>3397.4</v>
      </c>
      <c r="N246" s="23">
        <v>85.4</v>
      </c>
      <c r="O246" s="23">
        <v>80</v>
      </c>
      <c r="P246" s="23">
        <v>699.19999999999993</v>
      </c>
      <c r="Q246" s="23">
        <v>28811.399999999998</v>
      </c>
      <c r="R246" s="23">
        <v>66.2</v>
      </c>
      <c r="S246" s="23">
        <v>26.4</v>
      </c>
      <c r="T246" s="23">
        <v>172</v>
      </c>
      <c r="U246" s="23">
        <v>370.6</v>
      </c>
      <c r="V246" s="23">
        <v>148.80000000000001</v>
      </c>
      <c r="W246" s="23">
        <v>2.9</v>
      </c>
      <c r="X246" s="23">
        <v>119.2</v>
      </c>
      <c r="Y246" s="23">
        <v>263.8</v>
      </c>
      <c r="Z246" s="23">
        <v>30.799999999999997</v>
      </c>
      <c r="AA246" s="23">
        <v>266.39999999999998</v>
      </c>
      <c r="AB246" s="23">
        <v>21.5</v>
      </c>
      <c r="AC246" s="23">
        <v>13.1</v>
      </c>
      <c r="AD246" s="23">
        <v>14.3</v>
      </c>
      <c r="AE246" s="23">
        <v>93.100000000000009</v>
      </c>
      <c r="AF246" s="23">
        <v>21.6</v>
      </c>
      <c r="AG246" s="23">
        <v>67.3</v>
      </c>
      <c r="AH246" s="23">
        <v>1066.0999999999999</v>
      </c>
      <c r="AI246" s="23" t="s">
        <v>54</v>
      </c>
      <c r="AJ246" s="23" t="s">
        <v>54</v>
      </c>
      <c r="AK246" s="23">
        <v>19</v>
      </c>
      <c r="AL246" s="23">
        <v>1298.7</v>
      </c>
      <c r="AM246" s="23" t="s">
        <v>54</v>
      </c>
      <c r="AN246" s="23">
        <v>19</v>
      </c>
      <c r="AO246" s="23" t="s">
        <v>54</v>
      </c>
      <c r="AP246" s="23">
        <v>725815</v>
      </c>
    </row>
    <row r="247" spans="1:42" x14ac:dyDescent="0.3">
      <c r="A247" s="24" t="s">
        <v>43</v>
      </c>
      <c r="B247" s="26">
        <v>45135</v>
      </c>
      <c r="C247" s="24" t="s">
        <v>0</v>
      </c>
      <c r="D247" s="24" t="s">
        <v>52</v>
      </c>
      <c r="E247" s="24" t="s">
        <v>55</v>
      </c>
      <c r="F247" s="23">
        <v>11917.4</v>
      </c>
      <c r="G247" s="23">
        <v>67136.100000000006</v>
      </c>
      <c r="H247" s="23">
        <v>259771.4</v>
      </c>
      <c r="I247" s="23" t="s">
        <v>54</v>
      </c>
      <c r="J247" s="23" t="s">
        <v>54</v>
      </c>
      <c r="K247" s="23">
        <v>25097.9</v>
      </c>
      <c r="L247" s="23">
        <v>23342.100000000002</v>
      </c>
      <c r="M247" s="23">
        <v>3270.2999999999997</v>
      </c>
      <c r="N247" s="23">
        <v>84.2</v>
      </c>
      <c r="O247" s="23" t="s">
        <v>54</v>
      </c>
      <c r="P247" s="23">
        <v>723.1</v>
      </c>
      <c r="Q247" s="23">
        <v>28588.100000000002</v>
      </c>
      <c r="R247" s="23">
        <v>120.4</v>
      </c>
      <c r="S247" s="23">
        <v>18.8</v>
      </c>
      <c r="T247" s="23">
        <v>208</v>
      </c>
      <c r="U247" s="23">
        <v>397</v>
      </c>
      <c r="V247" s="23">
        <v>89</v>
      </c>
      <c r="W247" s="23">
        <v>7.6000000000000005</v>
      </c>
      <c r="X247" s="23">
        <v>125.10000000000001</v>
      </c>
      <c r="Y247" s="23">
        <v>262.39999999999998</v>
      </c>
      <c r="Z247" s="23">
        <v>25.799999999999997</v>
      </c>
      <c r="AA247" s="23">
        <v>329.9</v>
      </c>
      <c r="AB247" s="23">
        <v>25.799999999999997</v>
      </c>
      <c r="AC247" s="23">
        <v>5.4</v>
      </c>
      <c r="AD247" s="23">
        <v>29.099999999999998</v>
      </c>
      <c r="AE247" s="23">
        <v>106.89999999999999</v>
      </c>
      <c r="AF247" s="23">
        <v>44.7</v>
      </c>
      <c r="AG247" s="23">
        <v>104.2</v>
      </c>
      <c r="AH247" s="23">
        <v>1057.6000000000001</v>
      </c>
      <c r="AI247" s="23">
        <v>34</v>
      </c>
      <c r="AJ247" s="23" t="s">
        <v>54</v>
      </c>
      <c r="AK247" s="23">
        <v>8.5</v>
      </c>
      <c r="AL247" s="23">
        <v>1412.9</v>
      </c>
      <c r="AM247" s="23" t="s">
        <v>54</v>
      </c>
      <c r="AN247" s="23">
        <v>11.6</v>
      </c>
      <c r="AO247" s="23" t="s">
        <v>54</v>
      </c>
      <c r="AP247" s="23">
        <v>735882.29999999993</v>
      </c>
    </row>
    <row r="248" spans="1:42" x14ac:dyDescent="0.3">
      <c r="A248" s="24" t="s">
        <v>44</v>
      </c>
      <c r="B248" s="26">
        <v>45135</v>
      </c>
      <c r="C248" s="24" t="s">
        <v>0</v>
      </c>
      <c r="D248" s="24" t="s">
        <v>52</v>
      </c>
      <c r="E248" s="24" t="s">
        <v>56</v>
      </c>
      <c r="F248" s="23">
        <v>12926.4</v>
      </c>
      <c r="G248" s="23">
        <v>69693.2</v>
      </c>
      <c r="H248" s="23">
        <v>269941.90000000002</v>
      </c>
      <c r="I248" s="23" t="s">
        <v>54</v>
      </c>
      <c r="J248" s="23" t="s">
        <v>54</v>
      </c>
      <c r="K248" s="23">
        <v>26351.300000000003</v>
      </c>
      <c r="L248" s="23">
        <v>23012.399999999998</v>
      </c>
      <c r="M248" s="23">
        <v>3636.4</v>
      </c>
      <c r="N248" s="23">
        <v>132.1</v>
      </c>
      <c r="O248" s="23">
        <v>47.400000000000006</v>
      </c>
      <c r="P248" s="23">
        <v>690.1</v>
      </c>
      <c r="Q248" s="23">
        <v>29321.3</v>
      </c>
      <c r="R248" s="23">
        <v>138.5</v>
      </c>
      <c r="S248" s="23">
        <v>19.8</v>
      </c>
      <c r="T248" s="23">
        <v>205</v>
      </c>
      <c r="U248" s="23">
        <v>398.90000000000003</v>
      </c>
      <c r="V248" s="23">
        <v>130.20000000000002</v>
      </c>
      <c r="W248" s="23">
        <v>2.4</v>
      </c>
      <c r="X248" s="23">
        <v>121.7</v>
      </c>
      <c r="Y248" s="23">
        <v>268.10000000000002</v>
      </c>
      <c r="Z248" s="23">
        <v>38.200000000000003</v>
      </c>
      <c r="AA248" s="23">
        <v>252.8</v>
      </c>
      <c r="AB248" s="23">
        <v>24.2</v>
      </c>
      <c r="AC248" s="23">
        <v>15.6</v>
      </c>
      <c r="AD248" s="23">
        <v>17.899999999999999</v>
      </c>
      <c r="AE248" s="23">
        <v>80</v>
      </c>
      <c r="AF248" s="23">
        <v>66.8</v>
      </c>
      <c r="AG248" s="23">
        <v>106.19999999999999</v>
      </c>
      <c r="AH248" s="23">
        <v>916.8</v>
      </c>
      <c r="AI248" s="23" t="s">
        <v>54</v>
      </c>
      <c r="AJ248" s="23" t="s">
        <v>54</v>
      </c>
      <c r="AK248" s="23">
        <v>10.1</v>
      </c>
      <c r="AL248" s="23">
        <v>1395.7</v>
      </c>
      <c r="AM248" s="23" t="s">
        <v>54</v>
      </c>
      <c r="AN248" s="23">
        <v>10</v>
      </c>
      <c r="AO248" s="23">
        <v>7.3999999999999995</v>
      </c>
      <c r="AP248" s="23">
        <v>721803</v>
      </c>
    </row>
    <row r="249" spans="1:42" x14ac:dyDescent="0.3">
      <c r="A249" s="24" t="s">
        <v>58</v>
      </c>
      <c r="B249" s="26">
        <v>45135</v>
      </c>
      <c r="C249" s="24" t="s">
        <v>0</v>
      </c>
      <c r="D249" s="24" t="s">
        <v>52</v>
      </c>
      <c r="E249" s="24" t="s">
        <v>57</v>
      </c>
      <c r="F249" s="23">
        <v>13501.8</v>
      </c>
      <c r="G249" s="23">
        <v>67772.7</v>
      </c>
      <c r="H249" s="23">
        <v>260656.6</v>
      </c>
      <c r="I249" s="23" t="s">
        <v>54</v>
      </c>
      <c r="J249" s="23" t="s">
        <v>54</v>
      </c>
      <c r="K249" s="23">
        <v>25619</v>
      </c>
      <c r="L249" s="23">
        <v>23480.3</v>
      </c>
      <c r="M249" s="23">
        <v>3790.2000000000003</v>
      </c>
      <c r="N249" s="23">
        <v>210.3</v>
      </c>
      <c r="O249" s="23">
        <v>41.9</v>
      </c>
      <c r="P249" s="23">
        <v>655.59999999999991</v>
      </c>
      <c r="Q249" s="23">
        <v>28837.4</v>
      </c>
      <c r="R249" s="23">
        <v>99.100000000000009</v>
      </c>
      <c r="S249" s="23">
        <v>27.7</v>
      </c>
      <c r="T249" s="23">
        <v>219.2</v>
      </c>
      <c r="U249" s="23">
        <v>402.4</v>
      </c>
      <c r="V249" s="23">
        <v>133.6</v>
      </c>
      <c r="W249" s="23" t="s">
        <v>54</v>
      </c>
      <c r="X249" s="23">
        <v>125.4</v>
      </c>
      <c r="Y249" s="23">
        <v>258.10000000000002</v>
      </c>
      <c r="Z249" s="23">
        <v>28.8</v>
      </c>
      <c r="AA249" s="23">
        <v>307.10000000000002</v>
      </c>
      <c r="AB249" s="23">
        <v>21.8</v>
      </c>
      <c r="AC249" s="23">
        <v>7</v>
      </c>
      <c r="AD249" s="23">
        <v>22.200000000000003</v>
      </c>
      <c r="AE249" s="23">
        <v>82.6</v>
      </c>
      <c r="AF249" s="23">
        <v>40</v>
      </c>
      <c r="AG249" s="23">
        <v>98.600000000000009</v>
      </c>
      <c r="AH249" s="23">
        <v>792.80000000000007</v>
      </c>
      <c r="AI249" s="23">
        <v>27.1</v>
      </c>
      <c r="AJ249" s="23" t="s">
        <v>54</v>
      </c>
      <c r="AK249" s="23">
        <v>9</v>
      </c>
      <c r="AL249" s="23">
        <v>1343.6000000000001</v>
      </c>
      <c r="AM249" s="23" t="s">
        <v>54</v>
      </c>
      <c r="AN249" s="23">
        <v>12.4</v>
      </c>
      <c r="AO249" s="23" t="s">
        <v>54</v>
      </c>
      <c r="AP249" s="23">
        <v>731790.60000000009</v>
      </c>
    </row>
    <row r="250" spans="1:42" x14ac:dyDescent="0.3">
      <c r="A250" s="24" t="s">
        <v>60</v>
      </c>
      <c r="B250" s="26">
        <v>45135</v>
      </c>
      <c r="C250" s="24" t="s">
        <v>0</v>
      </c>
      <c r="D250" s="24" t="s">
        <v>52</v>
      </c>
      <c r="E250" s="24" t="s">
        <v>59</v>
      </c>
      <c r="F250" s="23">
        <v>14297.800000000001</v>
      </c>
      <c r="G250" s="23">
        <v>70706.600000000006</v>
      </c>
      <c r="H250" s="23">
        <v>269225.09999999998</v>
      </c>
      <c r="I250" s="23" t="s">
        <v>54</v>
      </c>
      <c r="J250" s="23" t="s">
        <v>54</v>
      </c>
      <c r="K250" s="23">
        <v>25800.2</v>
      </c>
      <c r="L250" s="23">
        <v>23144.399999999998</v>
      </c>
      <c r="M250" s="23">
        <v>3501.6000000000004</v>
      </c>
      <c r="N250" s="23" t="s">
        <v>54</v>
      </c>
      <c r="O250" s="23" t="s">
        <v>54</v>
      </c>
      <c r="P250" s="23">
        <v>629.29999999999995</v>
      </c>
      <c r="Q250" s="23">
        <v>29407.899999999998</v>
      </c>
      <c r="R250" s="23">
        <v>106.19999999999999</v>
      </c>
      <c r="S250" s="18" t="s">
        <v>54</v>
      </c>
      <c r="T250" s="23">
        <v>176.70000000000002</v>
      </c>
      <c r="U250" s="23">
        <v>386.90000000000003</v>
      </c>
      <c r="V250" s="23">
        <v>120.4</v>
      </c>
      <c r="W250" s="23">
        <v>4.0999999999999996</v>
      </c>
      <c r="X250" s="23">
        <v>126.1</v>
      </c>
      <c r="Y250" s="23">
        <v>267</v>
      </c>
      <c r="Z250" s="23">
        <v>32.1</v>
      </c>
      <c r="AA250" s="23">
        <v>285.10000000000002</v>
      </c>
      <c r="AB250" s="23">
        <v>15</v>
      </c>
      <c r="AC250" s="23">
        <v>6.1</v>
      </c>
      <c r="AD250" s="23">
        <v>27.9</v>
      </c>
      <c r="AE250" s="23">
        <v>76.7</v>
      </c>
      <c r="AF250" s="23">
        <v>69.2</v>
      </c>
      <c r="AG250" s="23">
        <v>80</v>
      </c>
      <c r="AH250" s="23">
        <v>1307.3000000000002</v>
      </c>
      <c r="AI250" s="23">
        <v>44.7</v>
      </c>
      <c r="AJ250" s="23" t="s">
        <v>54</v>
      </c>
      <c r="AK250" s="23" t="s">
        <v>54</v>
      </c>
      <c r="AL250" s="23">
        <v>1331.1999999999998</v>
      </c>
      <c r="AM250" s="23" t="s">
        <v>54</v>
      </c>
      <c r="AN250" s="23">
        <v>11.999999999999998</v>
      </c>
      <c r="AO250" s="23" t="s">
        <v>54</v>
      </c>
      <c r="AP250" s="23">
        <v>720369.8</v>
      </c>
    </row>
    <row r="251" spans="1:42" x14ac:dyDescent="0.3">
      <c r="B251" s="26"/>
      <c r="C251" s="24" t="str">
        <f>C250</f>
        <v>NIST 2711a</v>
      </c>
      <c r="D251" s="26">
        <f>B250</f>
        <v>45135</v>
      </c>
      <c r="E251" s="24" t="s">
        <v>75</v>
      </c>
      <c r="F251" s="20">
        <f>AVERAGE(F246:F250)</f>
        <v>13401.380000000001</v>
      </c>
      <c r="G251" s="20">
        <f t="shared" ref="G251" si="1609">AVERAGE(G246:G250)</f>
        <v>68875.7</v>
      </c>
      <c r="H251" s="20">
        <f t="shared" ref="H251" si="1610">AVERAGE(H246:H250)</f>
        <v>264999.7</v>
      </c>
      <c r="I251" s="18" t="s">
        <v>54</v>
      </c>
      <c r="J251" s="18" t="s">
        <v>54</v>
      </c>
      <c r="K251" s="20">
        <f t="shared" ref="K251" si="1611">AVERAGE(K246:K250)</f>
        <v>25785.08</v>
      </c>
      <c r="L251" s="20">
        <f t="shared" ref="L251" si="1612">AVERAGE(L246:L250)</f>
        <v>23222.42</v>
      </c>
      <c r="M251" s="20">
        <f t="shared" ref="M251" si="1613">AVERAGE(M246:M250)</f>
        <v>3519.1800000000003</v>
      </c>
      <c r="N251" s="20">
        <f t="shared" ref="N251" si="1614">AVERAGE(N246:N250)</f>
        <v>128</v>
      </c>
      <c r="O251" s="20">
        <f t="shared" ref="O251" si="1615">AVERAGE(O246:O250)</f>
        <v>56.433333333333337</v>
      </c>
      <c r="P251" s="20">
        <f t="shared" ref="P251" si="1616">AVERAGE(P246:P250)</f>
        <v>679.46</v>
      </c>
      <c r="Q251" s="20">
        <f t="shared" ref="Q251" si="1617">AVERAGE(Q246:Q250)</f>
        <v>28993.22</v>
      </c>
      <c r="R251" s="20">
        <f t="shared" ref="R251" si="1618">AVERAGE(R246:R250)</f>
        <v>106.08000000000001</v>
      </c>
      <c r="S251" s="20">
        <f t="shared" ref="S251" si="1619">AVERAGE(S246:S250)</f>
        <v>23.175000000000001</v>
      </c>
      <c r="T251" s="20">
        <f t="shared" ref="T251" si="1620">AVERAGE(T246:T250)</f>
        <v>196.18</v>
      </c>
      <c r="U251" s="20">
        <f t="shared" ref="U251" si="1621">AVERAGE(U246:U250)</f>
        <v>391.16</v>
      </c>
      <c r="V251" s="20">
        <f t="shared" ref="V251" si="1622">AVERAGE(V246:V250)</f>
        <v>124.4</v>
      </c>
      <c r="W251" s="20">
        <f t="shared" ref="W251" si="1623">AVERAGE(W246:W250)</f>
        <v>4.25</v>
      </c>
      <c r="X251" s="20">
        <f t="shared" ref="X251" si="1624">AVERAGE(X246:X250)</f>
        <v>123.5</v>
      </c>
      <c r="Y251" s="20">
        <f t="shared" ref="Y251" si="1625">AVERAGE(Y246:Y250)</f>
        <v>263.88</v>
      </c>
      <c r="Z251" s="20">
        <f t="shared" ref="Z251" si="1626">AVERAGE(Z246:Z250)</f>
        <v>31.139999999999997</v>
      </c>
      <c r="AA251" s="20">
        <f t="shared" ref="AA251" si="1627">AVERAGE(AA246:AA250)</f>
        <v>288.25999999999993</v>
      </c>
      <c r="AB251" s="20">
        <f t="shared" ref="AB251" si="1628">AVERAGE(AB246:AB250)</f>
        <v>21.66</v>
      </c>
      <c r="AC251" s="20">
        <f t="shared" ref="AC251" si="1629">AVERAGE(AC246:AC250)</f>
        <v>9.4400000000000013</v>
      </c>
      <c r="AD251" s="20">
        <f t="shared" ref="AD251" si="1630">AVERAGE(AD246:AD250)</f>
        <v>22.28</v>
      </c>
      <c r="AE251" s="20">
        <f t="shared" ref="AE251" si="1631">AVERAGE(AE246:AE250)</f>
        <v>87.86</v>
      </c>
      <c r="AF251" s="20">
        <f t="shared" ref="AF251" si="1632">AVERAGE(AF246:AF250)</f>
        <v>48.46</v>
      </c>
      <c r="AG251" s="20">
        <f t="shared" ref="AG251" si="1633">AVERAGE(AG246:AG250)</f>
        <v>91.26</v>
      </c>
      <c r="AH251" s="20">
        <f t="shared" ref="AH251" si="1634">AVERAGE(AH246:AH250)</f>
        <v>1028.1200000000001</v>
      </c>
      <c r="AI251" s="20">
        <f t="shared" ref="AI251" si="1635">AVERAGE(AI246:AI250)</f>
        <v>35.266666666666673</v>
      </c>
      <c r="AJ251" s="18" t="s">
        <v>54</v>
      </c>
      <c r="AK251" s="20">
        <f t="shared" ref="AK251" si="1636">AVERAGE(AK246:AK250)</f>
        <v>11.65</v>
      </c>
      <c r="AL251" s="20">
        <f t="shared" ref="AL251" si="1637">AVERAGE(AL246:AL250)</f>
        <v>1356.42</v>
      </c>
      <c r="AM251" s="18" t="s">
        <v>54</v>
      </c>
      <c r="AN251" s="20">
        <f t="shared" ref="AN251" si="1638">AVERAGE(AN246:AN250)</f>
        <v>13</v>
      </c>
      <c r="AO251" s="18" t="s">
        <v>54</v>
      </c>
      <c r="AP251" s="20">
        <f t="shared" ref="AP251" si="1639">AVERAGE(AP246:AP250)</f>
        <v>727132.14</v>
      </c>
    </row>
    <row r="252" spans="1:42" x14ac:dyDescent="0.3">
      <c r="B252" s="26"/>
      <c r="C252" s="24" t="str">
        <f>C251</f>
        <v>NIST 2711a</v>
      </c>
      <c r="D252" s="26">
        <f>D251</f>
        <v>45135</v>
      </c>
      <c r="E252" s="24" t="s">
        <v>76</v>
      </c>
      <c r="F252" s="20">
        <f>STDEV(F246:F250)</f>
        <v>1020.6775357574992</v>
      </c>
      <c r="G252" s="20">
        <f t="shared" ref="G252:AP252" si="1640">STDEV(G246:G250)</f>
        <v>1440.5755672646962</v>
      </c>
      <c r="H252" s="20">
        <f t="shared" si="1640"/>
        <v>4707.4419523771085</v>
      </c>
      <c r="I252" s="18" t="s">
        <v>54</v>
      </c>
      <c r="J252" s="18" t="s">
        <v>54</v>
      </c>
      <c r="K252" s="20">
        <f t="shared" si="1640"/>
        <v>472.9093750392355</v>
      </c>
      <c r="L252" s="20">
        <f t="shared" si="1640"/>
        <v>186.43681771581612</v>
      </c>
      <c r="M252" s="20">
        <f t="shared" si="1640"/>
        <v>202.65305820539712</v>
      </c>
      <c r="N252" s="20">
        <f t="shared" si="1640"/>
        <v>59.226401770381656</v>
      </c>
      <c r="O252" s="20">
        <f t="shared" si="1640"/>
        <v>20.593769284260048</v>
      </c>
      <c r="P252" s="20">
        <f t="shared" si="1640"/>
        <v>37.056214053785936</v>
      </c>
      <c r="Q252" s="20">
        <f t="shared" si="1640"/>
        <v>353.92675372172573</v>
      </c>
      <c r="R252" s="20">
        <f t="shared" si="1640"/>
        <v>26.903847308516962</v>
      </c>
      <c r="S252" s="20">
        <f t="shared" si="1640"/>
        <v>4.5242863157261164</v>
      </c>
      <c r="T252" s="20">
        <f t="shared" si="1640"/>
        <v>20.685550512374569</v>
      </c>
      <c r="U252" s="20">
        <f t="shared" si="1640"/>
        <v>12.857021427997998</v>
      </c>
      <c r="V252" s="20">
        <f t="shared" si="1640"/>
        <v>22.26432123375875</v>
      </c>
      <c r="W252" s="20">
        <f t="shared" si="1640"/>
        <v>2.3444971031474253</v>
      </c>
      <c r="X252" s="20">
        <f t="shared" si="1640"/>
        <v>2.9436372059070042</v>
      </c>
      <c r="Y252" s="20">
        <f t="shared" si="1640"/>
        <v>3.9732857938990493</v>
      </c>
      <c r="Z252" s="20">
        <f t="shared" si="1640"/>
        <v>4.6063000336495747</v>
      </c>
      <c r="AA252" s="20">
        <f t="shared" si="1640"/>
        <v>30.96002260981086</v>
      </c>
      <c r="AB252" s="20">
        <f t="shared" si="1640"/>
        <v>4.122863082858796</v>
      </c>
      <c r="AC252" s="20">
        <f t="shared" si="1640"/>
        <v>4.6035855591049897</v>
      </c>
      <c r="AD252" s="20">
        <f t="shared" si="1640"/>
        <v>6.3436582505680308</v>
      </c>
      <c r="AE252" s="20">
        <f t="shared" si="1640"/>
        <v>12.287920898182914</v>
      </c>
      <c r="AF252" s="20">
        <f t="shared" si="1640"/>
        <v>19.834767455153067</v>
      </c>
      <c r="AG252" s="20">
        <f t="shared" si="1640"/>
        <v>16.921820233059982</v>
      </c>
      <c r="AH252" s="20">
        <f t="shared" si="1640"/>
        <v>192.36727112479372</v>
      </c>
      <c r="AI252" s="20">
        <f t="shared" si="1640"/>
        <v>8.8681076523310622</v>
      </c>
      <c r="AJ252" s="18" t="s">
        <v>54</v>
      </c>
      <c r="AK252" s="20">
        <f t="shared" si="1640"/>
        <v>4.9453682033461037</v>
      </c>
      <c r="AL252" s="20">
        <f t="shared" si="1640"/>
        <v>47.076820198479886</v>
      </c>
      <c r="AM252" s="18" t="s">
        <v>54</v>
      </c>
      <c r="AN252" s="20">
        <f t="shared" si="1640"/>
        <v>3.4756294393965512</v>
      </c>
      <c r="AO252" s="18" t="s">
        <v>54</v>
      </c>
      <c r="AP252" s="20">
        <f t="shared" si="1640"/>
        <v>6597.9235898879397</v>
      </c>
    </row>
    <row r="253" spans="1:42" x14ac:dyDescent="0.3">
      <c r="B253" s="26"/>
      <c r="C253" s="24" t="str">
        <f>C252</f>
        <v>NIST 2711a</v>
      </c>
      <c r="D253" s="26">
        <f>D252</f>
        <v>45135</v>
      </c>
      <c r="E253" s="24" t="s">
        <v>77</v>
      </c>
      <c r="F253" s="21">
        <f>F252/F251</f>
        <v>7.6162121793240625E-2</v>
      </c>
      <c r="G253" s="21">
        <f t="shared" ref="G253" si="1641">G252/G251</f>
        <v>2.0915585137642103E-2</v>
      </c>
      <c r="H253" s="21">
        <f t="shared" ref="H253" si="1642">H252/H251</f>
        <v>1.7763952005897019E-2</v>
      </c>
      <c r="I253" s="18" t="s">
        <v>54</v>
      </c>
      <c r="J253" s="18" t="s">
        <v>54</v>
      </c>
      <c r="K253" s="21">
        <f t="shared" ref="K253" si="1643">K252/K251</f>
        <v>1.8340426907313665E-2</v>
      </c>
      <c r="L253" s="21">
        <f t="shared" ref="L253" si="1644">L252/L251</f>
        <v>8.0283113351587009E-3</v>
      </c>
      <c r="M253" s="21">
        <f t="shared" ref="M253" si="1645">M252/M251</f>
        <v>5.7585306294476869E-2</v>
      </c>
      <c r="N253" s="21">
        <f t="shared" ref="N253" si="1646">N252/N251</f>
        <v>0.46270626383110669</v>
      </c>
      <c r="O253" s="21">
        <f t="shared" ref="O253" si="1647">O252/O251</f>
        <v>0.36492207827985906</v>
      </c>
      <c r="P253" s="21">
        <f t="shared" ref="P253" si="1648">P252/P251</f>
        <v>5.4537741815244359E-2</v>
      </c>
      <c r="Q253" s="21">
        <f t="shared" ref="Q253" si="1649">Q252/Q251</f>
        <v>1.220722478295704E-2</v>
      </c>
      <c r="R253" s="21">
        <f t="shared" ref="R253" si="1650">R252/R251</f>
        <v>0.2536184701029125</v>
      </c>
      <c r="S253" s="21">
        <f t="shared" ref="S253" si="1651">S252/S251</f>
        <v>0.1952227104951938</v>
      </c>
      <c r="T253" s="21">
        <f t="shared" ref="T253" si="1652">T252/T251</f>
        <v>0.10544168881830242</v>
      </c>
      <c r="U253" s="21">
        <f t="shared" ref="U253" si="1653">U252/U251</f>
        <v>3.2868957531439813E-2</v>
      </c>
      <c r="V253" s="21">
        <f t="shared" ref="V253" si="1654">V252/V251</f>
        <v>0.1789736433581893</v>
      </c>
      <c r="W253" s="21">
        <f t="shared" ref="W253" si="1655">W252/W251</f>
        <v>0.55164637721115894</v>
      </c>
      <c r="X253" s="21">
        <f t="shared" ref="X253" si="1656">X252/X251</f>
        <v>2.3835119076170076E-2</v>
      </c>
      <c r="Y253" s="21">
        <f t="shared" ref="Y253" si="1657">Y252/Y251</f>
        <v>1.5057169144683377E-2</v>
      </c>
      <c r="Z253" s="21">
        <f t="shared" ref="Z253" si="1658">Z252/Z251</f>
        <v>0.14792228752888809</v>
      </c>
      <c r="AA253" s="21">
        <f t="shared" ref="AA253" si="1659">AA252/AA251</f>
        <v>0.10740311735867226</v>
      </c>
      <c r="AB253" s="21">
        <f t="shared" ref="AB253" si="1660">AB252/AB251</f>
        <v>0.1903445559953276</v>
      </c>
      <c r="AC253" s="21">
        <f t="shared" ref="AC253" si="1661">AC252/AC251</f>
        <v>0.48766796176959631</v>
      </c>
      <c r="AD253" s="21">
        <f t="shared" ref="AD253" si="1662">AD252/AD251</f>
        <v>0.28472433799676977</v>
      </c>
      <c r="AE253" s="21">
        <f t="shared" ref="AE253" si="1663">AE252/AE251</f>
        <v>0.13985796606172221</v>
      </c>
      <c r="AF253" s="21">
        <f t="shared" ref="AF253" si="1664">AF252/AF251</f>
        <v>0.40930184595858576</v>
      </c>
      <c r="AG253" s="21">
        <f t="shared" ref="AG253" si="1665">AG252/AG251</f>
        <v>0.18542428482423823</v>
      </c>
      <c r="AH253" s="21">
        <f t="shared" ref="AH253" si="1666">AH252/AH251</f>
        <v>0.18710585449635617</v>
      </c>
      <c r="AI253" s="21">
        <f t="shared" ref="AI253" si="1667">AI252/AI251</f>
        <v>0.25145862908311134</v>
      </c>
      <c r="AJ253" s="18" t="s">
        <v>54</v>
      </c>
      <c r="AK253" s="21">
        <f t="shared" ref="AK253" si="1668">AK252/AK251</f>
        <v>0.42449512475073853</v>
      </c>
      <c r="AL253" s="21">
        <f t="shared" ref="AL253" si="1669">AL252/AL251</f>
        <v>3.4706669172144239E-2</v>
      </c>
      <c r="AM253" s="18" t="s">
        <v>54</v>
      </c>
      <c r="AN253" s="21">
        <f t="shared" ref="AN253" si="1670">AN252/AN251</f>
        <v>0.26735611072281162</v>
      </c>
      <c r="AO253" s="18" t="s">
        <v>54</v>
      </c>
      <c r="AP253" s="21">
        <f t="shared" ref="AP253" si="1671">AP252/AP251</f>
        <v>9.0738989888246996E-3</v>
      </c>
    </row>
    <row r="254" spans="1:42" x14ac:dyDescent="0.3">
      <c r="B254" s="26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</row>
    <row r="255" spans="1:42" x14ac:dyDescent="0.3">
      <c r="A255" s="24" t="s">
        <v>62</v>
      </c>
      <c r="B255" s="26">
        <v>45135</v>
      </c>
      <c r="C255" s="24" t="s">
        <v>61</v>
      </c>
      <c r="D255" s="24" t="s">
        <v>52</v>
      </c>
      <c r="E255" s="24" t="s">
        <v>53</v>
      </c>
      <c r="F255" s="18" t="s">
        <v>54</v>
      </c>
      <c r="G255" s="23">
        <v>91404.599999999991</v>
      </c>
      <c r="H255" s="23">
        <v>221429</v>
      </c>
      <c r="I255" s="23" t="s">
        <v>54</v>
      </c>
      <c r="J255" s="23" t="s">
        <v>54</v>
      </c>
      <c r="K255" s="23">
        <v>24129.999999999996</v>
      </c>
      <c r="L255" s="23">
        <v>1562.5</v>
      </c>
      <c r="M255" s="23">
        <v>5685.5</v>
      </c>
      <c r="N255" s="23">
        <v>105.69999999999999</v>
      </c>
      <c r="O255" s="23">
        <v>80.8</v>
      </c>
      <c r="P255" s="23">
        <v>1585.6999999999998</v>
      </c>
      <c r="Q255" s="23">
        <v>93651.3</v>
      </c>
      <c r="R255" s="23">
        <v>180.5</v>
      </c>
      <c r="S255" s="23">
        <v>49.4</v>
      </c>
      <c r="T255" s="23">
        <v>80.099999999999994</v>
      </c>
      <c r="U255" s="23">
        <v>145</v>
      </c>
      <c r="V255" s="23">
        <v>26.5</v>
      </c>
      <c r="W255" s="23">
        <v>7.6000000000000005</v>
      </c>
      <c r="X255" s="23">
        <v>191.7</v>
      </c>
      <c r="Y255" s="23">
        <v>55.5</v>
      </c>
      <c r="Z255" s="23">
        <v>39.799999999999997</v>
      </c>
      <c r="AA255" s="23">
        <v>168.5</v>
      </c>
      <c r="AB255" s="23">
        <v>16.100000000000001</v>
      </c>
      <c r="AC255" s="23">
        <v>10.7</v>
      </c>
      <c r="AD255" s="23">
        <v>19.100000000000001</v>
      </c>
      <c r="AE255" s="23">
        <v>27.299999999999997</v>
      </c>
      <c r="AF255" s="23">
        <v>65.2</v>
      </c>
      <c r="AG255" s="23">
        <v>31.7</v>
      </c>
      <c r="AH255" s="23">
        <v>716</v>
      </c>
      <c r="AI255" s="23" t="s">
        <v>54</v>
      </c>
      <c r="AJ255" s="23">
        <v>4.8999999999999995</v>
      </c>
      <c r="AK255" s="23" t="s">
        <v>54</v>
      </c>
      <c r="AL255" s="18" t="s">
        <v>54</v>
      </c>
      <c r="AM255" s="23" t="s">
        <v>54</v>
      </c>
      <c r="AN255" s="23">
        <v>22.200000000000003</v>
      </c>
      <c r="AO255" s="23">
        <v>4.3</v>
      </c>
      <c r="AP255" s="23">
        <v>702739.1</v>
      </c>
    </row>
    <row r="256" spans="1:42" x14ac:dyDescent="0.3">
      <c r="A256" s="24" t="s">
        <v>63</v>
      </c>
      <c r="B256" s="26">
        <v>45135</v>
      </c>
      <c r="C256" s="24" t="s">
        <v>61</v>
      </c>
      <c r="D256" s="24" t="s">
        <v>52</v>
      </c>
      <c r="E256" s="24" t="s">
        <v>55</v>
      </c>
      <c r="F256" s="18" t="s">
        <v>54</v>
      </c>
      <c r="G256" s="23">
        <v>86250.2</v>
      </c>
      <c r="H256" s="23">
        <v>213640.4</v>
      </c>
      <c r="I256" s="23" t="s">
        <v>54</v>
      </c>
      <c r="J256" s="23" t="s">
        <v>54</v>
      </c>
      <c r="K256" s="23">
        <v>23174.899999999998</v>
      </c>
      <c r="L256" s="23">
        <v>1396.9</v>
      </c>
      <c r="M256" s="23">
        <v>5418.8</v>
      </c>
      <c r="N256" s="23">
        <v>79.3</v>
      </c>
      <c r="O256" s="23">
        <v>43.3</v>
      </c>
      <c r="P256" s="23">
        <v>1684.3</v>
      </c>
      <c r="Q256" s="23">
        <v>89590.200000000012</v>
      </c>
      <c r="R256" s="23">
        <v>280.3</v>
      </c>
      <c r="S256" s="23">
        <v>49.300000000000004</v>
      </c>
      <c r="T256" s="23">
        <v>55</v>
      </c>
      <c r="U256" s="23">
        <v>125.10000000000001</v>
      </c>
      <c r="V256" s="23">
        <v>28.900000000000002</v>
      </c>
      <c r="W256" s="23">
        <v>2.9</v>
      </c>
      <c r="X256" s="23">
        <v>187.7</v>
      </c>
      <c r="Y256" s="23">
        <v>51.9</v>
      </c>
      <c r="Z256" s="23">
        <v>39.199999999999996</v>
      </c>
      <c r="AA256" s="23">
        <v>154</v>
      </c>
      <c r="AB256" s="23">
        <v>25.9</v>
      </c>
      <c r="AC256" s="23" t="s">
        <v>54</v>
      </c>
      <c r="AD256" s="23" t="s">
        <v>54</v>
      </c>
      <c r="AE256" s="23">
        <v>20.400000000000002</v>
      </c>
      <c r="AF256" s="23">
        <v>46.800000000000004</v>
      </c>
      <c r="AG256" s="23">
        <v>91.6</v>
      </c>
      <c r="AH256" s="23">
        <v>1052</v>
      </c>
      <c r="AI256" s="23" t="s">
        <v>54</v>
      </c>
      <c r="AJ256" s="23">
        <v>6.3</v>
      </c>
      <c r="AK256" s="23" t="s">
        <v>54</v>
      </c>
      <c r="AL256" s="18" t="s">
        <v>54</v>
      </c>
      <c r="AM256" s="23" t="s">
        <v>54</v>
      </c>
      <c r="AN256" s="23">
        <v>20</v>
      </c>
      <c r="AO256" s="23" t="s">
        <v>54</v>
      </c>
      <c r="AP256" s="23">
        <v>718582</v>
      </c>
    </row>
    <row r="257" spans="1:42" x14ac:dyDescent="0.3">
      <c r="A257" s="24" t="s">
        <v>64</v>
      </c>
      <c r="B257" s="26">
        <v>45135</v>
      </c>
      <c r="C257" s="24" t="s">
        <v>61</v>
      </c>
      <c r="D257" s="24" t="s">
        <v>52</v>
      </c>
      <c r="E257" s="24" t="s">
        <v>56</v>
      </c>
      <c r="F257" s="18" t="s">
        <v>54</v>
      </c>
      <c r="G257" s="23">
        <v>80961.099999999991</v>
      </c>
      <c r="H257" s="23">
        <v>202047.30000000002</v>
      </c>
      <c r="I257" s="23" t="s">
        <v>54</v>
      </c>
      <c r="J257" s="23" t="s">
        <v>54</v>
      </c>
      <c r="K257" s="23">
        <v>21293.000000000004</v>
      </c>
      <c r="L257" s="23">
        <v>1325.3000000000002</v>
      </c>
      <c r="M257" s="23">
        <v>5115.4999999999991</v>
      </c>
      <c r="N257" s="23">
        <v>236.2</v>
      </c>
      <c r="O257" s="23">
        <v>129.30000000000001</v>
      </c>
      <c r="P257" s="23">
        <v>1350</v>
      </c>
      <c r="Q257" s="23">
        <v>79404.3</v>
      </c>
      <c r="R257" s="23" t="s">
        <v>54</v>
      </c>
      <c r="S257" s="23">
        <v>47.2</v>
      </c>
      <c r="T257" s="23">
        <v>72.100000000000009</v>
      </c>
      <c r="U257" s="23">
        <v>119.5</v>
      </c>
      <c r="V257" s="23">
        <v>27</v>
      </c>
      <c r="W257" s="23">
        <v>2.5</v>
      </c>
      <c r="X257" s="23">
        <v>160.39999999999998</v>
      </c>
      <c r="Y257" s="23">
        <v>32.5</v>
      </c>
      <c r="Z257" s="23">
        <v>31.4</v>
      </c>
      <c r="AA257" s="23">
        <v>123.9</v>
      </c>
      <c r="AB257" s="23">
        <v>11.5</v>
      </c>
      <c r="AC257" s="23">
        <v>4.3</v>
      </c>
      <c r="AD257" s="23" t="s">
        <v>54</v>
      </c>
      <c r="AE257" s="23">
        <v>60.400000000000006</v>
      </c>
      <c r="AF257" s="23">
        <v>52.199999999999996</v>
      </c>
      <c r="AG257" s="23">
        <v>59.500000000000007</v>
      </c>
      <c r="AH257" s="23">
        <v>339.5</v>
      </c>
      <c r="AI257" s="23" t="s">
        <v>54</v>
      </c>
      <c r="AJ257" s="23" t="s">
        <v>54</v>
      </c>
      <c r="AK257" s="23" t="s">
        <v>54</v>
      </c>
      <c r="AL257" s="18" t="s">
        <v>54</v>
      </c>
      <c r="AM257" s="23" t="s">
        <v>54</v>
      </c>
      <c r="AN257" s="23">
        <v>18.400000000000002</v>
      </c>
      <c r="AO257" s="23" t="s">
        <v>54</v>
      </c>
      <c r="AP257" s="23">
        <v>746288</v>
      </c>
    </row>
    <row r="258" spans="1:42" x14ac:dyDescent="0.3">
      <c r="A258" s="24" t="s">
        <v>65</v>
      </c>
      <c r="B258" s="26">
        <v>45135</v>
      </c>
      <c r="C258" s="24" t="s">
        <v>61</v>
      </c>
      <c r="D258" s="24" t="s">
        <v>52</v>
      </c>
      <c r="E258" s="24" t="s">
        <v>57</v>
      </c>
      <c r="F258" s="18" t="s">
        <v>54</v>
      </c>
      <c r="G258" s="23">
        <v>82882.200000000012</v>
      </c>
      <c r="H258" s="23">
        <v>207972.3</v>
      </c>
      <c r="I258" s="23" t="s">
        <v>54</v>
      </c>
      <c r="J258" s="23" t="s">
        <v>54</v>
      </c>
      <c r="K258" s="23">
        <v>22277.300000000003</v>
      </c>
      <c r="L258" s="23">
        <v>1384.9</v>
      </c>
      <c r="M258" s="23">
        <v>5431.9</v>
      </c>
      <c r="N258" s="23">
        <v>174.3</v>
      </c>
      <c r="O258" s="23">
        <v>39.1</v>
      </c>
      <c r="P258" s="23">
        <v>1608.3</v>
      </c>
      <c r="Q258" s="23">
        <v>86798.3</v>
      </c>
      <c r="R258" s="23" t="s">
        <v>54</v>
      </c>
      <c r="S258" s="23">
        <v>69.599999999999994</v>
      </c>
      <c r="T258" s="23">
        <v>44</v>
      </c>
      <c r="U258" s="23">
        <v>107.10000000000001</v>
      </c>
      <c r="V258" s="23">
        <v>18.899999999999999</v>
      </c>
      <c r="W258" s="23">
        <v>4.7</v>
      </c>
      <c r="X258" s="23">
        <v>166.9</v>
      </c>
      <c r="Y258" s="23">
        <v>35</v>
      </c>
      <c r="Z258" s="23">
        <v>36.800000000000004</v>
      </c>
      <c r="AA258" s="23">
        <v>145</v>
      </c>
      <c r="AB258" s="23">
        <v>21.5</v>
      </c>
      <c r="AC258" s="23">
        <v>9.4</v>
      </c>
      <c r="AD258" s="23" t="s">
        <v>54</v>
      </c>
      <c r="AE258" s="23">
        <v>22.5</v>
      </c>
      <c r="AF258" s="23">
        <v>82.5</v>
      </c>
      <c r="AG258" s="23">
        <v>105</v>
      </c>
      <c r="AH258" s="23">
        <v>897</v>
      </c>
      <c r="AI258" s="23">
        <v>32.9</v>
      </c>
      <c r="AJ258" s="23" t="s">
        <v>54</v>
      </c>
      <c r="AK258" s="23" t="s">
        <v>54</v>
      </c>
      <c r="AL258" s="18" t="s">
        <v>54</v>
      </c>
      <c r="AM258" s="23" t="s">
        <v>54</v>
      </c>
      <c r="AN258" s="23">
        <v>14.6</v>
      </c>
      <c r="AO258" s="23" t="s">
        <v>54</v>
      </c>
      <c r="AP258" s="23">
        <v>730172</v>
      </c>
    </row>
    <row r="259" spans="1:42" x14ac:dyDescent="0.3">
      <c r="A259" s="24" t="s">
        <v>66</v>
      </c>
      <c r="B259" s="26">
        <v>45135</v>
      </c>
      <c r="C259" s="24" t="s">
        <v>61</v>
      </c>
      <c r="D259" s="24" t="s">
        <v>52</v>
      </c>
      <c r="E259" s="24" t="s">
        <v>59</v>
      </c>
      <c r="F259" s="18" t="s">
        <v>54</v>
      </c>
      <c r="G259" s="23">
        <v>92709.2</v>
      </c>
      <c r="H259" s="23">
        <v>220575.4</v>
      </c>
      <c r="I259" s="23" t="s">
        <v>54</v>
      </c>
      <c r="J259" s="23" t="s">
        <v>54</v>
      </c>
      <c r="K259" s="23">
        <v>23891.599999999999</v>
      </c>
      <c r="L259" s="23">
        <v>1461.3999999999999</v>
      </c>
      <c r="M259" s="23">
        <v>5831.4</v>
      </c>
      <c r="N259" s="23">
        <v>210.6</v>
      </c>
      <c r="O259" s="23">
        <v>99.2</v>
      </c>
      <c r="P259" s="23">
        <v>1676.1999999999998</v>
      </c>
      <c r="Q259" s="23">
        <v>91518.3</v>
      </c>
      <c r="R259" s="23">
        <v>167.1</v>
      </c>
      <c r="S259" s="23">
        <v>53.9</v>
      </c>
      <c r="T259" s="23">
        <v>68.399999999999991</v>
      </c>
      <c r="U259" s="23">
        <v>114.1</v>
      </c>
      <c r="V259" s="23">
        <v>31.6</v>
      </c>
      <c r="W259" s="23">
        <v>7.3</v>
      </c>
      <c r="X259" s="23">
        <v>191.5</v>
      </c>
      <c r="Y259" s="23">
        <v>46.4</v>
      </c>
      <c r="Z259" s="23">
        <v>48.4</v>
      </c>
      <c r="AA259" s="23">
        <v>172.8</v>
      </c>
      <c r="AB259" s="23">
        <v>16.900000000000002</v>
      </c>
      <c r="AC259" s="23">
        <v>5.9</v>
      </c>
      <c r="AD259" s="23">
        <v>20.400000000000002</v>
      </c>
      <c r="AE259" s="23">
        <v>18.8</v>
      </c>
      <c r="AF259" s="23">
        <v>82.2</v>
      </c>
      <c r="AG259" s="23">
        <v>145.29999999999998</v>
      </c>
      <c r="AH259" s="23" t="s">
        <v>54</v>
      </c>
      <c r="AI259" s="23">
        <v>37.6</v>
      </c>
      <c r="AJ259" s="23" t="s">
        <v>54</v>
      </c>
      <c r="AK259" s="23" t="s">
        <v>54</v>
      </c>
      <c r="AL259" s="18" t="s">
        <v>54</v>
      </c>
      <c r="AM259" s="23" t="s">
        <v>54</v>
      </c>
      <c r="AN259" s="23">
        <v>14.3</v>
      </c>
      <c r="AO259" s="23" t="s">
        <v>54</v>
      </c>
      <c r="AP259" s="23">
        <v>705104.9</v>
      </c>
    </row>
    <row r="260" spans="1:42" x14ac:dyDescent="0.3">
      <c r="B260" s="26"/>
      <c r="C260" s="24" t="str">
        <f>C259</f>
        <v>NIST 679</v>
      </c>
      <c r="D260" s="26">
        <f>B259</f>
        <v>45135</v>
      </c>
      <c r="E260" s="24" t="s">
        <v>75</v>
      </c>
      <c r="F260" s="18" t="s">
        <v>54</v>
      </c>
      <c r="G260" s="20">
        <f t="shared" ref="G260" si="1672">AVERAGE(G255:G259)</f>
        <v>86841.459999999992</v>
      </c>
      <c r="H260" s="20">
        <f t="shared" ref="H260" si="1673">AVERAGE(H255:H259)</f>
        <v>213132.87999999998</v>
      </c>
      <c r="I260" s="18" t="s">
        <v>54</v>
      </c>
      <c r="J260" s="18" t="s">
        <v>54</v>
      </c>
      <c r="K260" s="20">
        <f t="shared" ref="K260" si="1674">AVERAGE(K255:K259)</f>
        <v>22953.359999999997</v>
      </c>
      <c r="L260" s="20">
        <f t="shared" ref="L260" si="1675">AVERAGE(L255:L259)</f>
        <v>1426.2</v>
      </c>
      <c r="M260" s="20">
        <f t="shared" ref="M260" si="1676">AVERAGE(M255:M259)</f>
        <v>5496.62</v>
      </c>
      <c r="N260" s="20">
        <f t="shared" ref="N260" si="1677">AVERAGE(N255:N259)</f>
        <v>161.22</v>
      </c>
      <c r="O260" s="20">
        <f t="shared" ref="O260" si="1678">AVERAGE(O255:O259)</f>
        <v>78.34</v>
      </c>
      <c r="P260" s="20">
        <f t="shared" ref="P260" si="1679">AVERAGE(P255:P259)</f>
        <v>1580.9</v>
      </c>
      <c r="Q260" s="20">
        <f t="shared" ref="Q260" si="1680">AVERAGE(Q255:Q259)</f>
        <v>88192.48</v>
      </c>
      <c r="R260" s="20">
        <f t="shared" ref="R260" si="1681">AVERAGE(R255:R259)</f>
        <v>209.29999999999998</v>
      </c>
      <c r="S260" s="20">
        <f t="shared" ref="S260" si="1682">AVERAGE(S255:S259)</f>
        <v>53.879999999999995</v>
      </c>
      <c r="T260" s="20">
        <f t="shared" ref="T260" si="1683">AVERAGE(T255:T259)</f>
        <v>63.919999999999995</v>
      </c>
      <c r="U260" s="20">
        <f t="shared" ref="U260" si="1684">AVERAGE(U255:U259)</f>
        <v>122.16000000000001</v>
      </c>
      <c r="V260" s="20">
        <f t="shared" ref="V260" si="1685">AVERAGE(V255:V259)</f>
        <v>26.580000000000002</v>
      </c>
      <c r="W260" s="20">
        <f t="shared" ref="W260" si="1686">AVERAGE(W255:W259)</f>
        <v>5</v>
      </c>
      <c r="X260" s="20">
        <f t="shared" ref="X260" si="1687">AVERAGE(X255:X259)</f>
        <v>179.64</v>
      </c>
      <c r="Y260" s="20">
        <f t="shared" ref="Y260" si="1688">AVERAGE(Y255:Y259)</f>
        <v>44.260000000000005</v>
      </c>
      <c r="Z260" s="20">
        <f t="shared" ref="Z260" si="1689">AVERAGE(Z255:Z259)</f>
        <v>39.120000000000005</v>
      </c>
      <c r="AA260" s="20">
        <f t="shared" ref="AA260" si="1690">AVERAGE(AA255:AA259)</f>
        <v>152.84</v>
      </c>
      <c r="AB260" s="20">
        <f t="shared" ref="AB260" si="1691">AVERAGE(AB255:AB259)</f>
        <v>18.380000000000003</v>
      </c>
      <c r="AC260" s="20">
        <f t="shared" ref="AC260" si="1692">AVERAGE(AC255:AC259)</f>
        <v>7.5749999999999993</v>
      </c>
      <c r="AD260" s="18" t="s">
        <v>54</v>
      </c>
      <c r="AE260" s="20">
        <f t="shared" ref="AE260" si="1693">AVERAGE(AE255:AE259)</f>
        <v>29.880000000000006</v>
      </c>
      <c r="AF260" s="20">
        <f t="shared" ref="AF260" si="1694">AVERAGE(AF255:AF259)</f>
        <v>65.78</v>
      </c>
      <c r="AG260" s="20">
        <f t="shared" ref="AG260" si="1695">AVERAGE(AG255:AG259)</f>
        <v>86.62</v>
      </c>
      <c r="AH260" s="20">
        <f t="shared" ref="AH260" si="1696">AVERAGE(AH255:AH259)</f>
        <v>751.125</v>
      </c>
      <c r="AI260" s="18" t="s">
        <v>54</v>
      </c>
      <c r="AJ260" s="18" t="s">
        <v>54</v>
      </c>
      <c r="AK260" s="18" t="s">
        <v>54</v>
      </c>
      <c r="AL260" s="18" t="s">
        <v>54</v>
      </c>
      <c r="AM260" s="18" t="s">
        <v>54</v>
      </c>
      <c r="AN260" s="20">
        <f t="shared" ref="AN260" si="1697">AVERAGE(AN255:AN259)</f>
        <v>17.899999999999999</v>
      </c>
      <c r="AO260" s="18" t="s">
        <v>54</v>
      </c>
      <c r="AP260" s="20">
        <f t="shared" ref="AP260" si="1698">AVERAGE(AP255:AP259)</f>
        <v>720577.2</v>
      </c>
    </row>
    <row r="261" spans="1:42" x14ac:dyDescent="0.3">
      <c r="B261" s="26"/>
      <c r="C261" s="24" t="str">
        <f>C260</f>
        <v>NIST 679</v>
      </c>
      <c r="D261" s="26">
        <f>D260</f>
        <v>45135</v>
      </c>
      <c r="E261" s="24" t="s">
        <v>76</v>
      </c>
      <c r="F261" s="18" t="s">
        <v>54</v>
      </c>
      <c r="G261" s="20">
        <f t="shared" ref="G261:AP261" si="1699">STDEV(G255:G259)</f>
        <v>5144.3313761848558</v>
      </c>
      <c r="H261" s="20">
        <f t="shared" si="1699"/>
        <v>8276.4116232217402</v>
      </c>
      <c r="I261" s="18" t="s">
        <v>54</v>
      </c>
      <c r="J261" s="18" t="s">
        <v>54</v>
      </c>
      <c r="K261" s="20">
        <f t="shared" si="1699"/>
        <v>1175.5539558012608</v>
      </c>
      <c r="L261" s="20">
        <f t="shared" si="1699"/>
        <v>90.224331529804005</v>
      </c>
      <c r="M261" s="20">
        <f t="shared" si="1699"/>
        <v>275.34087419052065</v>
      </c>
      <c r="N261" s="20">
        <f t="shared" si="1699"/>
        <v>67.128287628986897</v>
      </c>
      <c r="O261" s="20">
        <f t="shared" si="1699"/>
        <v>38.09754585271866</v>
      </c>
      <c r="P261" s="20">
        <f t="shared" si="1699"/>
        <v>135.88806054985105</v>
      </c>
      <c r="Q261" s="20">
        <f t="shared" si="1699"/>
        <v>5522.4374430137277</v>
      </c>
      <c r="R261" s="20">
        <f t="shared" si="1699"/>
        <v>61.851758261184457</v>
      </c>
      <c r="S261" s="20">
        <f t="shared" si="1699"/>
        <v>9.1212389509320566</v>
      </c>
      <c r="T261" s="20">
        <f t="shared" si="1699"/>
        <v>14.362694733231653</v>
      </c>
      <c r="U261" s="20">
        <f t="shared" si="1699"/>
        <v>14.397499782948444</v>
      </c>
      <c r="V261" s="20">
        <f t="shared" si="1699"/>
        <v>4.7367710520986774</v>
      </c>
      <c r="W261" s="20">
        <f t="shared" si="1699"/>
        <v>2.3874672772626648</v>
      </c>
      <c r="X261" s="20">
        <f t="shared" si="1699"/>
        <v>14.862301302288285</v>
      </c>
      <c r="Y261" s="20">
        <f t="shared" si="1699"/>
        <v>10.165284058992135</v>
      </c>
      <c r="Z261" s="20">
        <f t="shared" si="1699"/>
        <v>6.1556478131874446</v>
      </c>
      <c r="AA261" s="20">
        <f t="shared" si="1699"/>
        <v>19.646704558271399</v>
      </c>
      <c r="AB261" s="20">
        <f t="shared" si="1699"/>
        <v>5.5001818151766591</v>
      </c>
      <c r="AC261" s="20">
        <f t="shared" si="1699"/>
        <v>2.9792336822299359</v>
      </c>
      <c r="AD261" s="18" t="s">
        <v>54</v>
      </c>
      <c r="AE261" s="20">
        <f t="shared" si="1699"/>
        <v>17.358196910969749</v>
      </c>
      <c r="AF261" s="20">
        <f t="shared" si="1699"/>
        <v>16.53910517531104</v>
      </c>
      <c r="AG261" s="20">
        <f t="shared" si="1699"/>
        <v>43.467424584394202</v>
      </c>
      <c r="AH261" s="20">
        <f t="shared" si="1699"/>
        <v>306.85185757951672</v>
      </c>
      <c r="AI261" s="18" t="s">
        <v>54</v>
      </c>
      <c r="AJ261" s="18" t="s">
        <v>54</v>
      </c>
      <c r="AK261" s="18" t="s">
        <v>54</v>
      </c>
      <c r="AL261" s="18" t="s">
        <v>54</v>
      </c>
      <c r="AM261" s="18" t="s">
        <v>54</v>
      </c>
      <c r="AN261" s="20">
        <f t="shared" si="1699"/>
        <v>3.4278273002005304</v>
      </c>
      <c r="AO261" s="18" t="s">
        <v>54</v>
      </c>
      <c r="AP261" s="20">
        <f t="shared" si="1699"/>
        <v>18129.231406901949</v>
      </c>
    </row>
    <row r="262" spans="1:42" x14ac:dyDescent="0.3">
      <c r="B262" s="26"/>
      <c r="C262" s="24" t="str">
        <f>C261</f>
        <v>NIST 679</v>
      </c>
      <c r="D262" s="26">
        <f>D261</f>
        <v>45135</v>
      </c>
      <c r="E262" s="24" t="s">
        <v>77</v>
      </c>
      <c r="F262" s="18" t="s">
        <v>54</v>
      </c>
      <c r="G262" s="21">
        <f t="shared" ref="G262" si="1700">G261/G260</f>
        <v>5.9238195398659307E-2</v>
      </c>
      <c r="H262" s="21">
        <f t="shared" ref="H262" si="1701">H261/H260</f>
        <v>3.8832167158918608E-2</v>
      </c>
      <c r="I262" s="18" t="s">
        <v>54</v>
      </c>
      <c r="J262" s="18" t="s">
        <v>54</v>
      </c>
      <c r="K262" s="21">
        <f t="shared" ref="K262" si="1702">K261/K260</f>
        <v>5.1214896459658238E-2</v>
      </c>
      <c r="L262" s="21">
        <f t="shared" ref="L262" si="1703">L261/L260</f>
        <v>6.3262047068997337E-2</v>
      </c>
      <c r="M262" s="21">
        <f t="shared" ref="M262" si="1704">M261/M260</f>
        <v>5.00927614043759E-2</v>
      </c>
      <c r="N262" s="21">
        <f t="shared" ref="N262" si="1705">N261/N260</f>
        <v>0.4163769236384251</v>
      </c>
      <c r="O262" s="21">
        <f t="shared" ref="O262" si="1706">O261/O260</f>
        <v>0.48631026107631681</v>
      </c>
      <c r="P262" s="21">
        <f t="shared" ref="P262" si="1707">P261/P260</f>
        <v>8.5956139256025701E-2</v>
      </c>
      <c r="Q262" s="21">
        <f t="shared" ref="Q262" si="1708">Q261/Q260</f>
        <v>6.2618008281587367E-2</v>
      </c>
      <c r="R262" s="21">
        <f t="shared" ref="R262" si="1709">R261/R260</f>
        <v>0.29551723966165533</v>
      </c>
      <c r="S262" s="21">
        <f t="shared" ref="S262" si="1710">S261/S260</f>
        <v>0.16928802804254003</v>
      </c>
      <c r="T262" s="21">
        <f t="shared" ref="T262" si="1711">T261/T260</f>
        <v>0.22469797767884314</v>
      </c>
      <c r="U262" s="21">
        <f t="shared" ref="U262" si="1712">U261/U260</f>
        <v>0.11785772579361856</v>
      </c>
      <c r="V262" s="21">
        <f t="shared" ref="V262" si="1713">V261/V260</f>
        <v>0.17820809074863345</v>
      </c>
      <c r="W262" s="21">
        <f t="shared" ref="W262" si="1714">W261/W260</f>
        <v>0.47749345545253297</v>
      </c>
      <c r="X262" s="21">
        <f t="shared" ref="X262" si="1715">X261/X260</f>
        <v>8.2733808184637533E-2</v>
      </c>
      <c r="Y262" s="21">
        <f t="shared" ref="Y262" si="1716">Y261/Y260</f>
        <v>0.22967203025287244</v>
      </c>
      <c r="Z262" s="21">
        <f t="shared" ref="Z262" si="1717">Z261/Z260</f>
        <v>0.15735296045980174</v>
      </c>
      <c r="AA262" s="21">
        <f t="shared" ref="AA262" si="1718">AA261/AA260</f>
        <v>0.12854425908316799</v>
      </c>
      <c r="AB262" s="21">
        <f t="shared" ref="AB262" si="1719">AB261/AB260</f>
        <v>0.29924819451450807</v>
      </c>
      <c r="AC262" s="21">
        <f t="shared" ref="AC262" si="1720">AC261/AC260</f>
        <v>0.39329817587193877</v>
      </c>
      <c r="AD262" s="18" t="s">
        <v>54</v>
      </c>
      <c r="AE262" s="21">
        <f t="shared" ref="AE262" si="1721">AE261/AE260</f>
        <v>0.58093028483834486</v>
      </c>
      <c r="AF262" s="21">
        <f t="shared" ref="AF262" si="1722">AF261/AF260</f>
        <v>0.25143060467180056</v>
      </c>
      <c r="AG262" s="21">
        <f t="shared" ref="AG262" si="1723">AG261/AG260</f>
        <v>0.50181741612092123</v>
      </c>
      <c r="AH262" s="21">
        <f t="shared" ref="AH262" si="1724">AH261/AH260</f>
        <v>0.40852302556767078</v>
      </c>
      <c r="AI262" s="18" t="s">
        <v>54</v>
      </c>
      <c r="AJ262" s="18" t="s">
        <v>54</v>
      </c>
      <c r="AK262" s="18" t="s">
        <v>54</v>
      </c>
      <c r="AL262" s="18" t="s">
        <v>54</v>
      </c>
      <c r="AM262" s="18" t="s">
        <v>54</v>
      </c>
      <c r="AN262" s="21">
        <f t="shared" ref="AN262" si="1725">AN261/AN260</f>
        <v>0.19149873185477825</v>
      </c>
      <c r="AO262" s="18" t="s">
        <v>54</v>
      </c>
      <c r="AP262" s="21">
        <f t="shared" ref="AP262" si="1726">AP261/AP260</f>
        <v>2.5159318678001398E-2</v>
      </c>
    </row>
    <row r="263" spans="1:42" x14ac:dyDescent="0.3">
      <c r="B263" s="26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</row>
    <row r="264" spans="1:42" x14ac:dyDescent="0.3">
      <c r="A264" s="24" t="s">
        <v>68</v>
      </c>
      <c r="B264" s="26">
        <v>45135</v>
      </c>
      <c r="C264" s="24" t="s">
        <v>67</v>
      </c>
      <c r="D264" s="24" t="s">
        <v>52</v>
      </c>
      <c r="E264" s="24" t="s">
        <v>53</v>
      </c>
      <c r="F264" s="23">
        <v>13925.199999999999</v>
      </c>
      <c r="G264" s="23">
        <v>78545.8</v>
      </c>
      <c r="H264" s="23">
        <v>271282.90000000002</v>
      </c>
      <c r="I264" s="23">
        <v>129.30000000000001</v>
      </c>
      <c r="J264" s="23" t="s">
        <v>54</v>
      </c>
      <c r="K264" s="23">
        <v>17273.400000000001</v>
      </c>
      <c r="L264" s="23">
        <v>14552.099999999999</v>
      </c>
      <c r="M264" s="23">
        <v>4879.2</v>
      </c>
      <c r="N264" s="23">
        <v>88</v>
      </c>
      <c r="O264" s="23">
        <v>217.2</v>
      </c>
      <c r="P264" s="23">
        <v>951.59999999999991</v>
      </c>
      <c r="Q264" s="23">
        <v>50217.9</v>
      </c>
      <c r="R264" s="23">
        <v>112.7</v>
      </c>
      <c r="S264" s="23">
        <v>62</v>
      </c>
      <c r="T264" s="23">
        <v>52.900000000000006</v>
      </c>
      <c r="U264" s="23">
        <v>63.9</v>
      </c>
      <c r="V264" s="23">
        <v>6.5</v>
      </c>
      <c r="W264" s="23">
        <v>3.6</v>
      </c>
      <c r="X264" s="23">
        <v>72</v>
      </c>
      <c r="Y264" s="23">
        <v>93.399999999999991</v>
      </c>
      <c r="Z264" s="23">
        <v>29.900000000000002</v>
      </c>
      <c r="AA264" s="23">
        <v>268.8</v>
      </c>
      <c r="AB264" s="23">
        <v>6.5</v>
      </c>
      <c r="AC264" s="23">
        <v>9</v>
      </c>
      <c r="AD264" s="23" t="s">
        <v>54</v>
      </c>
      <c r="AE264" s="23">
        <v>42.4</v>
      </c>
      <c r="AF264" s="23">
        <v>40.699999999999996</v>
      </c>
      <c r="AG264" s="23">
        <v>81.7</v>
      </c>
      <c r="AH264" s="23">
        <v>853.5</v>
      </c>
      <c r="AI264" s="23">
        <v>27.299999999999997</v>
      </c>
      <c r="AJ264" s="23" t="s">
        <v>54</v>
      </c>
      <c r="AK264" s="23" t="s">
        <v>54</v>
      </c>
      <c r="AL264" s="23">
        <v>18.2</v>
      </c>
      <c r="AM264" s="23" t="s">
        <v>54</v>
      </c>
      <c r="AN264" s="23" t="s">
        <v>54</v>
      </c>
      <c r="AO264" s="23" t="s">
        <v>54</v>
      </c>
      <c r="AP264" s="23">
        <v>702823.9</v>
      </c>
    </row>
    <row r="265" spans="1:42" x14ac:dyDescent="0.3">
      <c r="A265" s="24" t="s">
        <v>69</v>
      </c>
      <c r="B265" s="26">
        <v>45135</v>
      </c>
      <c r="C265" s="24" t="s">
        <v>67</v>
      </c>
      <c r="D265" s="24" t="s">
        <v>52</v>
      </c>
      <c r="E265" s="24" t="s">
        <v>55</v>
      </c>
      <c r="F265" s="23">
        <v>13011.4</v>
      </c>
      <c r="G265" s="23">
        <v>77452.3</v>
      </c>
      <c r="H265" s="23">
        <v>273544.7</v>
      </c>
      <c r="I265" s="23">
        <v>141.80000000000001</v>
      </c>
      <c r="J265" s="23" t="s">
        <v>54</v>
      </c>
      <c r="K265" s="23">
        <v>17661.7</v>
      </c>
      <c r="L265" s="23">
        <v>14765</v>
      </c>
      <c r="M265" s="23">
        <v>4989.5</v>
      </c>
      <c r="N265" s="23">
        <v>189.29999999999998</v>
      </c>
      <c r="O265" s="23">
        <v>189.29999999999998</v>
      </c>
      <c r="P265" s="23">
        <v>833.8</v>
      </c>
      <c r="Q265" s="23">
        <v>51730.5</v>
      </c>
      <c r="R265" s="23" t="s">
        <v>54</v>
      </c>
      <c r="S265" s="23">
        <v>45.1</v>
      </c>
      <c r="T265" s="23">
        <v>70.7</v>
      </c>
      <c r="U265" s="23">
        <v>59.800000000000004</v>
      </c>
      <c r="V265" s="23">
        <v>9.5</v>
      </c>
      <c r="W265" s="23">
        <v>4.0999999999999996</v>
      </c>
      <c r="X265" s="23">
        <v>75.7</v>
      </c>
      <c r="Y265" s="23">
        <v>99.2</v>
      </c>
      <c r="Z265" s="23">
        <v>33.5</v>
      </c>
      <c r="AA265" s="23">
        <v>292.39999999999998</v>
      </c>
      <c r="AB265" s="23">
        <v>9.1</v>
      </c>
      <c r="AC265" s="23">
        <v>6.7</v>
      </c>
      <c r="AD265" s="23">
        <v>22.9</v>
      </c>
      <c r="AE265" s="23">
        <v>26.2</v>
      </c>
      <c r="AF265" s="23">
        <v>46.6</v>
      </c>
      <c r="AG265" s="23">
        <v>151.1</v>
      </c>
      <c r="AH265" s="23">
        <v>716.8</v>
      </c>
      <c r="AI265" s="23">
        <v>12.899999999999999</v>
      </c>
      <c r="AJ265" s="23" t="s">
        <v>54</v>
      </c>
      <c r="AK265" s="23" t="s">
        <v>54</v>
      </c>
      <c r="AL265" s="18" t="s">
        <v>54</v>
      </c>
      <c r="AM265" s="23">
        <v>21.8</v>
      </c>
      <c r="AN265" s="23" t="s">
        <v>54</v>
      </c>
      <c r="AO265" s="23" t="s">
        <v>54</v>
      </c>
      <c r="AP265" s="23">
        <v>700829.5</v>
      </c>
    </row>
    <row r="266" spans="1:42" x14ac:dyDescent="0.3">
      <c r="A266" s="24" t="s">
        <v>70</v>
      </c>
      <c r="B266" s="26">
        <v>45135</v>
      </c>
      <c r="C266" s="24" t="s">
        <v>67</v>
      </c>
      <c r="D266" s="24" t="s">
        <v>52</v>
      </c>
      <c r="E266" s="24" t="s">
        <v>56</v>
      </c>
      <c r="F266" s="23">
        <v>12523.9</v>
      </c>
      <c r="G266" s="23">
        <v>78836.5</v>
      </c>
      <c r="H266" s="23">
        <v>268195.7</v>
      </c>
      <c r="I266" s="23">
        <v>152.19999999999999</v>
      </c>
      <c r="J266" s="23" t="s">
        <v>54</v>
      </c>
      <c r="K266" s="23">
        <v>17804.8</v>
      </c>
      <c r="L266" s="23">
        <v>14523.1</v>
      </c>
      <c r="M266" s="23">
        <v>4495</v>
      </c>
      <c r="N266" s="23">
        <v>162.5</v>
      </c>
      <c r="O266" s="23">
        <v>197.89999999999998</v>
      </c>
      <c r="P266" s="23">
        <v>900.2</v>
      </c>
      <c r="Q266" s="23">
        <v>51004.899999999994</v>
      </c>
      <c r="R266" s="23">
        <v>164.20000000000002</v>
      </c>
      <c r="S266" s="23">
        <v>42.900000000000006</v>
      </c>
      <c r="T266" s="23">
        <v>95.600000000000009</v>
      </c>
      <c r="U266" s="23">
        <v>81.8</v>
      </c>
      <c r="V266" s="23">
        <v>5.7</v>
      </c>
      <c r="W266" s="23">
        <v>3.9</v>
      </c>
      <c r="X266" s="23">
        <v>81</v>
      </c>
      <c r="Y266" s="23">
        <v>108.4</v>
      </c>
      <c r="Z266" s="23">
        <v>30.400000000000002</v>
      </c>
      <c r="AA266" s="23">
        <v>250</v>
      </c>
      <c r="AB266" s="23">
        <v>5.5</v>
      </c>
      <c r="AC266" s="23">
        <v>14.799999999999999</v>
      </c>
      <c r="AD266" s="23">
        <v>32.5</v>
      </c>
      <c r="AE266" s="23">
        <v>35.799999999999997</v>
      </c>
      <c r="AF266" s="23">
        <v>48.4</v>
      </c>
      <c r="AG266" s="23">
        <v>76.899999999999991</v>
      </c>
      <c r="AH266" s="23">
        <v>925</v>
      </c>
      <c r="AI266" s="23" t="s">
        <v>54</v>
      </c>
      <c r="AJ266" s="23" t="s">
        <v>54</v>
      </c>
      <c r="AK266" s="23" t="s">
        <v>54</v>
      </c>
      <c r="AL266" s="23">
        <v>18.5</v>
      </c>
      <c r="AM266" s="23" t="s">
        <v>54</v>
      </c>
      <c r="AN266" s="23">
        <v>9.5</v>
      </c>
      <c r="AO266" s="23" t="s">
        <v>54</v>
      </c>
      <c r="AP266" s="23">
        <v>706193.1</v>
      </c>
    </row>
    <row r="267" spans="1:42" x14ac:dyDescent="0.3">
      <c r="A267" s="24" t="s">
        <v>71</v>
      </c>
      <c r="B267" s="26">
        <v>45135</v>
      </c>
      <c r="C267" s="24" t="s">
        <v>67</v>
      </c>
      <c r="D267" s="24" t="s">
        <v>52</v>
      </c>
      <c r="E267" s="24" t="s">
        <v>57</v>
      </c>
      <c r="F267" s="23">
        <v>13389.7</v>
      </c>
      <c r="G267" s="23">
        <v>79767.8</v>
      </c>
      <c r="H267" s="23">
        <v>272812.3</v>
      </c>
      <c r="I267" s="23">
        <v>178.1</v>
      </c>
      <c r="J267" s="23" t="s">
        <v>54</v>
      </c>
      <c r="K267" s="23">
        <v>17688.900000000001</v>
      </c>
      <c r="L267" s="23">
        <v>14853.099999999999</v>
      </c>
      <c r="M267" s="23">
        <v>4889.1000000000004</v>
      </c>
      <c r="N267" s="23">
        <v>176.2</v>
      </c>
      <c r="O267" s="23">
        <v>199.8</v>
      </c>
      <c r="P267" s="23">
        <v>1035.5</v>
      </c>
      <c r="Q267" s="23">
        <v>51802.299999999996</v>
      </c>
      <c r="R267" s="23" t="s">
        <v>54</v>
      </c>
      <c r="S267" s="23">
        <v>44.1</v>
      </c>
      <c r="T267" s="23">
        <v>91.4</v>
      </c>
      <c r="U267" s="23">
        <v>69.400000000000006</v>
      </c>
      <c r="V267" s="23">
        <v>5.6</v>
      </c>
      <c r="W267" s="23">
        <v>6.2</v>
      </c>
      <c r="X267" s="23">
        <v>77.7</v>
      </c>
      <c r="Y267" s="23">
        <v>106.6</v>
      </c>
      <c r="Z267" s="23">
        <v>29.4</v>
      </c>
      <c r="AA267" s="23">
        <v>282.40000000000003</v>
      </c>
      <c r="AB267" s="23">
        <v>7.5</v>
      </c>
      <c r="AC267" s="23">
        <v>4.8</v>
      </c>
      <c r="AD267" s="23" t="s">
        <v>54</v>
      </c>
      <c r="AE267" s="23">
        <v>18.600000000000001</v>
      </c>
      <c r="AF267" s="23">
        <v>48.4</v>
      </c>
      <c r="AG267" s="23">
        <v>104.2</v>
      </c>
      <c r="AH267" s="23">
        <v>1069.5999999999999</v>
      </c>
      <c r="AI267" s="23">
        <v>13.5</v>
      </c>
      <c r="AJ267" s="23" t="s">
        <v>54</v>
      </c>
      <c r="AK267" s="23">
        <v>4.4000000000000004</v>
      </c>
      <c r="AL267" s="23">
        <v>17.2</v>
      </c>
      <c r="AM267" s="23" t="s">
        <v>54</v>
      </c>
      <c r="AN267" s="23" t="s">
        <v>54</v>
      </c>
      <c r="AO267" s="23" t="s">
        <v>54</v>
      </c>
      <c r="AP267" s="23">
        <v>698691</v>
      </c>
    </row>
    <row r="268" spans="1:42" x14ac:dyDescent="0.3">
      <c r="A268" s="24" t="s">
        <v>72</v>
      </c>
      <c r="B268" s="26">
        <v>45135</v>
      </c>
      <c r="C268" s="24" t="s">
        <v>67</v>
      </c>
      <c r="D268" s="24" t="s">
        <v>52</v>
      </c>
      <c r="E268" s="24" t="s">
        <v>59</v>
      </c>
      <c r="F268" s="23">
        <v>13046.800000000001</v>
      </c>
      <c r="G268" s="23">
        <v>79526.7</v>
      </c>
      <c r="H268" s="23">
        <v>275532.90000000002</v>
      </c>
      <c r="I268" s="23">
        <v>156.4</v>
      </c>
      <c r="J268" s="23" t="s">
        <v>54</v>
      </c>
      <c r="K268" s="23">
        <v>17931.8</v>
      </c>
      <c r="L268" s="23">
        <v>14781.800000000001</v>
      </c>
      <c r="M268" s="23">
        <v>5100.5999999999995</v>
      </c>
      <c r="N268" s="23">
        <v>290.10000000000002</v>
      </c>
      <c r="O268" s="23">
        <v>221.9</v>
      </c>
      <c r="P268" s="23">
        <v>955.9</v>
      </c>
      <c r="Q268" s="23">
        <v>51382.399999999994</v>
      </c>
      <c r="R268" s="23">
        <v>258</v>
      </c>
      <c r="S268" s="23">
        <v>64.900000000000006</v>
      </c>
      <c r="T268" s="23">
        <v>90.3</v>
      </c>
      <c r="U268" s="23">
        <v>68.599999999999994</v>
      </c>
      <c r="V268" s="23">
        <v>13.1</v>
      </c>
      <c r="W268" s="23">
        <v>4.5</v>
      </c>
      <c r="X268" s="23">
        <v>79.2</v>
      </c>
      <c r="Y268" s="23">
        <v>103.7</v>
      </c>
      <c r="Z268" s="23">
        <v>30.1</v>
      </c>
      <c r="AA268" s="23">
        <v>305.5</v>
      </c>
      <c r="AB268" s="23">
        <v>9.5</v>
      </c>
      <c r="AC268" s="23">
        <v>5.1999999999999993</v>
      </c>
      <c r="AD268" s="23">
        <v>30.400000000000002</v>
      </c>
      <c r="AE268" s="23">
        <v>75.2</v>
      </c>
      <c r="AF268" s="23">
        <v>82.6</v>
      </c>
      <c r="AG268" s="23">
        <v>110.7</v>
      </c>
      <c r="AH268" s="23">
        <v>514.6</v>
      </c>
      <c r="AI268" s="23">
        <v>17.600000000000001</v>
      </c>
      <c r="AJ268" s="23" t="s">
        <v>54</v>
      </c>
      <c r="AK268" s="23" t="s">
        <v>54</v>
      </c>
      <c r="AL268" s="18" t="s">
        <v>54</v>
      </c>
      <c r="AM268" s="23" t="s">
        <v>54</v>
      </c>
      <c r="AN268" s="23">
        <v>18</v>
      </c>
      <c r="AO268" s="23">
        <v>7.1000000000000005</v>
      </c>
      <c r="AP268" s="23">
        <v>696930</v>
      </c>
    </row>
    <row r="269" spans="1:42" x14ac:dyDescent="0.3">
      <c r="B269" s="26"/>
      <c r="C269" s="24" t="str">
        <f>C268</f>
        <v>SARM 69</v>
      </c>
      <c r="D269" s="26">
        <f>B268</f>
        <v>45135</v>
      </c>
      <c r="E269" s="24" t="s">
        <v>75</v>
      </c>
      <c r="F269" s="20">
        <f>AVERAGE(F264:F268)</f>
        <v>13179.4</v>
      </c>
      <c r="G269" s="20">
        <f t="shared" ref="G269" si="1727">AVERAGE(G264:G268)</f>
        <v>78825.820000000007</v>
      </c>
      <c r="H269" s="20">
        <f t="shared" ref="H269" si="1728">AVERAGE(H264:H268)</f>
        <v>272273.7</v>
      </c>
      <c r="I269" s="20">
        <f t="shared" ref="I269" si="1729">AVERAGE(I264:I268)</f>
        <v>151.56</v>
      </c>
      <c r="J269" s="18" t="s">
        <v>54</v>
      </c>
      <c r="K269" s="20">
        <f t="shared" ref="K269" si="1730">AVERAGE(K264:K268)</f>
        <v>17672.120000000003</v>
      </c>
      <c r="L269" s="20">
        <f t="shared" ref="L269" si="1731">AVERAGE(L264:L268)</f>
        <v>14695.019999999999</v>
      </c>
      <c r="M269" s="20">
        <f t="shared" ref="M269" si="1732">AVERAGE(M264:M268)</f>
        <v>4870.68</v>
      </c>
      <c r="N269" s="20">
        <f t="shared" ref="N269" si="1733">AVERAGE(N264:N268)</f>
        <v>181.22</v>
      </c>
      <c r="O269" s="20">
        <f t="shared" ref="O269" si="1734">AVERAGE(O264:O268)</f>
        <v>205.22000000000003</v>
      </c>
      <c r="P269" s="20">
        <f t="shared" ref="P269" si="1735">AVERAGE(P264:P268)</f>
        <v>935.4</v>
      </c>
      <c r="Q269" s="20">
        <f t="shared" ref="Q269" si="1736">AVERAGE(Q264:Q268)</f>
        <v>51227.599999999991</v>
      </c>
      <c r="R269" s="20">
        <f t="shared" ref="R269" si="1737">AVERAGE(R264:R268)</f>
        <v>178.30000000000004</v>
      </c>
      <c r="S269" s="20">
        <f t="shared" ref="S269" si="1738">AVERAGE(S264:S268)</f>
        <v>51.8</v>
      </c>
      <c r="T269" s="20">
        <f t="shared" ref="T269" si="1739">AVERAGE(T264:T268)</f>
        <v>80.180000000000007</v>
      </c>
      <c r="U269" s="20">
        <f t="shared" ref="U269" si="1740">AVERAGE(U264:U268)</f>
        <v>68.7</v>
      </c>
      <c r="V269" s="20">
        <f t="shared" ref="V269" si="1741">AVERAGE(V264:V268)</f>
        <v>8.08</v>
      </c>
      <c r="W269" s="20">
        <f t="shared" ref="W269" si="1742">AVERAGE(W264:W268)</f>
        <v>4.46</v>
      </c>
      <c r="X269" s="20">
        <f t="shared" ref="X269" si="1743">AVERAGE(X264:X268)</f>
        <v>77.11999999999999</v>
      </c>
      <c r="Y269" s="20">
        <f t="shared" ref="Y269" si="1744">AVERAGE(Y264:Y268)</f>
        <v>102.26</v>
      </c>
      <c r="Z269" s="20">
        <f t="shared" ref="Z269" si="1745">AVERAGE(Z264:Z268)</f>
        <v>30.660000000000004</v>
      </c>
      <c r="AA269" s="20">
        <f t="shared" ref="AA269" si="1746">AVERAGE(AA264:AA268)</f>
        <v>279.82000000000005</v>
      </c>
      <c r="AB269" s="20">
        <f t="shared" ref="AB269" si="1747">AVERAGE(AB264:AB268)</f>
        <v>7.62</v>
      </c>
      <c r="AC269" s="20">
        <f t="shared" ref="AC269" si="1748">AVERAGE(AC264:AC268)</f>
        <v>8.1</v>
      </c>
      <c r="AD269" s="20">
        <f t="shared" ref="AD269" si="1749">AVERAGE(AD264:AD268)</f>
        <v>28.599999999999998</v>
      </c>
      <c r="AE269" s="20">
        <f t="shared" ref="AE269" si="1750">AVERAGE(AE264:AE268)</f>
        <v>39.64</v>
      </c>
      <c r="AF269" s="20">
        <f t="shared" ref="AF269" si="1751">AVERAGE(AF264:AF268)</f>
        <v>53.339999999999996</v>
      </c>
      <c r="AG269" s="20">
        <f t="shared" ref="AG269" si="1752">AVERAGE(AG264:AG268)</f>
        <v>104.92</v>
      </c>
      <c r="AH269" s="20">
        <f t="shared" ref="AH269" si="1753">AVERAGE(AH264:AH268)</f>
        <v>815.9</v>
      </c>
      <c r="AI269" s="20">
        <f t="shared" ref="AI269" si="1754">AVERAGE(AI264:AI268)</f>
        <v>17.824999999999999</v>
      </c>
      <c r="AJ269" s="18" t="s">
        <v>54</v>
      </c>
      <c r="AK269" s="18" t="s">
        <v>54</v>
      </c>
      <c r="AL269" s="20">
        <f t="shared" ref="AL269" si="1755">AVERAGE(AL264:AL268)</f>
        <v>17.966666666666669</v>
      </c>
      <c r="AM269" s="18" t="s">
        <v>54</v>
      </c>
      <c r="AN269" s="18" t="s">
        <v>54</v>
      </c>
      <c r="AO269" s="18" t="s">
        <v>54</v>
      </c>
      <c r="AP269" s="20">
        <f t="shared" ref="AP269" si="1756">AVERAGE(AP264:AP268)</f>
        <v>701093.5</v>
      </c>
    </row>
    <row r="270" spans="1:42" x14ac:dyDescent="0.3">
      <c r="B270" s="26"/>
      <c r="C270" s="24" t="str">
        <f>C269</f>
        <v>SARM 69</v>
      </c>
      <c r="D270" s="26">
        <f>D269</f>
        <v>45135</v>
      </c>
      <c r="E270" s="24" t="s">
        <v>76</v>
      </c>
      <c r="F270" s="20">
        <f>STDEV(F264:F268)</f>
        <v>518.63540662010314</v>
      </c>
      <c r="G270" s="20">
        <f t="shared" ref="G270:AP270" si="1757">STDEV(G264:G268)</f>
        <v>914.28135002306476</v>
      </c>
      <c r="H270" s="20">
        <f t="shared" si="1757"/>
        <v>2744.9810673299748</v>
      </c>
      <c r="I270" s="20">
        <f t="shared" si="1757"/>
        <v>18.158827054631097</v>
      </c>
      <c r="J270" s="18" t="s">
        <v>54</v>
      </c>
      <c r="K270" s="20">
        <f t="shared" si="1757"/>
        <v>247.18690701572277</v>
      </c>
      <c r="L270" s="20">
        <f t="shared" si="1757"/>
        <v>147.81734336673759</v>
      </c>
      <c r="M270" s="20">
        <f t="shared" si="1757"/>
        <v>228.32474022759763</v>
      </c>
      <c r="N270" s="20">
        <f t="shared" si="1757"/>
        <v>72.432292522051227</v>
      </c>
      <c r="O270" s="20">
        <f t="shared" si="1757"/>
        <v>13.767243732860988</v>
      </c>
      <c r="P270" s="20">
        <f t="shared" si="1757"/>
        <v>74.606132455717074</v>
      </c>
      <c r="Q270" s="20">
        <f t="shared" si="1757"/>
        <v>647.34861550790254</v>
      </c>
      <c r="R270" s="20">
        <f t="shared" si="1757"/>
        <v>73.669057276443979</v>
      </c>
      <c r="S270" s="20">
        <f t="shared" si="1757"/>
        <v>10.712609392673674</v>
      </c>
      <c r="T270" s="20">
        <f t="shared" si="1757"/>
        <v>18.028782543477483</v>
      </c>
      <c r="U270" s="20">
        <f t="shared" si="1757"/>
        <v>8.2819079927272341</v>
      </c>
      <c r="V270" s="20">
        <f t="shared" si="1757"/>
        <v>3.2221111091953372</v>
      </c>
      <c r="W270" s="20">
        <f t="shared" si="1757"/>
        <v>1.0261578825892246</v>
      </c>
      <c r="X270" s="20">
        <f t="shared" si="1757"/>
        <v>3.462224718298915</v>
      </c>
      <c r="Y270" s="20">
        <f t="shared" si="1757"/>
        <v>6.0512808561493863</v>
      </c>
      <c r="Z270" s="20">
        <f t="shared" si="1757"/>
        <v>1.6288032416470686</v>
      </c>
      <c r="AA270" s="20">
        <f t="shared" si="1757"/>
        <v>21.41873012108794</v>
      </c>
      <c r="AB270" s="20">
        <f t="shared" si="1757"/>
        <v>1.6946976131451887</v>
      </c>
      <c r="AC270" s="20">
        <f t="shared" si="1757"/>
        <v>4.0914545090957564</v>
      </c>
      <c r="AD270" s="20">
        <f t="shared" si="1757"/>
        <v>5.0467811523782196</v>
      </c>
      <c r="AE270" s="20">
        <f t="shared" si="1757"/>
        <v>21.852871664840762</v>
      </c>
      <c r="AF270" s="20">
        <f t="shared" si="1757"/>
        <v>16.659471780341629</v>
      </c>
      <c r="AG270" s="20">
        <f t="shared" si="1757"/>
        <v>29.541530089011935</v>
      </c>
      <c r="AH270" s="20">
        <f t="shared" si="1757"/>
        <v>211.1177159785511</v>
      </c>
      <c r="AI270" s="20">
        <f t="shared" si="1757"/>
        <v>6.6530068390164736</v>
      </c>
      <c r="AJ270" s="18" t="s">
        <v>54</v>
      </c>
      <c r="AK270" s="18" t="s">
        <v>54</v>
      </c>
      <c r="AL270" s="20">
        <f t="shared" si="1757"/>
        <v>0.68068592855540488</v>
      </c>
      <c r="AM270" s="18" t="s">
        <v>54</v>
      </c>
      <c r="AN270" s="18" t="s">
        <v>54</v>
      </c>
      <c r="AO270" s="18" t="s">
        <v>54</v>
      </c>
      <c r="AP270" s="20">
        <f t="shared" si="1757"/>
        <v>3611.6699330088236</v>
      </c>
    </row>
    <row r="271" spans="1:42" x14ac:dyDescent="0.3">
      <c r="B271" s="26"/>
      <c r="C271" s="24" t="str">
        <f>C270</f>
        <v>SARM 69</v>
      </c>
      <c r="D271" s="26">
        <f>D270</f>
        <v>45135</v>
      </c>
      <c r="E271" s="24" t="s">
        <v>77</v>
      </c>
      <c r="F271" s="21">
        <f>F270/F269</f>
        <v>3.9351974036762154E-2</v>
      </c>
      <c r="G271" s="21">
        <f t="shared" ref="G271" si="1758">G270/G269</f>
        <v>1.1598754697674756E-2</v>
      </c>
      <c r="H271" s="21">
        <f t="shared" ref="H271" si="1759">H270/H269</f>
        <v>1.0081697451241066E-2</v>
      </c>
      <c r="I271" s="21">
        <f t="shared" ref="I271" si="1760">I270/I269</f>
        <v>0.11981279397354906</v>
      </c>
      <c r="J271" s="18" t="s">
        <v>54</v>
      </c>
      <c r="K271" s="21">
        <f t="shared" ref="K271" si="1761">K270/K269</f>
        <v>1.3987394099616952E-2</v>
      </c>
      <c r="L271" s="21">
        <f t="shared" ref="L271" si="1762">L270/L269</f>
        <v>1.00590093355938E-2</v>
      </c>
      <c r="M271" s="21">
        <f t="shared" ref="M271" si="1763">M270/M269</f>
        <v>4.6877384724021622E-2</v>
      </c>
      <c r="N271" s="21">
        <f t="shared" ref="N271" si="1764">N270/N269</f>
        <v>0.39969259751711306</v>
      </c>
      <c r="O271" s="21">
        <f t="shared" ref="O271" si="1765">O270/O269</f>
        <v>6.708529252929045E-2</v>
      </c>
      <c r="P271" s="21">
        <f t="shared" ref="P271" si="1766">P270/P269</f>
        <v>7.9758533734997944E-2</v>
      </c>
      <c r="Q271" s="21">
        <f t="shared" ref="Q271" si="1767">Q270/Q269</f>
        <v>1.2636715667099428E-2</v>
      </c>
      <c r="R271" s="21">
        <f t="shared" ref="R271" si="1768">R270/R269</f>
        <v>0.4131747463625573</v>
      </c>
      <c r="S271" s="21">
        <f t="shared" ref="S271" si="1769">S270/S269</f>
        <v>0.20680713113269641</v>
      </c>
      <c r="T271" s="21">
        <f t="shared" ref="T271" si="1770">T270/T269</f>
        <v>0.22485386060710255</v>
      </c>
      <c r="U271" s="21">
        <f t="shared" ref="U271" si="1771">U270/U269</f>
        <v>0.12055179028715042</v>
      </c>
      <c r="V271" s="21">
        <f t="shared" ref="V271" si="1772">V270/V269</f>
        <v>0.39877612737566054</v>
      </c>
      <c r="W271" s="21">
        <f t="shared" ref="W271" si="1773">W270/W269</f>
        <v>0.23008024273301</v>
      </c>
      <c r="X271" s="21">
        <f t="shared" ref="X271" si="1774">X270/X269</f>
        <v>4.4893992716531578E-2</v>
      </c>
      <c r="Y271" s="21">
        <f t="shared" ref="Y271" si="1775">Y270/Y269</f>
        <v>5.9175443537545336E-2</v>
      </c>
      <c r="Z271" s="21">
        <f t="shared" ref="Z271" si="1776">Z270/Z269</f>
        <v>5.3124698031541698E-2</v>
      </c>
      <c r="AA271" s="21">
        <f t="shared" ref="AA271" si="1777">AA270/AA269</f>
        <v>7.6544672007318765E-2</v>
      </c>
      <c r="AB271" s="21">
        <f t="shared" ref="AB271" si="1778">AB270/AB269</f>
        <v>0.22240126156761006</v>
      </c>
      <c r="AC271" s="21">
        <f t="shared" ref="AC271" si="1779">AC270/AC269</f>
        <v>0.5051178406291057</v>
      </c>
      <c r="AD271" s="21">
        <f t="shared" ref="AD271" si="1780">AD270/AD269</f>
        <v>0.17646087945378391</v>
      </c>
      <c r="AE271" s="21">
        <f t="shared" ref="AE271" si="1781">AE270/AE269</f>
        <v>0.55128334169628557</v>
      </c>
      <c r="AF271" s="21">
        <f t="shared" ref="AF271" si="1782">AF270/AF269</f>
        <v>0.312326055124515</v>
      </c>
      <c r="AG271" s="21">
        <f t="shared" ref="AG271" si="1783">AG270/AG269</f>
        <v>0.28156242936534442</v>
      </c>
      <c r="AH271" s="21">
        <f t="shared" ref="AH271" si="1784">AH270/AH269</f>
        <v>0.2587544012483774</v>
      </c>
      <c r="AI271" s="21">
        <f t="shared" ref="AI271" si="1785">AI270/AI269</f>
        <v>0.37324021537259322</v>
      </c>
      <c r="AJ271" s="18" t="s">
        <v>54</v>
      </c>
      <c r="AK271" s="18" t="s">
        <v>54</v>
      </c>
      <c r="AL271" s="21">
        <f t="shared" ref="AL271" si="1786">AL270/AL269</f>
        <v>3.7886044260968726E-2</v>
      </c>
      <c r="AM271" s="18" t="s">
        <v>54</v>
      </c>
      <c r="AN271" s="18" t="s">
        <v>54</v>
      </c>
      <c r="AO271" s="18" t="s">
        <v>54</v>
      </c>
      <c r="AP271" s="21">
        <f t="shared" ref="AP271" si="1787">AP270/AP269</f>
        <v>5.1514811262817631E-3</v>
      </c>
    </row>
    <row r="272" spans="1:42" x14ac:dyDescent="0.3">
      <c r="B272" s="26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</row>
    <row r="273" spans="1:42" x14ac:dyDescent="0.3">
      <c r="A273" s="24" t="s">
        <v>51</v>
      </c>
      <c r="B273" s="26">
        <v>45138</v>
      </c>
      <c r="C273" s="24" t="s">
        <v>0</v>
      </c>
      <c r="D273" s="24" t="s">
        <v>52</v>
      </c>
      <c r="E273" s="24" t="s">
        <v>53</v>
      </c>
      <c r="F273" s="18">
        <v>12707.1</v>
      </c>
      <c r="G273" s="18">
        <v>69973.2</v>
      </c>
      <c r="H273" s="18">
        <v>270704</v>
      </c>
      <c r="I273" s="18" t="s">
        <v>54</v>
      </c>
      <c r="J273" s="18" t="s">
        <v>54</v>
      </c>
      <c r="K273" s="18">
        <v>26262.799999999999</v>
      </c>
      <c r="L273" s="18">
        <v>24432.2</v>
      </c>
      <c r="M273" s="18">
        <v>3213.7</v>
      </c>
      <c r="N273" s="18">
        <v>80.8</v>
      </c>
      <c r="O273" s="18">
        <v>31.7</v>
      </c>
      <c r="P273" s="18">
        <v>607.4</v>
      </c>
      <c r="Q273" s="18">
        <v>29322.6</v>
      </c>
      <c r="R273" s="18">
        <v>134.5</v>
      </c>
      <c r="S273" s="18">
        <v>27.200000000000003</v>
      </c>
      <c r="T273" s="18">
        <v>210.5</v>
      </c>
      <c r="U273" s="18">
        <v>408.09999999999997</v>
      </c>
      <c r="V273" s="18">
        <v>145.79999999999998</v>
      </c>
      <c r="W273" s="18">
        <v>3.6</v>
      </c>
      <c r="X273" s="18">
        <v>125</v>
      </c>
      <c r="Y273" s="18">
        <v>273.2</v>
      </c>
      <c r="Z273" s="18">
        <v>30.500000000000004</v>
      </c>
      <c r="AA273" s="18">
        <v>276.60000000000002</v>
      </c>
      <c r="AB273" s="18">
        <v>22.4</v>
      </c>
      <c r="AC273" s="18">
        <v>8</v>
      </c>
      <c r="AD273" s="18">
        <v>36</v>
      </c>
      <c r="AE273" s="18">
        <v>106.8</v>
      </c>
      <c r="AF273" s="18" t="s">
        <v>54</v>
      </c>
      <c r="AG273" s="18" t="s">
        <v>54</v>
      </c>
      <c r="AH273" s="18">
        <v>979.6</v>
      </c>
      <c r="AI273" s="18" t="s">
        <v>54</v>
      </c>
      <c r="AJ273" s="18" t="s">
        <v>54</v>
      </c>
      <c r="AK273" s="18">
        <v>18</v>
      </c>
      <c r="AL273" s="18">
        <v>1381.1000000000001</v>
      </c>
      <c r="AM273" s="18" t="s">
        <v>54</v>
      </c>
      <c r="AN273" s="18">
        <v>19.5</v>
      </c>
      <c r="AO273" s="18" t="s">
        <v>54</v>
      </c>
      <c r="AP273" s="18">
        <v>720924.6</v>
      </c>
    </row>
    <row r="274" spans="1:42" x14ac:dyDescent="0.3">
      <c r="A274" s="24" t="s">
        <v>42</v>
      </c>
      <c r="B274" s="26">
        <v>45138</v>
      </c>
      <c r="C274" s="24" t="s">
        <v>0</v>
      </c>
      <c r="D274" s="24" t="s">
        <v>52</v>
      </c>
      <c r="E274" s="24" t="s">
        <v>55</v>
      </c>
      <c r="F274" s="18" t="s">
        <v>54</v>
      </c>
      <c r="G274" s="18">
        <v>68773.2</v>
      </c>
      <c r="H274" s="18">
        <v>265099.5</v>
      </c>
      <c r="I274" s="18" t="s">
        <v>54</v>
      </c>
      <c r="J274" s="18" t="s">
        <v>54</v>
      </c>
      <c r="K274" s="18">
        <v>25923.5</v>
      </c>
      <c r="L274" s="18">
        <v>23518</v>
      </c>
      <c r="M274" s="18">
        <v>3431.5</v>
      </c>
      <c r="N274" s="18">
        <v>149.9</v>
      </c>
      <c r="O274" s="18" t="s">
        <v>54</v>
      </c>
      <c r="P274" s="18">
        <v>704.5</v>
      </c>
      <c r="Q274" s="18">
        <v>29575.7</v>
      </c>
      <c r="R274" s="18" t="s">
        <v>54</v>
      </c>
      <c r="S274" s="18">
        <v>17.2</v>
      </c>
      <c r="T274" s="18">
        <v>169.5</v>
      </c>
      <c r="U274" s="18">
        <v>421.6</v>
      </c>
      <c r="V274" s="18">
        <v>156.4</v>
      </c>
      <c r="W274" s="18">
        <v>3.6</v>
      </c>
      <c r="X274" s="18">
        <v>121.5</v>
      </c>
      <c r="Y274" s="18">
        <v>255.9</v>
      </c>
      <c r="Z274" s="18">
        <v>31.8</v>
      </c>
      <c r="AA274" s="18">
        <v>305.40000000000003</v>
      </c>
      <c r="AB274" s="18">
        <v>21.900000000000002</v>
      </c>
      <c r="AC274" s="18">
        <v>17.3</v>
      </c>
      <c r="AD274" s="18">
        <v>40.6</v>
      </c>
      <c r="AE274" s="18">
        <v>91.5</v>
      </c>
      <c r="AF274" s="18" t="s">
        <v>54</v>
      </c>
      <c r="AG274" s="18">
        <v>37.799999999999997</v>
      </c>
      <c r="AH274" s="18" t="s">
        <v>54</v>
      </c>
      <c r="AI274" s="18">
        <v>21.3</v>
      </c>
      <c r="AJ274" s="18" t="s">
        <v>54</v>
      </c>
      <c r="AK274" s="18">
        <v>10.8</v>
      </c>
      <c r="AL274" s="18">
        <v>1371.3</v>
      </c>
      <c r="AM274" s="18" t="s">
        <v>54</v>
      </c>
      <c r="AN274" s="18">
        <v>16.5</v>
      </c>
      <c r="AO274" s="18">
        <v>7.3999999999999995</v>
      </c>
      <c r="AP274" s="18">
        <v>731682.79999999993</v>
      </c>
    </row>
    <row r="275" spans="1:42" x14ac:dyDescent="0.3">
      <c r="A275" s="24" t="s">
        <v>43</v>
      </c>
      <c r="B275" s="26">
        <v>45138</v>
      </c>
      <c r="C275" s="24" t="s">
        <v>0</v>
      </c>
      <c r="D275" s="24" t="s">
        <v>52</v>
      </c>
      <c r="E275" s="24" t="s">
        <v>56</v>
      </c>
      <c r="F275" s="18">
        <v>13621.300000000001</v>
      </c>
      <c r="G275" s="18">
        <v>69320.5</v>
      </c>
      <c r="H275" s="18">
        <v>266486.89999999997</v>
      </c>
      <c r="I275" s="18">
        <v>43.099999999999994</v>
      </c>
      <c r="J275" s="18" t="s">
        <v>54</v>
      </c>
      <c r="K275" s="18">
        <v>25504.699999999997</v>
      </c>
      <c r="L275" s="18">
        <v>23554.300000000003</v>
      </c>
      <c r="M275" s="18">
        <v>3314.9</v>
      </c>
      <c r="N275" s="18" t="s">
        <v>54</v>
      </c>
      <c r="O275" s="18">
        <v>35.300000000000004</v>
      </c>
      <c r="P275" s="18">
        <v>777.19999999999993</v>
      </c>
      <c r="Q275" s="18">
        <v>29070</v>
      </c>
      <c r="R275" s="18">
        <v>146.70000000000002</v>
      </c>
      <c r="S275" s="18">
        <v>18.899999999999999</v>
      </c>
      <c r="T275" s="18">
        <v>193.1</v>
      </c>
      <c r="U275" s="18">
        <v>377.6</v>
      </c>
      <c r="V275" s="18">
        <v>136.69999999999999</v>
      </c>
      <c r="W275" s="18">
        <v>4</v>
      </c>
      <c r="X275" s="18">
        <v>120.1</v>
      </c>
      <c r="Y275" s="18">
        <v>249.89999999999998</v>
      </c>
      <c r="Z275" s="18">
        <v>37.799999999999997</v>
      </c>
      <c r="AA275" s="18">
        <v>341.5</v>
      </c>
      <c r="AB275" s="18">
        <v>28.1</v>
      </c>
      <c r="AC275" s="18">
        <v>11</v>
      </c>
      <c r="AD275" s="18" t="s">
        <v>54</v>
      </c>
      <c r="AE275" s="18">
        <v>75.8</v>
      </c>
      <c r="AF275" s="18">
        <v>42.900000000000006</v>
      </c>
      <c r="AG275" s="18">
        <v>73.400000000000006</v>
      </c>
      <c r="AH275" s="18">
        <v>963.8</v>
      </c>
      <c r="AI275" s="18">
        <v>35.9</v>
      </c>
      <c r="AJ275" s="18" t="s">
        <v>54</v>
      </c>
      <c r="AK275" s="18">
        <v>11.4</v>
      </c>
      <c r="AL275" s="18">
        <v>1349.7</v>
      </c>
      <c r="AM275" s="18" t="s">
        <v>54</v>
      </c>
      <c r="AN275" s="18" t="s">
        <v>54</v>
      </c>
      <c r="AO275" s="18" t="s">
        <v>54</v>
      </c>
      <c r="AP275" s="18">
        <v>725256.9</v>
      </c>
    </row>
    <row r="276" spans="1:42" x14ac:dyDescent="0.3">
      <c r="A276" s="24" t="s">
        <v>44</v>
      </c>
      <c r="B276" s="26">
        <v>45138</v>
      </c>
      <c r="C276" s="24" t="s">
        <v>0</v>
      </c>
      <c r="D276" s="24" t="s">
        <v>52</v>
      </c>
      <c r="E276" s="24" t="s">
        <v>57</v>
      </c>
      <c r="F276" s="18">
        <v>14380.599999999999</v>
      </c>
      <c r="G276" s="18">
        <v>72043.199999999997</v>
      </c>
      <c r="H276" s="18">
        <v>269929.3</v>
      </c>
      <c r="I276" s="18">
        <v>61.3</v>
      </c>
      <c r="J276" s="18" t="s">
        <v>54</v>
      </c>
      <c r="K276" s="18">
        <v>26112.000000000004</v>
      </c>
      <c r="L276" s="18">
        <v>23384.999999999996</v>
      </c>
      <c r="M276" s="18">
        <v>3464.4</v>
      </c>
      <c r="N276" s="18">
        <v>219.1</v>
      </c>
      <c r="O276" s="18">
        <v>49.6</v>
      </c>
      <c r="P276" s="18">
        <v>568.4</v>
      </c>
      <c r="Q276" s="18">
        <v>29471.8</v>
      </c>
      <c r="R276" s="18">
        <v>52.8</v>
      </c>
      <c r="S276" s="18" t="s">
        <v>54</v>
      </c>
      <c r="T276" s="18">
        <v>187.10000000000002</v>
      </c>
      <c r="U276" s="18">
        <v>375.7</v>
      </c>
      <c r="V276" s="18">
        <v>142.19999999999999</v>
      </c>
      <c r="W276" s="18">
        <v>2.9999999999999996</v>
      </c>
      <c r="X276" s="18">
        <v>122.3</v>
      </c>
      <c r="Y276" s="18">
        <v>261</v>
      </c>
      <c r="Z276" s="18">
        <v>22.200000000000003</v>
      </c>
      <c r="AA276" s="18">
        <v>285.10000000000002</v>
      </c>
      <c r="AB276" s="18">
        <v>20.9</v>
      </c>
      <c r="AC276" s="18">
        <v>4.5</v>
      </c>
      <c r="AD276" s="18">
        <v>17.099999999999998</v>
      </c>
      <c r="AE276" s="18">
        <v>102.7</v>
      </c>
      <c r="AF276" s="18">
        <v>75.3</v>
      </c>
      <c r="AG276" s="18">
        <v>63.699999999999996</v>
      </c>
      <c r="AH276" s="18">
        <v>1036.0999999999999</v>
      </c>
      <c r="AI276" s="18" t="s">
        <v>54</v>
      </c>
      <c r="AJ276" s="18" t="s">
        <v>54</v>
      </c>
      <c r="AK276" s="18">
        <v>4.8</v>
      </c>
      <c r="AL276" s="18">
        <v>1293.7</v>
      </c>
      <c r="AM276" s="18" t="s">
        <v>54</v>
      </c>
      <c r="AN276" s="18">
        <v>10.7</v>
      </c>
      <c r="AO276" s="18" t="s">
        <v>54</v>
      </c>
      <c r="AP276" s="18">
        <v>718363</v>
      </c>
    </row>
    <row r="277" spans="1:42" x14ac:dyDescent="0.3">
      <c r="A277" s="24" t="s">
        <v>58</v>
      </c>
      <c r="B277" s="26">
        <v>45138</v>
      </c>
      <c r="C277" s="24" t="s">
        <v>0</v>
      </c>
      <c r="D277" s="24" t="s">
        <v>52</v>
      </c>
      <c r="E277" s="24" t="s">
        <v>59</v>
      </c>
      <c r="F277" s="18">
        <v>14976.1</v>
      </c>
      <c r="G277" s="18">
        <v>71722.3</v>
      </c>
      <c r="H277" s="18">
        <v>268740.2</v>
      </c>
      <c r="I277" s="18" t="s">
        <v>54</v>
      </c>
      <c r="J277" s="18" t="s">
        <v>54</v>
      </c>
      <c r="K277" s="18">
        <v>26303.7</v>
      </c>
      <c r="L277" s="18">
        <v>24051.200000000001</v>
      </c>
      <c r="M277" s="18">
        <v>3229.9</v>
      </c>
      <c r="N277" s="18">
        <v>164.5</v>
      </c>
      <c r="O277" s="18">
        <v>114.5</v>
      </c>
      <c r="P277" s="18">
        <v>576.29999999999995</v>
      </c>
      <c r="Q277" s="18">
        <v>28453</v>
      </c>
      <c r="R277" s="18" t="s">
        <v>54</v>
      </c>
      <c r="S277" s="18">
        <v>28.1</v>
      </c>
      <c r="T277" s="18">
        <v>176.1</v>
      </c>
      <c r="U277" s="18">
        <v>396.09999999999997</v>
      </c>
      <c r="V277" s="18">
        <v>121.60000000000001</v>
      </c>
      <c r="W277" s="18">
        <v>1.7000000000000002</v>
      </c>
      <c r="X277" s="18">
        <v>115.99999999999999</v>
      </c>
      <c r="Y277" s="18">
        <v>252.70000000000002</v>
      </c>
      <c r="Z277" s="18">
        <v>32.6</v>
      </c>
      <c r="AA277" s="18">
        <v>284.3</v>
      </c>
      <c r="AB277" s="18">
        <v>17.7</v>
      </c>
      <c r="AC277" s="18">
        <v>6.2</v>
      </c>
      <c r="AD277" s="18">
        <v>27.7</v>
      </c>
      <c r="AE277" s="18">
        <v>80.400000000000006</v>
      </c>
      <c r="AF277" s="18">
        <v>66.2</v>
      </c>
      <c r="AG277" s="18">
        <v>88</v>
      </c>
      <c r="AH277" s="18">
        <v>620.70000000000005</v>
      </c>
      <c r="AI277" s="18">
        <v>19.100000000000001</v>
      </c>
      <c r="AJ277" s="18" t="s">
        <v>54</v>
      </c>
      <c r="AK277" s="18">
        <v>6.1</v>
      </c>
      <c r="AL277" s="18">
        <v>1353.3999999999999</v>
      </c>
      <c r="AM277" s="18" t="s">
        <v>54</v>
      </c>
      <c r="AN277" s="18">
        <v>18.2</v>
      </c>
      <c r="AO277" s="18" t="s">
        <v>54</v>
      </c>
      <c r="AP277" s="18">
        <v>720158.5</v>
      </c>
    </row>
    <row r="278" spans="1:42" x14ac:dyDescent="0.3">
      <c r="B278" s="26"/>
      <c r="C278" s="24" t="str">
        <f>C277</f>
        <v>NIST 2711a</v>
      </c>
      <c r="D278" s="26">
        <f>B277</f>
        <v>45138</v>
      </c>
      <c r="E278" s="24" t="s">
        <v>75</v>
      </c>
      <c r="F278" s="20">
        <f>AVERAGE(F273:F277)</f>
        <v>13921.275</v>
      </c>
      <c r="G278" s="20">
        <f t="shared" ref="G278" si="1788">AVERAGE(G273:G277)</f>
        <v>70366.48</v>
      </c>
      <c r="H278" s="20">
        <f t="shared" ref="H278" si="1789">AVERAGE(H273:H277)</f>
        <v>268191.98</v>
      </c>
      <c r="I278" s="20">
        <f t="shared" ref="I278" si="1790">AVERAGE(I273:I277)</f>
        <v>52.199999999999996</v>
      </c>
      <c r="J278" s="18" t="s">
        <v>54</v>
      </c>
      <c r="K278" s="20">
        <f t="shared" ref="K278" si="1791">AVERAGE(K273:K277)</f>
        <v>26021.34</v>
      </c>
      <c r="L278" s="20">
        <f t="shared" ref="L278" si="1792">AVERAGE(L273:L277)</f>
        <v>23788.14</v>
      </c>
      <c r="M278" s="20">
        <f t="shared" ref="M278" si="1793">AVERAGE(M273:M277)</f>
        <v>3330.88</v>
      </c>
      <c r="N278" s="20">
        <f t="shared" ref="N278" si="1794">AVERAGE(N273:N277)</f>
        <v>153.57499999999999</v>
      </c>
      <c r="O278" s="20">
        <f t="shared" ref="O278" si="1795">AVERAGE(O273:O277)</f>
        <v>57.774999999999999</v>
      </c>
      <c r="P278" s="20">
        <f t="shared" ref="P278" si="1796">AVERAGE(P273:P277)</f>
        <v>646.76</v>
      </c>
      <c r="Q278" s="20">
        <f t="shared" ref="Q278" si="1797">AVERAGE(Q273:Q277)</f>
        <v>29178.620000000003</v>
      </c>
      <c r="R278" s="20">
        <f t="shared" ref="R278" si="1798">AVERAGE(R273:R277)</f>
        <v>111.33333333333336</v>
      </c>
      <c r="S278" s="20">
        <f t="shared" ref="S278" si="1799">AVERAGE(S273:S277)</f>
        <v>22.85</v>
      </c>
      <c r="T278" s="20">
        <f t="shared" ref="T278" si="1800">AVERAGE(T273:T277)</f>
        <v>187.26000000000002</v>
      </c>
      <c r="U278" s="20">
        <f t="shared" ref="U278" si="1801">AVERAGE(U273:U277)</f>
        <v>395.82000000000005</v>
      </c>
      <c r="V278" s="20">
        <f t="shared" ref="V278" si="1802">AVERAGE(V273:V277)</f>
        <v>140.54</v>
      </c>
      <c r="W278" s="20">
        <f t="shared" ref="W278" si="1803">AVERAGE(W273:W277)</f>
        <v>3.1799999999999997</v>
      </c>
      <c r="X278" s="20">
        <f t="shared" ref="X278" si="1804">AVERAGE(X273:X277)</f>
        <v>120.97999999999999</v>
      </c>
      <c r="Y278" s="20">
        <f t="shared" ref="Y278" si="1805">AVERAGE(Y273:Y277)</f>
        <v>258.54000000000002</v>
      </c>
      <c r="Z278" s="20">
        <f t="shared" ref="Z278" si="1806">AVERAGE(Z273:Z277)</f>
        <v>30.98</v>
      </c>
      <c r="AA278" s="20">
        <f t="shared" ref="AA278" si="1807">AVERAGE(AA273:AA277)</f>
        <v>298.58</v>
      </c>
      <c r="AB278" s="20">
        <f t="shared" ref="AB278" si="1808">AVERAGE(AB273:AB277)</f>
        <v>22.200000000000003</v>
      </c>
      <c r="AC278" s="20">
        <f t="shared" ref="AC278" si="1809">AVERAGE(AC273:AC277)</f>
        <v>9.4</v>
      </c>
      <c r="AD278" s="20">
        <f t="shared" ref="AD278" si="1810">AVERAGE(AD273:AD277)</f>
        <v>30.349999999999998</v>
      </c>
      <c r="AE278" s="20">
        <f t="shared" ref="AE278" si="1811">AVERAGE(AE273:AE277)</f>
        <v>91.440000000000012</v>
      </c>
      <c r="AF278" s="20">
        <f t="shared" ref="AF278" si="1812">AVERAGE(AF273:AF277)</f>
        <v>61.466666666666669</v>
      </c>
      <c r="AG278" s="20">
        <f t="shared" ref="AG278" si="1813">AVERAGE(AG273:AG277)</f>
        <v>65.724999999999994</v>
      </c>
      <c r="AH278" s="20">
        <f t="shared" ref="AH278" si="1814">AVERAGE(AH273:AH277)</f>
        <v>900.05</v>
      </c>
      <c r="AI278" s="20">
        <f t="shared" ref="AI278" si="1815">AVERAGE(AI273:AI277)</f>
        <v>25.433333333333337</v>
      </c>
      <c r="AJ278" s="18" t="s">
        <v>54</v>
      </c>
      <c r="AK278" s="20">
        <f t="shared" ref="AK278" si="1816">AVERAGE(AK273:AK277)</f>
        <v>10.220000000000001</v>
      </c>
      <c r="AL278" s="20">
        <f t="shared" ref="AL278" si="1817">AVERAGE(AL273:AL277)</f>
        <v>1349.84</v>
      </c>
      <c r="AM278" s="18" t="s">
        <v>54</v>
      </c>
      <c r="AN278" s="20">
        <f t="shared" ref="AN278" si="1818">AVERAGE(AN273:AN277)</f>
        <v>16.225000000000001</v>
      </c>
      <c r="AO278" s="18" t="s">
        <v>54</v>
      </c>
      <c r="AP278" s="20">
        <f t="shared" ref="AP278" si="1819">AVERAGE(AP273:AP277)</f>
        <v>723277.15999999992</v>
      </c>
    </row>
    <row r="279" spans="1:42" x14ac:dyDescent="0.3">
      <c r="B279" s="26"/>
      <c r="C279" s="24" t="str">
        <f>C278</f>
        <v>NIST 2711a</v>
      </c>
      <c r="D279" s="26">
        <f>D278</f>
        <v>45138</v>
      </c>
      <c r="E279" s="24" t="s">
        <v>76</v>
      </c>
      <c r="F279" s="20">
        <f>STDEV(F273:F277)</f>
        <v>981.12880015826624</v>
      </c>
      <c r="G279" s="20">
        <f t="shared" ref="G279:AP279" si="1820">STDEV(G273:G277)</f>
        <v>1452.3190341657037</v>
      </c>
      <c r="H279" s="20">
        <f t="shared" si="1820"/>
        <v>2350.5212606994269</v>
      </c>
      <c r="I279" s="20">
        <f t="shared" si="1820"/>
        <v>12.869343417595161</v>
      </c>
      <c r="J279" s="18" t="s">
        <v>54</v>
      </c>
      <c r="K279" s="20">
        <f t="shared" si="1820"/>
        <v>325.09186855410724</v>
      </c>
      <c r="L279" s="20">
        <f t="shared" si="1820"/>
        <v>439.94103923139602</v>
      </c>
      <c r="M279" s="20">
        <f t="shared" si="1820"/>
        <v>114.16594063029486</v>
      </c>
      <c r="N279" s="20">
        <f t="shared" si="1820"/>
        <v>56.928573669116311</v>
      </c>
      <c r="O279" s="20">
        <f t="shared" si="1820"/>
        <v>38.598737025970159</v>
      </c>
      <c r="P279" s="20">
        <f t="shared" si="1820"/>
        <v>90.833105198489264</v>
      </c>
      <c r="Q279" s="20">
        <f t="shared" si="1820"/>
        <v>447.96204303489816</v>
      </c>
      <c r="R279" s="20">
        <f t="shared" si="1820"/>
        <v>51.057059583698376</v>
      </c>
      <c r="S279" s="20">
        <f t="shared" si="1820"/>
        <v>5.5979162789976229</v>
      </c>
      <c r="T279" s="20">
        <f t="shared" si="1820"/>
        <v>15.923190635045479</v>
      </c>
      <c r="U279" s="20">
        <f t="shared" si="1820"/>
        <v>19.699416235005543</v>
      </c>
      <c r="V279" s="20">
        <f t="shared" si="1820"/>
        <v>12.800703105689154</v>
      </c>
      <c r="W279" s="20">
        <f t="shared" si="1820"/>
        <v>0.9011104260855064</v>
      </c>
      <c r="X279" s="20">
        <f t="shared" si="1820"/>
        <v>3.3071135450722031</v>
      </c>
      <c r="Y279" s="20">
        <f t="shared" si="1820"/>
        <v>9.1745844592548149</v>
      </c>
      <c r="Z279" s="20">
        <f t="shared" si="1820"/>
        <v>5.6375526605079198</v>
      </c>
      <c r="AA279" s="20">
        <f t="shared" si="1820"/>
        <v>26.255418488380634</v>
      </c>
      <c r="AB279" s="20">
        <f t="shared" si="1820"/>
        <v>3.7709415269929338</v>
      </c>
      <c r="AC279" s="20">
        <f t="shared" si="1820"/>
        <v>5.0294134846918288</v>
      </c>
      <c r="AD279" s="20">
        <f t="shared" si="1820"/>
        <v>10.321014162054693</v>
      </c>
      <c r="AE279" s="20">
        <f t="shared" si="1820"/>
        <v>13.501962820271654</v>
      </c>
      <c r="AF279" s="20">
        <f t="shared" si="1820"/>
        <v>16.710575493780393</v>
      </c>
      <c r="AG279" s="20">
        <f t="shared" si="1820"/>
        <v>21.126503891242102</v>
      </c>
      <c r="AH279" s="20">
        <f t="shared" si="1820"/>
        <v>188.80173904566314</v>
      </c>
      <c r="AI279" s="20">
        <f t="shared" si="1820"/>
        <v>9.1308999191390274</v>
      </c>
      <c r="AJ279" s="18" t="s">
        <v>54</v>
      </c>
      <c r="AK279" s="20">
        <f t="shared" si="1820"/>
        <v>5.2107581022342631</v>
      </c>
      <c r="AL279" s="20">
        <f t="shared" si="1820"/>
        <v>33.919433957541216</v>
      </c>
      <c r="AM279" s="18" t="s">
        <v>54</v>
      </c>
      <c r="AN279" s="20">
        <f t="shared" si="1820"/>
        <v>3.8827610450983516</v>
      </c>
      <c r="AO279" s="18" t="s">
        <v>54</v>
      </c>
      <c r="AP279" s="20">
        <f t="shared" si="1820"/>
        <v>5338.1574895276135</v>
      </c>
    </row>
    <row r="280" spans="1:42" x14ac:dyDescent="0.3">
      <c r="B280" s="26"/>
      <c r="C280" s="24" t="str">
        <f>C279</f>
        <v>NIST 2711a</v>
      </c>
      <c r="D280" s="26">
        <f>D279</f>
        <v>45138</v>
      </c>
      <c r="E280" s="24" t="s">
        <v>77</v>
      </c>
      <c r="F280" s="21">
        <f>F279/F278</f>
        <v>7.0476935493212101E-2</v>
      </c>
      <c r="G280" s="21">
        <f t="shared" ref="G280" si="1821">G279/G278</f>
        <v>2.063935888459539E-2</v>
      </c>
      <c r="H280" s="21">
        <f t="shared" ref="H280" si="1822">H279/H278</f>
        <v>8.7643234547857361E-3</v>
      </c>
      <c r="I280" s="21">
        <f t="shared" ref="I280" si="1823">I279/I278</f>
        <v>0.24653914593094181</v>
      </c>
      <c r="J280" s="18" t="s">
        <v>54</v>
      </c>
      <c r="K280" s="21">
        <f t="shared" ref="K280" si="1824">K279/K278</f>
        <v>1.2493279306680871E-2</v>
      </c>
      <c r="L280" s="21">
        <f t="shared" ref="L280" si="1825">L279/L278</f>
        <v>1.8494133598986554E-2</v>
      </c>
      <c r="M280" s="21">
        <f t="shared" ref="M280" si="1826">M279/M278</f>
        <v>3.4275008595414679E-2</v>
      </c>
      <c r="N280" s="21">
        <f t="shared" ref="N280" si="1827">N279/N278</f>
        <v>0.37068906833219156</v>
      </c>
      <c r="O280" s="21">
        <f t="shared" ref="O280" si="1828">O279/O278</f>
        <v>0.66808718348715124</v>
      </c>
      <c r="P280" s="21">
        <f t="shared" ref="P280" si="1829">P279/P278</f>
        <v>0.14044329457370472</v>
      </c>
      <c r="Q280" s="21">
        <f t="shared" ref="Q280" si="1830">Q279/Q278</f>
        <v>1.5352406763407527E-2</v>
      </c>
      <c r="R280" s="21">
        <f t="shared" ref="R280" si="1831">R279/R278</f>
        <v>0.45859634356615298</v>
      </c>
      <c r="S280" s="21">
        <f t="shared" ref="S280" si="1832">S279/S278</f>
        <v>0.24498539514212792</v>
      </c>
      <c r="T280" s="21">
        <f t="shared" ref="T280" si="1833">T279/T278</f>
        <v>8.503252501893345E-2</v>
      </c>
      <c r="U280" s="21">
        <f t="shared" ref="U280" si="1834">U279/U278</f>
        <v>4.9768622694673186E-2</v>
      </c>
      <c r="V280" s="21">
        <f t="shared" ref="V280" si="1835">V279/V278</f>
        <v>9.1082276260773837E-2</v>
      </c>
      <c r="W280" s="21">
        <f t="shared" ref="W280" si="1836">W279/W278</f>
        <v>0.28336805851745489</v>
      </c>
      <c r="X280" s="21">
        <f t="shared" ref="X280" si="1837">X279/X278</f>
        <v>2.7336035254357773E-2</v>
      </c>
      <c r="Y280" s="21">
        <f t="shared" ref="Y280" si="1838">Y279/Y278</f>
        <v>3.5486131582172252E-2</v>
      </c>
      <c r="Z280" s="21">
        <f t="shared" ref="Z280" si="1839">Z279/Z278</f>
        <v>0.18197393997766043</v>
      </c>
      <c r="AA280" s="21">
        <f t="shared" ref="AA280" si="1840">AA279/AA278</f>
        <v>8.7934283905086189E-2</v>
      </c>
      <c r="AB280" s="21">
        <f t="shared" ref="AB280" si="1841">AB279/AB278</f>
        <v>0.16986223094562763</v>
      </c>
      <c r="AC280" s="21">
        <f t="shared" ref="AC280" si="1842">AC279/AC278</f>
        <v>0.5350439877331733</v>
      </c>
      <c r="AD280" s="21">
        <f t="shared" ref="AD280" si="1843">AD279/AD278</f>
        <v>0.34006636448285649</v>
      </c>
      <c r="AE280" s="21">
        <f t="shared" ref="AE280" si="1844">AE279/AE278</f>
        <v>0.14765926093910381</v>
      </c>
      <c r="AF280" s="21">
        <f t="shared" ref="AF280" si="1845">AF279/AF278</f>
        <v>0.27186402647148145</v>
      </c>
      <c r="AG280" s="21">
        <f t="shared" ref="AG280" si="1846">AG279/AG278</f>
        <v>0.3214378682577726</v>
      </c>
      <c r="AH280" s="21">
        <f t="shared" ref="AH280" si="1847">AH279/AH278</f>
        <v>0.20976805626983294</v>
      </c>
      <c r="AI280" s="21">
        <f t="shared" ref="AI280" si="1848">AI279/AI278</f>
        <v>0.3590131029805646</v>
      </c>
      <c r="AJ280" s="18" t="s">
        <v>54</v>
      </c>
      <c r="AK280" s="21">
        <f t="shared" ref="AK280" si="1849">AK279/AK278</f>
        <v>0.5098589141129416</v>
      </c>
      <c r="AL280" s="21">
        <f t="shared" ref="AL280" si="1850">AL279/AL278</f>
        <v>2.5128484826009909E-2</v>
      </c>
      <c r="AM280" s="18" t="s">
        <v>54</v>
      </c>
      <c r="AN280" s="21">
        <f t="shared" ref="AN280" si="1851">AN279/AN278</f>
        <v>0.23930730632347311</v>
      </c>
      <c r="AO280" s="18" t="s">
        <v>54</v>
      </c>
      <c r="AP280" s="21">
        <f t="shared" ref="AP280" si="1852">AP279/AP278</f>
        <v>7.3805143930268918E-3</v>
      </c>
    </row>
    <row r="281" spans="1:42" x14ac:dyDescent="0.3">
      <c r="B281" s="26"/>
    </row>
    <row r="282" spans="1:42" x14ac:dyDescent="0.3">
      <c r="A282" s="24" t="s">
        <v>60</v>
      </c>
      <c r="B282" s="26">
        <v>45138</v>
      </c>
      <c r="C282" s="24" t="s">
        <v>61</v>
      </c>
      <c r="D282" s="24" t="s">
        <v>52</v>
      </c>
      <c r="E282" s="24" t="s">
        <v>53</v>
      </c>
      <c r="F282" s="18" t="s">
        <v>54</v>
      </c>
      <c r="G282" s="18">
        <v>89984.2</v>
      </c>
      <c r="H282" s="18">
        <v>217554.2</v>
      </c>
      <c r="I282" s="18" t="s">
        <v>54</v>
      </c>
      <c r="J282" s="18" t="s">
        <v>54</v>
      </c>
      <c r="K282" s="18">
        <v>23425.3</v>
      </c>
      <c r="L282" s="18">
        <v>1519.1</v>
      </c>
      <c r="M282" s="18">
        <v>5332.2000000000007</v>
      </c>
      <c r="N282" s="18">
        <v>140.6</v>
      </c>
      <c r="O282" s="18" t="s">
        <v>54</v>
      </c>
      <c r="P282" s="18">
        <v>1674.4999999999998</v>
      </c>
      <c r="Q282" s="18">
        <v>93830.3</v>
      </c>
      <c r="R282" s="18">
        <v>188.1</v>
      </c>
      <c r="S282" s="18">
        <v>36.800000000000004</v>
      </c>
      <c r="T282" s="18">
        <v>83.7</v>
      </c>
      <c r="U282" s="18">
        <v>121.7</v>
      </c>
      <c r="V282" s="18">
        <v>23.5</v>
      </c>
      <c r="W282" s="18">
        <v>5.4</v>
      </c>
      <c r="X282" s="18">
        <v>181.8</v>
      </c>
      <c r="Y282" s="18">
        <v>45.300000000000004</v>
      </c>
      <c r="Z282" s="18">
        <v>38.800000000000004</v>
      </c>
      <c r="AA282" s="18">
        <v>162.99999999999997</v>
      </c>
      <c r="AB282" s="18">
        <v>24.5</v>
      </c>
      <c r="AC282" s="18">
        <v>8.9</v>
      </c>
      <c r="AD282" s="18">
        <v>25.1</v>
      </c>
      <c r="AE282" s="18">
        <v>30.9</v>
      </c>
      <c r="AF282" s="18">
        <v>69.8</v>
      </c>
      <c r="AG282" s="18">
        <v>28.2</v>
      </c>
      <c r="AH282" s="18">
        <v>720.3</v>
      </c>
      <c r="AI282" s="18">
        <v>52.300000000000004</v>
      </c>
      <c r="AJ282" s="18" t="s">
        <v>54</v>
      </c>
      <c r="AK282" s="18" t="s">
        <v>54</v>
      </c>
      <c r="AL282" s="18" t="s">
        <v>54</v>
      </c>
      <c r="AM282" s="18" t="s">
        <v>54</v>
      </c>
      <c r="AN282" s="18" t="s">
        <v>54</v>
      </c>
      <c r="AO282" s="18">
        <v>4.2</v>
      </c>
      <c r="AP282" s="18">
        <v>708046.1</v>
      </c>
    </row>
    <row r="283" spans="1:42" x14ac:dyDescent="0.3">
      <c r="A283" s="24" t="s">
        <v>62</v>
      </c>
      <c r="B283" s="26">
        <v>45138</v>
      </c>
      <c r="C283" s="24" t="s">
        <v>61</v>
      </c>
      <c r="D283" s="24" t="s">
        <v>52</v>
      </c>
      <c r="E283" s="24" t="s">
        <v>55</v>
      </c>
      <c r="F283" s="18" t="s">
        <v>54</v>
      </c>
      <c r="G283" s="18">
        <v>88735.2</v>
      </c>
      <c r="H283" s="18">
        <v>217199.40000000002</v>
      </c>
      <c r="I283" s="18" t="s">
        <v>54</v>
      </c>
      <c r="J283" s="18" t="s">
        <v>54</v>
      </c>
      <c r="K283" s="18">
        <v>24070.100000000002</v>
      </c>
      <c r="L283" s="18">
        <v>1565.6000000000001</v>
      </c>
      <c r="M283" s="18">
        <v>5352.5999999999995</v>
      </c>
      <c r="N283" s="18" t="s">
        <v>54</v>
      </c>
      <c r="O283" s="18">
        <v>106.8</v>
      </c>
      <c r="P283" s="18">
        <v>1667.1</v>
      </c>
      <c r="Q283" s="18">
        <v>92355.900000000009</v>
      </c>
      <c r="R283" s="18">
        <v>265.2</v>
      </c>
      <c r="S283" s="18">
        <v>43.6</v>
      </c>
      <c r="T283" s="18">
        <v>60.800000000000004</v>
      </c>
      <c r="U283" s="18">
        <v>104.60000000000001</v>
      </c>
      <c r="V283" s="18">
        <v>17.2</v>
      </c>
      <c r="W283" s="18">
        <v>2.1</v>
      </c>
      <c r="X283" s="18">
        <v>186.6</v>
      </c>
      <c r="Y283" s="18">
        <v>52.199999999999996</v>
      </c>
      <c r="Z283" s="18">
        <v>45.8</v>
      </c>
      <c r="AA283" s="18">
        <v>168.89999999999998</v>
      </c>
      <c r="AB283" s="18">
        <v>22.7</v>
      </c>
      <c r="AC283" s="18">
        <v>20.9</v>
      </c>
      <c r="AD283" s="18">
        <v>53.2</v>
      </c>
      <c r="AE283" s="18">
        <v>57.3</v>
      </c>
      <c r="AF283" s="18">
        <v>71.900000000000006</v>
      </c>
      <c r="AG283" s="18">
        <v>118.5</v>
      </c>
      <c r="AH283" s="18">
        <v>1329.7</v>
      </c>
      <c r="AI283" s="18">
        <v>54.8</v>
      </c>
      <c r="AJ283" s="18" t="s">
        <v>54</v>
      </c>
      <c r="AK283" s="18" t="s">
        <v>54</v>
      </c>
      <c r="AL283" s="18">
        <v>18.899999999999999</v>
      </c>
      <c r="AM283" s="18" t="s">
        <v>54</v>
      </c>
      <c r="AN283" s="18">
        <v>27.8</v>
      </c>
      <c r="AO283" s="18">
        <v>6.7</v>
      </c>
      <c r="AP283" s="18">
        <v>709568.29999999993</v>
      </c>
    </row>
    <row r="284" spans="1:42" x14ac:dyDescent="0.3">
      <c r="A284" s="24" t="s">
        <v>63</v>
      </c>
      <c r="B284" s="26">
        <v>45138</v>
      </c>
      <c r="C284" s="24" t="s">
        <v>61</v>
      </c>
      <c r="D284" s="24" t="s">
        <v>52</v>
      </c>
      <c r="E284" s="24" t="s">
        <v>56</v>
      </c>
      <c r="F284" s="18" t="s">
        <v>54</v>
      </c>
      <c r="G284" s="18">
        <v>89633.5</v>
      </c>
      <c r="H284" s="18">
        <v>219551.69999999998</v>
      </c>
      <c r="I284" s="18" t="s">
        <v>54</v>
      </c>
      <c r="J284" s="18" t="s">
        <v>54</v>
      </c>
      <c r="K284" s="18">
        <v>23684</v>
      </c>
      <c r="L284" s="18">
        <v>1457.3</v>
      </c>
      <c r="M284" s="18">
        <v>4556</v>
      </c>
      <c r="N284" s="18">
        <v>72.5</v>
      </c>
      <c r="O284" s="18">
        <v>52.300000000000004</v>
      </c>
      <c r="P284" s="18">
        <v>1651.1000000000001</v>
      </c>
      <c r="Q284" s="18">
        <v>92242.3</v>
      </c>
      <c r="R284" s="18">
        <v>180.6</v>
      </c>
      <c r="S284" s="18">
        <v>27.299999999999997</v>
      </c>
      <c r="T284" s="18">
        <v>30.599999999999998</v>
      </c>
      <c r="U284" s="18">
        <v>113.60000000000001</v>
      </c>
      <c r="V284" s="18">
        <v>19.100000000000001</v>
      </c>
      <c r="W284" s="18">
        <v>2.3000000000000003</v>
      </c>
      <c r="X284" s="18">
        <v>190</v>
      </c>
      <c r="Y284" s="18">
        <v>47.9</v>
      </c>
      <c r="Z284" s="18">
        <v>35.1</v>
      </c>
      <c r="AA284" s="18">
        <v>152.9</v>
      </c>
      <c r="AB284" s="18">
        <v>21.8</v>
      </c>
      <c r="AC284" s="18">
        <v>7</v>
      </c>
      <c r="AD284" s="18">
        <v>21.5</v>
      </c>
      <c r="AE284" s="18" t="s">
        <v>54</v>
      </c>
      <c r="AF284" s="18">
        <v>58.7</v>
      </c>
      <c r="AG284" s="18">
        <v>142.5</v>
      </c>
      <c r="AH284" s="18">
        <v>1683.3000000000002</v>
      </c>
      <c r="AI284" s="18">
        <v>18.7</v>
      </c>
      <c r="AJ284" s="18" t="s">
        <v>54</v>
      </c>
      <c r="AK284" s="18" t="s">
        <v>54</v>
      </c>
      <c r="AL284" s="18" t="s">
        <v>54</v>
      </c>
      <c r="AM284" s="18" t="s">
        <v>54</v>
      </c>
      <c r="AN284" s="18">
        <v>29.299999999999997</v>
      </c>
      <c r="AO284" s="18" t="s">
        <v>54</v>
      </c>
      <c r="AP284" s="18">
        <v>707894.7</v>
      </c>
    </row>
    <row r="285" spans="1:42" x14ac:dyDescent="0.3">
      <c r="A285" s="24" t="s">
        <v>64</v>
      </c>
      <c r="B285" s="26">
        <v>45138</v>
      </c>
      <c r="C285" s="24" t="s">
        <v>61</v>
      </c>
      <c r="D285" s="24" t="s">
        <v>52</v>
      </c>
      <c r="E285" s="24" t="s">
        <v>57</v>
      </c>
      <c r="F285" s="18" t="s">
        <v>54</v>
      </c>
      <c r="G285" s="18">
        <v>86618</v>
      </c>
      <c r="H285" s="18">
        <v>216105.1</v>
      </c>
      <c r="I285" s="18" t="s">
        <v>54</v>
      </c>
      <c r="J285" s="18" t="s">
        <v>54</v>
      </c>
      <c r="K285" s="18">
        <v>23349.8</v>
      </c>
      <c r="L285" s="18">
        <v>1519</v>
      </c>
      <c r="M285" s="18">
        <v>5142.6000000000004</v>
      </c>
      <c r="N285" s="18">
        <v>107.49999999999999</v>
      </c>
      <c r="O285" s="18">
        <v>80.400000000000006</v>
      </c>
      <c r="P285" s="18">
        <v>1513.8999999999999</v>
      </c>
      <c r="Q285" s="18">
        <v>87108.9</v>
      </c>
      <c r="R285" s="18">
        <v>375.3</v>
      </c>
      <c r="S285" s="18">
        <v>28</v>
      </c>
      <c r="T285" s="18">
        <v>78.5</v>
      </c>
      <c r="U285" s="18">
        <v>115.8</v>
      </c>
      <c r="V285" s="18">
        <v>23.1</v>
      </c>
      <c r="W285" s="18">
        <v>3.2</v>
      </c>
      <c r="X285" s="18">
        <v>180.10000000000002</v>
      </c>
      <c r="Y285" s="18">
        <v>45.1</v>
      </c>
      <c r="Z285" s="18">
        <v>38.700000000000003</v>
      </c>
      <c r="AA285" s="18">
        <v>146.1</v>
      </c>
      <c r="AB285" s="18">
        <v>13.3</v>
      </c>
      <c r="AC285" s="18">
        <v>12.6</v>
      </c>
      <c r="AD285" s="18">
        <v>32.5</v>
      </c>
      <c r="AE285" s="18">
        <v>71.599999999999994</v>
      </c>
      <c r="AF285" s="18">
        <v>72.3</v>
      </c>
      <c r="AG285" s="18">
        <v>59.4</v>
      </c>
      <c r="AH285" s="18">
        <v>1479.6999999999998</v>
      </c>
      <c r="AI285" s="18" t="s">
        <v>54</v>
      </c>
      <c r="AJ285" s="18" t="s">
        <v>54</v>
      </c>
      <c r="AK285" s="18" t="s">
        <v>54</v>
      </c>
      <c r="AL285" s="18" t="s">
        <v>54</v>
      </c>
      <c r="AM285" s="18" t="s">
        <v>54</v>
      </c>
      <c r="AN285" s="18">
        <v>32.699999999999996</v>
      </c>
      <c r="AO285" s="18" t="s">
        <v>54</v>
      </c>
      <c r="AP285" s="18">
        <v>718165.8</v>
      </c>
    </row>
    <row r="286" spans="1:42" x14ac:dyDescent="0.3">
      <c r="A286" s="24" t="s">
        <v>65</v>
      </c>
      <c r="B286" s="26">
        <v>45138</v>
      </c>
      <c r="C286" s="24" t="s">
        <v>61</v>
      </c>
      <c r="D286" s="24" t="s">
        <v>52</v>
      </c>
      <c r="E286" s="24" t="s">
        <v>59</v>
      </c>
      <c r="F286" s="18">
        <v>11982.6</v>
      </c>
      <c r="G286" s="18">
        <v>88737.1</v>
      </c>
      <c r="H286" s="18">
        <v>218700.1</v>
      </c>
      <c r="I286" s="18" t="s">
        <v>54</v>
      </c>
      <c r="J286" s="18" t="s">
        <v>54</v>
      </c>
      <c r="K286" s="18">
        <v>23745.8</v>
      </c>
      <c r="L286" s="18">
        <v>1447.8</v>
      </c>
      <c r="M286" s="18">
        <v>6006.9</v>
      </c>
      <c r="N286" s="18" t="s">
        <v>54</v>
      </c>
      <c r="O286" s="18">
        <v>80.300000000000011</v>
      </c>
      <c r="P286" s="18">
        <v>1588.8</v>
      </c>
      <c r="Q286" s="18">
        <v>87990.1</v>
      </c>
      <c r="R286" s="18">
        <v>260.09999999999997</v>
      </c>
      <c r="S286" s="18">
        <v>53</v>
      </c>
      <c r="T286" s="18">
        <v>48.199999999999996</v>
      </c>
      <c r="U286" s="18">
        <v>125.10000000000001</v>
      </c>
      <c r="V286" s="18">
        <v>11.4</v>
      </c>
      <c r="W286" s="18">
        <v>4.4000000000000004</v>
      </c>
      <c r="X286" s="18">
        <v>182.8</v>
      </c>
      <c r="Y286" s="18">
        <v>53.3</v>
      </c>
      <c r="Z286" s="18">
        <v>40.099999999999994</v>
      </c>
      <c r="AA286" s="18">
        <v>150.6</v>
      </c>
      <c r="AB286" s="18">
        <v>22.3</v>
      </c>
      <c r="AC286" s="18">
        <v>20.6</v>
      </c>
      <c r="AD286" s="18">
        <v>31.5</v>
      </c>
      <c r="AE286" s="18">
        <v>20.100000000000001</v>
      </c>
      <c r="AF286" s="18">
        <v>72.8</v>
      </c>
      <c r="AG286" s="18">
        <v>65.5</v>
      </c>
      <c r="AH286" s="18" t="s">
        <v>54</v>
      </c>
      <c r="AI286" s="18" t="s">
        <v>54</v>
      </c>
      <c r="AJ286" s="18" t="s">
        <v>54</v>
      </c>
      <c r="AK286" s="18" t="s">
        <v>54</v>
      </c>
      <c r="AL286" s="18">
        <v>15.100000000000001</v>
      </c>
      <c r="AM286" s="18" t="s">
        <v>54</v>
      </c>
      <c r="AN286" s="18">
        <v>15</v>
      </c>
      <c r="AO286" s="18" t="s">
        <v>54</v>
      </c>
      <c r="AP286" s="18">
        <v>711190.1</v>
      </c>
    </row>
    <row r="287" spans="1:42" x14ac:dyDescent="0.3">
      <c r="B287" s="26"/>
      <c r="C287" s="24" t="str">
        <f>C286</f>
        <v>NIST 679</v>
      </c>
      <c r="D287" s="26">
        <f>B286</f>
        <v>45138</v>
      </c>
      <c r="E287" s="24" t="s">
        <v>75</v>
      </c>
      <c r="F287" s="18" t="s">
        <v>54</v>
      </c>
      <c r="G287" s="20">
        <f t="shared" ref="G287" si="1853">AVERAGE(G282:G286)</f>
        <v>88741.6</v>
      </c>
      <c r="H287" s="20">
        <f t="shared" ref="H287" si="1854">AVERAGE(H282:H286)</f>
        <v>217822.1</v>
      </c>
      <c r="I287" s="18" t="s">
        <v>54</v>
      </c>
      <c r="J287" s="18" t="s">
        <v>54</v>
      </c>
      <c r="K287" s="20">
        <f t="shared" ref="K287" si="1855">AVERAGE(K282:K286)</f>
        <v>23655</v>
      </c>
      <c r="L287" s="20">
        <f t="shared" ref="L287" si="1856">AVERAGE(L282:L286)</f>
        <v>1501.76</v>
      </c>
      <c r="M287" s="20">
        <f t="shared" ref="M287" si="1857">AVERAGE(M282:M286)</f>
        <v>5278.06</v>
      </c>
      <c r="N287" s="20">
        <f t="shared" ref="N287" si="1858">AVERAGE(N282:N286)</f>
        <v>106.86666666666666</v>
      </c>
      <c r="O287" s="20">
        <f t="shared" ref="O287" si="1859">AVERAGE(O282:O286)</f>
        <v>79.95</v>
      </c>
      <c r="P287" s="20">
        <f t="shared" ref="P287" si="1860">AVERAGE(P282:P286)</f>
        <v>1619.08</v>
      </c>
      <c r="Q287" s="20">
        <f t="shared" ref="Q287" si="1861">AVERAGE(Q282:Q286)</f>
        <v>90705.5</v>
      </c>
      <c r="R287" s="20">
        <f t="shared" ref="R287" si="1862">AVERAGE(R282:R286)</f>
        <v>253.85999999999999</v>
      </c>
      <c r="S287" s="20">
        <f t="shared" ref="S287" si="1863">AVERAGE(S282:S286)</f>
        <v>37.739999999999995</v>
      </c>
      <c r="T287" s="20">
        <f t="shared" ref="T287" si="1864">AVERAGE(T282:T286)</f>
        <v>60.36</v>
      </c>
      <c r="U287" s="20">
        <f t="shared" ref="U287" si="1865">AVERAGE(U282:U286)</f>
        <v>116.16000000000001</v>
      </c>
      <c r="V287" s="20">
        <f t="shared" ref="V287" si="1866">AVERAGE(V282:V286)</f>
        <v>18.860000000000003</v>
      </c>
      <c r="W287" s="20">
        <f t="shared" ref="W287" si="1867">AVERAGE(W282:W286)</f>
        <v>3.4799999999999995</v>
      </c>
      <c r="X287" s="20">
        <f t="shared" ref="X287" si="1868">AVERAGE(X282:X286)</f>
        <v>184.26</v>
      </c>
      <c r="Y287" s="20">
        <f t="shared" ref="Y287" si="1869">AVERAGE(Y282:Y286)</f>
        <v>48.760000000000005</v>
      </c>
      <c r="Z287" s="20">
        <f t="shared" ref="Z287" si="1870">AVERAGE(Z282:Z286)</f>
        <v>39.699999999999996</v>
      </c>
      <c r="AA287" s="20">
        <f t="shared" ref="AA287" si="1871">AVERAGE(AA282:AA286)</f>
        <v>156.30000000000001</v>
      </c>
      <c r="AB287" s="20">
        <f t="shared" ref="AB287" si="1872">AVERAGE(AB282:AB286)</f>
        <v>20.919999999999998</v>
      </c>
      <c r="AC287" s="20">
        <f t="shared" ref="AC287" si="1873">AVERAGE(AC282:AC286)</f>
        <v>14</v>
      </c>
      <c r="AD287" s="20">
        <f t="shared" ref="AD287" si="1874">AVERAGE(AD282:AD286)</f>
        <v>32.760000000000005</v>
      </c>
      <c r="AE287" s="20">
        <f t="shared" ref="AE287" si="1875">AVERAGE(AE282:AE286)</f>
        <v>44.974999999999994</v>
      </c>
      <c r="AF287" s="20">
        <f t="shared" ref="AF287" si="1876">AVERAGE(AF282:AF286)</f>
        <v>69.099999999999994</v>
      </c>
      <c r="AG287" s="20">
        <f t="shared" ref="AG287" si="1877">AVERAGE(AG282:AG286)</f>
        <v>82.82</v>
      </c>
      <c r="AH287" s="20">
        <f t="shared" ref="AH287" si="1878">AVERAGE(AH282:AH286)</f>
        <v>1303.25</v>
      </c>
      <c r="AI287" s="20">
        <f t="shared" ref="AI287" si="1879">AVERAGE(AI282:AI286)</f>
        <v>41.93333333333333</v>
      </c>
      <c r="AJ287" s="18" t="s">
        <v>54</v>
      </c>
      <c r="AK287" s="18" t="s">
        <v>54</v>
      </c>
      <c r="AL287" s="18" t="s">
        <v>54</v>
      </c>
      <c r="AM287" s="18" t="s">
        <v>54</v>
      </c>
      <c r="AN287" s="20">
        <f t="shared" ref="AN287" si="1880">AVERAGE(AN282:AN286)</f>
        <v>26.199999999999996</v>
      </c>
      <c r="AO287" s="18" t="s">
        <v>54</v>
      </c>
      <c r="AP287" s="20">
        <f t="shared" ref="AP287" si="1881">AVERAGE(AP282:AP286)</f>
        <v>710972.99999999988</v>
      </c>
    </row>
    <row r="288" spans="1:42" x14ac:dyDescent="0.3">
      <c r="B288" s="26"/>
      <c r="C288" s="24" t="str">
        <f>C287</f>
        <v>NIST 679</v>
      </c>
      <c r="D288" s="26">
        <f>D287</f>
        <v>45138</v>
      </c>
      <c r="E288" s="24" t="s">
        <v>76</v>
      </c>
      <c r="F288" s="18" t="s">
        <v>54</v>
      </c>
      <c r="G288" s="20">
        <f t="shared" ref="G288:AP288" si="1882">STDEV(G282:G286)</f>
        <v>1308.5563170914725</v>
      </c>
      <c r="H288" s="20">
        <f t="shared" si="1882"/>
        <v>1338.8441712910333</v>
      </c>
      <c r="I288" s="18" t="s">
        <v>54</v>
      </c>
      <c r="J288" s="18" t="s">
        <v>54</v>
      </c>
      <c r="K288" s="20">
        <f t="shared" si="1882"/>
        <v>286.05190962481026</v>
      </c>
      <c r="L288" s="20">
        <f t="shared" si="1882"/>
        <v>48.892259101007035</v>
      </c>
      <c r="M288" s="20">
        <f t="shared" si="1882"/>
        <v>519.47453065573848</v>
      </c>
      <c r="N288" s="20">
        <f t="shared" si="1882"/>
        <v>34.054417236730607</v>
      </c>
      <c r="O288" s="20">
        <f t="shared" si="1882"/>
        <v>22.254362868135946</v>
      </c>
      <c r="P288" s="20">
        <f t="shared" si="1882"/>
        <v>67.790648322611588</v>
      </c>
      <c r="Q288" s="20">
        <f t="shared" si="1882"/>
        <v>2964.7461172923418</v>
      </c>
      <c r="R288" s="20">
        <f t="shared" si="1882"/>
        <v>78.432474141773639</v>
      </c>
      <c r="S288" s="20">
        <f t="shared" si="1882"/>
        <v>10.862228132386113</v>
      </c>
      <c r="T288" s="20">
        <f t="shared" si="1882"/>
        <v>21.837650972574863</v>
      </c>
      <c r="U288" s="20">
        <f t="shared" si="1882"/>
        <v>7.9204166557069451</v>
      </c>
      <c r="V288" s="20">
        <f t="shared" si="1882"/>
        <v>4.949040311009802</v>
      </c>
      <c r="W288" s="20">
        <f t="shared" si="1882"/>
        <v>1.4060583202698265</v>
      </c>
      <c r="X288" s="20">
        <f t="shared" si="1882"/>
        <v>3.9972490540370291</v>
      </c>
      <c r="Y288" s="20">
        <f t="shared" si="1882"/>
        <v>3.8259639308284097</v>
      </c>
      <c r="Z288" s="20">
        <f t="shared" si="1882"/>
        <v>3.8839412971876883</v>
      </c>
      <c r="AA288" s="20">
        <f t="shared" si="1882"/>
        <v>9.3773663680161174</v>
      </c>
      <c r="AB288" s="20">
        <f t="shared" si="1882"/>
        <v>4.3797260188281335</v>
      </c>
      <c r="AC288" s="20">
        <f t="shared" si="1882"/>
        <v>6.4834404447021816</v>
      </c>
      <c r="AD288" s="20">
        <f t="shared" si="1882"/>
        <v>12.297479416530846</v>
      </c>
      <c r="AE288" s="20">
        <f t="shared" si="1882"/>
        <v>23.64788574059002</v>
      </c>
      <c r="AF288" s="20">
        <f t="shared" si="1882"/>
        <v>5.9249472571492134</v>
      </c>
      <c r="AG288" s="20">
        <f t="shared" si="1882"/>
        <v>46.547255558195921</v>
      </c>
      <c r="AH288" s="20">
        <f t="shared" si="1882"/>
        <v>414.77018134544505</v>
      </c>
      <c r="AI288" s="20">
        <f t="shared" si="1882"/>
        <v>20.159447743758587</v>
      </c>
      <c r="AJ288" s="18" t="s">
        <v>54</v>
      </c>
      <c r="AK288" s="18" t="s">
        <v>54</v>
      </c>
      <c r="AL288" s="18" t="s">
        <v>54</v>
      </c>
      <c r="AM288" s="18" t="s">
        <v>54</v>
      </c>
      <c r="AN288" s="20">
        <f t="shared" si="1882"/>
        <v>7.7429537860776056</v>
      </c>
      <c r="AO288" s="18" t="s">
        <v>54</v>
      </c>
      <c r="AP288" s="20">
        <f t="shared" si="1882"/>
        <v>4236.7251751795657</v>
      </c>
    </row>
    <row r="289" spans="1:42" x14ac:dyDescent="0.3">
      <c r="B289" s="26"/>
      <c r="C289" s="24" t="str">
        <f>C288</f>
        <v>NIST 679</v>
      </c>
      <c r="D289" s="26">
        <f>D288</f>
        <v>45138</v>
      </c>
      <c r="E289" s="24" t="s">
        <v>77</v>
      </c>
      <c r="F289" s="18" t="s">
        <v>54</v>
      </c>
      <c r="G289" s="21">
        <f t="shared" ref="G289" si="1883">G288/G287</f>
        <v>1.4745692179220032E-2</v>
      </c>
      <c r="H289" s="21">
        <f t="shared" ref="H289" si="1884">H288/H287</f>
        <v>6.1465029089841352E-3</v>
      </c>
      <c r="I289" s="18" t="s">
        <v>54</v>
      </c>
      <c r="J289" s="18" t="s">
        <v>54</v>
      </c>
      <c r="K289" s="21">
        <f t="shared" ref="K289" si="1885">K288/K287</f>
        <v>1.2092661577882488E-2</v>
      </c>
      <c r="L289" s="21">
        <f t="shared" ref="L289" si="1886">L288/L287</f>
        <v>3.2556639610195393E-2</v>
      </c>
      <c r="M289" s="21">
        <f t="shared" ref="M289" si="1887">M288/M287</f>
        <v>9.842149021718935E-2</v>
      </c>
      <c r="N289" s="21">
        <f t="shared" ref="N289" si="1888">N288/N287</f>
        <v>0.31866266908980606</v>
      </c>
      <c r="O289" s="21">
        <f t="shared" ref="O289" si="1889">O288/O287</f>
        <v>0.27835350679344523</v>
      </c>
      <c r="P289" s="21">
        <f t="shared" ref="P289" si="1890">P288/P287</f>
        <v>4.1869857155058178E-2</v>
      </c>
      <c r="Q289" s="21">
        <f t="shared" ref="Q289" si="1891">Q288/Q287</f>
        <v>3.2685406257529498E-2</v>
      </c>
      <c r="R289" s="21">
        <f t="shared" ref="R289" si="1892">R288/R287</f>
        <v>0.30895956094608701</v>
      </c>
      <c r="S289" s="21">
        <f t="shared" ref="S289" si="1893">S288/S287</f>
        <v>0.28781738559581649</v>
      </c>
      <c r="T289" s="21">
        <f t="shared" ref="T289" si="1894">T288/T287</f>
        <v>0.36179010888957691</v>
      </c>
      <c r="U289" s="21">
        <f t="shared" ref="U289" si="1895">U288/U287</f>
        <v>6.8185405093895868E-2</v>
      </c>
      <c r="V289" s="21">
        <f t="shared" ref="V289" si="1896">V288/V287</f>
        <v>0.26240934840985158</v>
      </c>
      <c r="W289" s="21">
        <f t="shared" ref="W289" si="1897">W288/W287</f>
        <v>0.40403974720397318</v>
      </c>
      <c r="X289" s="21">
        <f t="shared" ref="X289" si="1898">X288/X287</f>
        <v>2.1693525746429118E-2</v>
      </c>
      <c r="Y289" s="21">
        <f t="shared" ref="Y289" si="1899">Y288/Y287</f>
        <v>7.8465215972690919E-2</v>
      </c>
      <c r="Z289" s="21">
        <f t="shared" ref="Z289" si="1900">Z288/Z287</f>
        <v>9.7832274488354881E-2</v>
      </c>
      <c r="AA289" s="21">
        <f t="shared" ref="AA289" si="1901">AA288/AA287</f>
        <v>5.9995946052566328E-2</v>
      </c>
      <c r="AB289" s="21">
        <f t="shared" ref="AB289" si="1902">AB288/AB287</f>
        <v>0.20935592824226262</v>
      </c>
      <c r="AC289" s="21">
        <f t="shared" ref="AC289" si="1903">AC288/AC287</f>
        <v>0.46310288890729867</v>
      </c>
      <c r="AD289" s="21">
        <f t="shared" ref="AD289" si="1904">AD288/AD287</f>
        <v>0.37538093457053862</v>
      </c>
      <c r="AE289" s="21">
        <f t="shared" ref="AE289" si="1905">AE288/AE287</f>
        <v>0.52580068350394715</v>
      </c>
      <c r="AF289" s="21">
        <f t="shared" ref="AF289" si="1906">AF288/AF287</f>
        <v>8.5744533388555921E-2</v>
      </c>
      <c r="AG289" s="21">
        <f t="shared" ref="AG289" si="1907">AG288/AG287</f>
        <v>0.56202916636314815</v>
      </c>
      <c r="AH289" s="21">
        <f t="shared" ref="AH289" si="1908">AH288/AH287</f>
        <v>0.31825833980084023</v>
      </c>
      <c r="AI289" s="21">
        <f t="shared" ref="AI289" si="1909">AI288/AI287</f>
        <v>0.48074994619456096</v>
      </c>
      <c r="AJ289" s="18" t="s">
        <v>54</v>
      </c>
      <c r="AK289" s="18" t="s">
        <v>54</v>
      </c>
      <c r="AL289" s="18" t="s">
        <v>54</v>
      </c>
      <c r="AM289" s="18" t="s">
        <v>54</v>
      </c>
      <c r="AN289" s="21">
        <f t="shared" ref="AN289" si="1910">AN288/AN287</f>
        <v>0.29553258725487047</v>
      </c>
      <c r="AO289" s="18" t="s">
        <v>54</v>
      </c>
      <c r="AP289" s="21">
        <f t="shared" ref="AP289" si="1911">AP288/AP287</f>
        <v>5.9590521372535473E-3</v>
      </c>
    </row>
    <row r="290" spans="1:42" x14ac:dyDescent="0.3">
      <c r="B290" s="26"/>
    </row>
    <row r="291" spans="1:42" x14ac:dyDescent="0.3">
      <c r="A291" s="24" t="s">
        <v>66</v>
      </c>
      <c r="B291" s="26">
        <v>45138</v>
      </c>
      <c r="C291" s="24" t="s">
        <v>67</v>
      </c>
      <c r="D291" s="24" t="s">
        <v>52</v>
      </c>
      <c r="E291" s="24" t="s">
        <v>53</v>
      </c>
      <c r="F291" s="18" t="s">
        <v>54</v>
      </c>
      <c r="G291" s="18">
        <v>79809.099999999991</v>
      </c>
      <c r="H291" s="18">
        <v>273396.7</v>
      </c>
      <c r="I291" s="18">
        <v>174.4</v>
      </c>
      <c r="J291" s="18" t="s">
        <v>54</v>
      </c>
      <c r="K291" s="18">
        <v>17892.099999999999</v>
      </c>
      <c r="L291" s="18">
        <v>14871.300000000001</v>
      </c>
      <c r="M291" s="18">
        <v>4675.5999999999995</v>
      </c>
      <c r="N291" s="18">
        <v>285.10000000000002</v>
      </c>
      <c r="O291" s="18">
        <v>174.79999999999998</v>
      </c>
      <c r="P291" s="18">
        <v>951.5</v>
      </c>
      <c r="Q291" s="18">
        <v>51262.999999999993</v>
      </c>
      <c r="R291" s="18">
        <v>195.60000000000002</v>
      </c>
      <c r="S291" s="18">
        <v>57.400000000000006</v>
      </c>
      <c r="T291" s="18">
        <v>94.800000000000011</v>
      </c>
      <c r="U291" s="18">
        <v>80.400000000000006</v>
      </c>
      <c r="V291" s="18">
        <v>6.7</v>
      </c>
      <c r="W291" s="18">
        <v>3.5</v>
      </c>
      <c r="X291" s="18">
        <v>78.3</v>
      </c>
      <c r="Y291" s="18">
        <v>99.000000000000014</v>
      </c>
      <c r="Z291" s="18">
        <v>32.5</v>
      </c>
      <c r="AA291" s="18">
        <v>301.8</v>
      </c>
      <c r="AB291" s="18">
        <v>7.1000000000000005</v>
      </c>
      <c r="AC291" s="18">
        <v>13.2</v>
      </c>
      <c r="AD291" s="18">
        <v>31.5</v>
      </c>
      <c r="AE291" s="18">
        <v>40.099999999999994</v>
      </c>
      <c r="AF291" s="18">
        <v>33.4</v>
      </c>
      <c r="AG291" s="18">
        <v>52.199999999999996</v>
      </c>
      <c r="AH291" s="18">
        <v>416.9</v>
      </c>
      <c r="AI291" s="18" t="s">
        <v>54</v>
      </c>
      <c r="AJ291" s="18" t="s">
        <v>54</v>
      </c>
      <c r="AK291" s="18" t="s">
        <v>54</v>
      </c>
      <c r="AL291" s="18" t="s">
        <v>54</v>
      </c>
      <c r="AM291" s="18">
        <v>25.500000000000004</v>
      </c>
      <c r="AN291" s="18" t="s">
        <v>54</v>
      </c>
      <c r="AO291" s="18" t="s">
        <v>54</v>
      </c>
      <c r="AP291" s="18">
        <v>703392</v>
      </c>
    </row>
    <row r="292" spans="1:42" x14ac:dyDescent="0.3">
      <c r="A292" s="24" t="s">
        <v>68</v>
      </c>
      <c r="B292" s="26">
        <v>45138</v>
      </c>
      <c r="C292" s="24" t="s">
        <v>67</v>
      </c>
      <c r="D292" s="24" t="s">
        <v>52</v>
      </c>
      <c r="E292" s="24" t="s">
        <v>55</v>
      </c>
      <c r="F292" s="18">
        <v>12466.3</v>
      </c>
      <c r="G292" s="18">
        <v>79839.8</v>
      </c>
      <c r="H292" s="18">
        <v>275590.90000000002</v>
      </c>
      <c r="I292" s="18">
        <v>214.6</v>
      </c>
      <c r="J292" s="18" t="s">
        <v>54</v>
      </c>
      <c r="K292" s="18">
        <v>18162.100000000002</v>
      </c>
      <c r="L292" s="18">
        <v>15119.499999999998</v>
      </c>
      <c r="M292" s="18">
        <v>4471.6000000000004</v>
      </c>
      <c r="N292" s="18">
        <v>156.1</v>
      </c>
      <c r="O292" s="18">
        <v>85.4</v>
      </c>
      <c r="P292" s="18">
        <v>1021.8000000000001</v>
      </c>
      <c r="Q292" s="18">
        <v>52636.5</v>
      </c>
      <c r="R292" s="18">
        <v>92.3</v>
      </c>
      <c r="S292" s="18">
        <v>55.5</v>
      </c>
      <c r="T292" s="18">
        <v>68.099999999999994</v>
      </c>
      <c r="U292" s="18">
        <v>69</v>
      </c>
      <c r="V292" s="18">
        <v>7</v>
      </c>
      <c r="W292" s="18">
        <v>4.5</v>
      </c>
      <c r="X292" s="18">
        <v>73.900000000000006</v>
      </c>
      <c r="Y292" s="18">
        <v>99.7</v>
      </c>
      <c r="Z292" s="18">
        <v>29.8</v>
      </c>
      <c r="AA292" s="18">
        <v>307.8</v>
      </c>
      <c r="AB292" s="18">
        <v>6.7</v>
      </c>
      <c r="AC292" s="18">
        <v>15</v>
      </c>
      <c r="AD292" s="18">
        <v>25.500000000000004</v>
      </c>
      <c r="AE292" s="18">
        <v>47.999999999999993</v>
      </c>
      <c r="AF292" s="18">
        <v>45.4</v>
      </c>
      <c r="AG292" s="18">
        <v>69.8</v>
      </c>
      <c r="AH292" s="18">
        <v>940.2</v>
      </c>
      <c r="AI292" s="18">
        <v>18.899999999999999</v>
      </c>
      <c r="AJ292" s="18" t="s">
        <v>54</v>
      </c>
      <c r="AK292" s="18" t="s">
        <v>54</v>
      </c>
      <c r="AL292" s="18">
        <v>15.100000000000001</v>
      </c>
      <c r="AM292" s="18" t="s">
        <v>54</v>
      </c>
      <c r="AN292" s="18">
        <v>19.7</v>
      </c>
      <c r="AO292" s="18">
        <v>5.9999999999999991</v>
      </c>
      <c r="AP292" s="18">
        <v>696404.9</v>
      </c>
    </row>
    <row r="293" spans="1:42" x14ac:dyDescent="0.3">
      <c r="A293" s="24" t="s">
        <v>69</v>
      </c>
      <c r="B293" s="26">
        <v>45138</v>
      </c>
      <c r="C293" s="24" t="s">
        <v>67</v>
      </c>
      <c r="D293" s="24" t="s">
        <v>52</v>
      </c>
      <c r="E293" s="24" t="s">
        <v>56</v>
      </c>
      <c r="F293" s="18">
        <v>11503.8</v>
      </c>
      <c r="G293" s="18">
        <v>79102.5</v>
      </c>
      <c r="H293" s="18">
        <v>273846.40000000002</v>
      </c>
      <c r="I293" s="18">
        <v>183.9</v>
      </c>
      <c r="J293" s="18" t="s">
        <v>54</v>
      </c>
      <c r="K293" s="18">
        <v>17480.899999999998</v>
      </c>
      <c r="L293" s="18">
        <v>15017</v>
      </c>
      <c r="M293" s="18">
        <v>4695</v>
      </c>
      <c r="N293" s="18">
        <v>358.6</v>
      </c>
      <c r="O293" s="18">
        <v>116.2</v>
      </c>
      <c r="P293" s="18">
        <v>1012</v>
      </c>
      <c r="Q293" s="18">
        <v>49654</v>
      </c>
      <c r="R293" s="18">
        <v>309.89999999999998</v>
      </c>
      <c r="S293" s="18">
        <v>57.9</v>
      </c>
      <c r="T293" s="18">
        <v>64.7</v>
      </c>
      <c r="U293" s="18">
        <v>68.3</v>
      </c>
      <c r="V293" s="18">
        <v>7</v>
      </c>
      <c r="W293" s="18">
        <v>4</v>
      </c>
      <c r="X293" s="18">
        <v>77.2</v>
      </c>
      <c r="Y293" s="18">
        <v>100.6</v>
      </c>
      <c r="Z293" s="18">
        <v>30.599999999999998</v>
      </c>
      <c r="AA293" s="18">
        <v>240.8</v>
      </c>
      <c r="AB293" s="18">
        <v>17</v>
      </c>
      <c r="AC293" s="18">
        <v>12.299999999999999</v>
      </c>
      <c r="AD293" s="18" t="s">
        <v>54</v>
      </c>
      <c r="AE293" s="18">
        <v>28.700000000000003</v>
      </c>
      <c r="AF293" s="18">
        <v>34.1</v>
      </c>
      <c r="AG293" s="18">
        <v>51.1</v>
      </c>
      <c r="AH293" s="18" t="s">
        <v>54</v>
      </c>
      <c r="AI293" s="18" t="s">
        <v>54</v>
      </c>
      <c r="AJ293" s="18" t="s">
        <v>54</v>
      </c>
      <c r="AK293" s="18" t="s">
        <v>54</v>
      </c>
      <c r="AL293" s="18" t="s">
        <v>54</v>
      </c>
      <c r="AM293" s="18" t="s">
        <v>54</v>
      </c>
      <c r="AN293" s="18">
        <v>7.8</v>
      </c>
      <c r="AO293" s="18" t="s">
        <v>54</v>
      </c>
      <c r="AP293" s="18">
        <v>703627.4</v>
      </c>
    </row>
    <row r="294" spans="1:42" x14ac:dyDescent="0.3">
      <c r="A294" s="24" t="s">
        <v>70</v>
      </c>
      <c r="B294" s="26">
        <v>45138</v>
      </c>
      <c r="C294" s="24" t="s">
        <v>67</v>
      </c>
      <c r="D294" s="24" t="s">
        <v>52</v>
      </c>
      <c r="E294" s="24" t="s">
        <v>57</v>
      </c>
      <c r="F294" s="18">
        <v>12680.499999999998</v>
      </c>
      <c r="G294" s="18">
        <v>77637.8</v>
      </c>
      <c r="H294" s="18">
        <v>268016.8</v>
      </c>
      <c r="I294" s="18">
        <v>200.70000000000002</v>
      </c>
      <c r="J294" s="18" t="s">
        <v>54</v>
      </c>
      <c r="K294" s="18">
        <v>16973.2</v>
      </c>
      <c r="L294" s="18">
        <v>14587.000000000002</v>
      </c>
      <c r="M294" s="18">
        <v>4004.3</v>
      </c>
      <c r="N294" s="18">
        <v>231.3</v>
      </c>
      <c r="O294" s="18">
        <v>253.7</v>
      </c>
      <c r="P294" s="18">
        <v>918.69999999999993</v>
      </c>
      <c r="Q294" s="18">
        <v>48230.5</v>
      </c>
      <c r="R294" s="18">
        <v>203.10000000000002</v>
      </c>
      <c r="S294" s="18">
        <v>40</v>
      </c>
      <c r="T294" s="18">
        <v>59.199999999999996</v>
      </c>
      <c r="U294" s="18">
        <v>57.400000000000006</v>
      </c>
      <c r="V294" s="18">
        <v>3.8000000000000003</v>
      </c>
      <c r="W294" s="18">
        <v>3.3</v>
      </c>
      <c r="X294" s="18">
        <v>69.8</v>
      </c>
      <c r="Y294" s="18">
        <v>112.8</v>
      </c>
      <c r="Z294" s="18">
        <v>28.700000000000003</v>
      </c>
      <c r="AA294" s="18">
        <v>257.60000000000002</v>
      </c>
      <c r="AB294" s="18">
        <v>9.9</v>
      </c>
      <c r="AC294" s="18">
        <v>14.6</v>
      </c>
      <c r="AD294" s="18">
        <v>20.100000000000001</v>
      </c>
      <c r="AE294" s="18">
        <v>36.5</v>
      </c>
      <c r="AF294" s="18">
        <v>46.499999999999993</v>
      </c>
      <c r="AG294" s="18">
        <v>92.1</v>
      </c>
      <c r="AH294" s="18">
        <v>502.8</v>
      </c>
      <c r="AI294" s="18">
        <v>17.899999999999999</v>
      </c>
      <c r="AJ294" s="18" t="s">
        <v>54</v>
      </c>
      <c r="AK294" s="18" t="s">
        <v>54</v>
      </c>
      <c r="AL294" s="18" t="s">
        <v>54</v>
      </c>
      <c r="AM294" s="18" t="s">
        <v>54</v>
      </c>
      <c r="AN294" s="18" t="s">
        <v>54</v>
      </c>
      <c r="AO294" s="18" t="s">
        <v>54</v>
      </c>
      <c r="AP294" s="18">
        <v>711133.70000000007</v>
      </c>
    </row>
    <row r="295" spans="1:42" x14ac:dyDescent="0.3">
      <c r="A295" s="24" t="s">
        <v>71</v>
      </c>
      <c r="B295" s="26">
        <v>45138</v>
      </c>
      <c r="C295" s="24" t="s">
        <v>67</v>
      </c>
      <c r="D295" s="24" t="s">
        <v>52</v>
      </c>
      <c r="E295" s="24" t="s">
        <v>59</v>
      </c>
      <c r="F295" s="18" t="s">
        <v>54</v>
      </c>
      <c r="G295" s="18">
        <v>52187</v>
      </c>
      <c r="H295" s="18">
        <v>183229.4</v>
      </c>
      <c r="I295" s="18">
        <v>51.2</v>
      </c>
      <c r="J295" s="18" t="s">
        <v>54</v>
      </c>
      <c r="K295" s="18">
        <v>9859.6</v>
      </c>
      <c r="L295" s="18">
        <v>6761.3</v>
      </c>
      <c r="M295" s="18" t="s">
        <v>54</v>
      </c>
      <c r="N295" s="18">
        <v>41.2</v>
      </c>
      <c r="O295" s="18">
        <v>59.4</v>
      </c>
      <c r="P295" s="18">
        <v>409.9</v>
      </c>
      <c r="Q295" s="18">
        <v>22205.300000000003</v>
      </c>
      <c r="R295" s="18" t="s">
        <v>54</v>
      </c>
      <c r="S295" s="18" t="s">
        <v>54</v>
      </c>
      <c r="T295" s="18">
        <v>26.900000000000002</v>
      </c>
      <c r="U295" s="18">
        <v>22.7</v>
      </c>
      <c r="V295" s="18">
        <v>1.2</v>
      </c>
      <c r="W295" s="18">
        <v>2.5999999999999996</v>
      </c>
      <c r="X295" s="18">
        <v>30.599999999999998</v>
      </c>
      <c r="Y295" s="18" t="s">
        <v>54</v>
      </c>
      <c r="Z295" s="18">
        <v>10.399999999999999</v>
      </c>
      <c r="AA295" s="18">
        <v>66.5</v>
      </c>
      <c r="AB295" s="18" t="s">
        <v>54</v>
      </c>
      <c r="AC295" s="18">
        <v>5.8</v>
      </c>
      <c r="AD295" s="18" t="s">
        <v>54</v>
      </c>
      <c r="AE295" s="18" t="s">
        <v>54</v>
      </c>
      <c r="AF295" s="18" t="s">
        <v>54</v>
      </c>
      <c r="AG295" s="18">
        <v>23.6</v>
      </c>
      <c r="AH295" s="18">
        <v>483.49999999999994</v>
      </c>
      <c r="AI295" s="18">
        <v>6.6</v>
      </c>
      <c r="AJ295" s="18" t="s">
        <v>54</v>
      </c>
      <c r="AK295" s="18" t="s">
        <v>54</v>
      </c>
      <c r="AL295" s="18" t="s">
        <v>54</v>
      </c>
      <c r="AM295" s="18" t="s">
        <v>54</v>
      </c>
      <c r="AN295" s="18">
        <v>5</v>
      </c>
      <c r="AO295" s="18" t="s">
        <v>54</v>
      </c>
      <c r="AP295" s="18">
        <v>851772.29999999993</v>
      </c>
    </row>
    <row r="296" spans="1:42" x14ac:dyDescent="0.3">
      <c r="B296" s="26"/>
      <c r="C296" s="24" t="str">
        <f>C295</f>
        <v>SARM 69</v>
      </c>
      <c r="D296" s="26">
        <f>B295</f>
        <v>45138</v>
      </c>
      <c r="E296" s="24" t="s">
        <v>75</v>
      </c>
      <c r="F296" s="20">
        <f>AVERAGE(F291:F295)</f>
        <v>12216.866666666667</v>
      </c>
      <c r="G296" s="20">
        <f t="shared" ref="G296" si="1912">AVERAGE(G291:G295)</f>
        <v>73715.240000000005</v>
      </c>
      <c r="H296" s="20">
        <f t="shared" ref="H296" si="1913">AVERAGE(H291:H295)</f>
        <v>254816.03999999998</v>
      </c>
      <c r="I296" s="20">
        <f t="shared" ref="I296" si="1914">AVERAGE(I291:I295)</f>
        <v>164.96</v>
      </c>
      <c r="J296" s="18" t="s">
        <v>54</v>
      </c>
      <c r="K296" s="20">
        <f t="shared" ref="K296" si="1915">AVERAGE(K291:K295)</f>
        <v>16073.579999999998</v>
      </c>
      <c r="L296" s="20">
        <f t="shared" ref="L296" si="1916">AVERAGE(L291:L295)</f>
        <v>13271.220000000001</v>
      </c>
      <c r="M296" s="20">
        <f t="shared" ref="M296" si="1917">AVERAGE(M291:M295)</f>
        <v>4461.625</v>
      </c>
      <c r="N296" s="20">
        <f t="shared" ref="N296" si="1918">AVERAGE(N291:N295)</f>
        <v>214.46000000000004</v>
      </c>
      <c r="O296" s="20">
        <f t="shared" ref="O296" si="1919">AVERAGE(O291:O295)</f>
        <v>137.89999999999998</v>
      </c>
      <c r="P296" s="20">
        <f t="shared" ref="P296" si="1920">AVERAGE(P291:P295)</f>
        <v>862.78</v>
      </c>
      <c r="Q296" s="20">
        <f t="shared" ref="Q296" si="1921">AVERAGE(Q291:Q295)</f>
        <v>44797.86</v>
      </c>
      <c r="R296" s="20">
        <f t="shared" ref="R296" si="1922">AVERAGE(R291:R295)</f>
        <v>200.22499999999999</v>
      </c>
      <c r="S296" s="20">
        <f t="shared" ref="S296" si="1923">AVERAGE(S291:S295)</f>
        <v>52.7</v>
      </c>
      <c r="T296" s="20">
        <f t="shared" ref="T296" si="1924">AVERAGE(T291:T295)</f>
        <v>62.739999999999995</v>
      </c>
      <c r="U296" s="20">
        <f t="shared" ref="U296" si="1925">AVERAGE(U291:U295)</f>
        <v>59.56</v>
      </c>
      <c r="V296" s="20">
        <f t="shared" ref="V296" si="1926">AVERAGE(V291:V295)</f>
        <v>5.14</v>
      </c>
      <c r="W296" s="20">
        <f t="shared" ref="W296" si="1927">AVERAGE(W291:W295)</f>
        <v>3.5799999999999996</v>
      </c>
      <c r="X296" s="20">
        <f t="shared" ref="X296" si="1928">AVERAGE(X291:X295)</f>
        <v>65.960000000000008</v>
      </c>
      <c r="Y296" s="20">
        <f t="shared" ref="Y296" si="1929">AVERAGE(Y291:Y295)</f>
        <v>103.02500000000001</v>
      </c>
      <c r="Z296" s="20">
        <f t="shared" ref="Z296" si="1930">AVERAGE(Z291:Z295)</f>
        <v>26.4</v>
      </c>
      <c r="AA296" s="20">
        <f t="shared" ref="AA296" si="1931">AVERAGE(AA291:AA295)</f>
        <v>234.9</v>
      </c>
      <c r="AB296" s="20">
        <f t="shared" ref="AB296" si="1932">AVERAGE(AB291:AB295)</f>
        <v>10.175000000000001</v>
      </c>
      <c r="AC296" s="20">
        <f t="shared" ref="AC296" si="1933">AVERAGE(AC291:AC295)</f>
        <v>12.18</v>
      </c>
      <c r="AD296" s="20">
        <f t="shared" ref="AD296" si="1934">AVERAGE(AD291:AD295)</f>
        <v>25.7</v>
      </c>
      <c r="AE296" s="20">
        <f t="shared" ref="AE296" si="1935">AVERAGE(AE291:AE295)</f>
        <v>38.325000000000003</v>
      </c>
      <c r="AF296" s="20">
        <f t="shared" ref="AF296" si="1936">AVERAGE(AF291:AF295)</f>
        <v>39.85</v>
      </c>
      <c r="AG296" s="20">
        <f t="shared" ref="AG296" si="1937">AVERAGE(AG291:AG295)</f>
        <v>57.760000000000005</v>
      </c>
      <c r="AH296" s="20">
        <f t="shared" ref="AH296" si="1938">AVERAGE(AH291:AH295)</f>
        <v>585.84999999999991</v>
      </c>
      <c r="AI296" s="20">
        <f t="shared" ref="AI296" si="1939">AVERAGE(AI291:AI295)</f>
        <v>14.466666666666667</v>
      </c>
      <c r="AJ296" s="18" t="s">
        <v>54</v>
      </c>
      <c r="AK296" s="18" t="s">
        <v>54</v>
      </c>
      <c r="AL296" s="18" t="s">
        <v>54</v>
      </c>
      <c r="AM296" s="18" t="s">
        <v>54</v>
      </c>
      <c r="AN296" s="20">
        <f t="shared" ref="AN296" si="1940">AVERAGE(AN291:AN295)</f>
        <v>10.833333333333334</v>
      </c>
      <c r="AO296" s="18" t="s">
        <v>54</v>
      </c>
      <c r="AP296" s="20">
        <f t="shared" ref="AP296" si="1941">AVERAGE(AP291:AP295)</f>
        <v>733266.05999999994</v>
      </c>
    </row>
    <row r="297" spans="1:42" x14ac:dyDescent="0.3">
      <c r="B297" s="26"/>
      <c r="C297" s="24" t="str">
        <f>C296</f>
        <v>SARM 69</v>
      </c>
      <c r="D297" s="26">
        <f>D296</f>
        <v>45138</v>
      </c>
      <c r="E297" s="24" t="s">
        <v>76</v>
      </c>
      <c r="F297" s="20">
        <f>STDEV(F291:F295)</f>
        <v>626.75231418267037</v>
      </c>
      <c r="G297" s="20">
        <f t="shared" ref="G297:AP297" si="1942">STDEV(G291:G295)</f>
        <v>12067.720680103561</v>
      </c>
      <c r="H297" s="20">
        <f t="shared" si="1942"/>
        <v>40118.254656864279</v>
      </c>
      <c r="I297" s="20">
        <f t="shared" si="1942"/>
        <v>65.442058341711615</v>
      </c>
      <c r="J297" s="18" t="s">
        <v>54</v>
      </c>
      <c r="K297" s="20">
        <f t="shared" si="1942"/>
        <v>3502.5827594790744</v>
      </c>
      <c r="L297" s="20">
        <f t="shared" si="1942"/>
        <v>3644.6700189454723</v>
      </c>
      <c r="M297" s="20">
        <f t="shared" si="1942"/>
        <v>321.19300921201034</v>
      </c>
      <c r="N297" s="20">
        <f t="shared" si="1942"/>
        <v>121.9373322653894</v>
      </c>
      <c r="O297" s="20">
        <f t="shared" si="1942"/>
        <v>77.718466274110213</v>
      </c>
      <c r="P297" s="20">
        <f t="shared" si="1942"/>
        <v>256.73553902800467</v>
      </c>
      <c r="Q297" s="20">
        <f t="shared" si="1942"/>
        <v>12738.045304245088</v>
      </c>
      <c r="R297" s="20">
        <f t="shared" si="1942"/>
        <v>88.893320896454313</v>
      </c>
      <c r="S297" s="20">
        <f t="shared" si="1942"/>
        <v>8.5295564558382981</v>
      </c>
      <c r="T297" s="20">
        <f t="shared" si="1942"/>
        <v>24.276799624332718</v>
      </c>
      <c r="U297" s="20">
        <f t="shared" si="1942"/>
        <v>22.153622728574224</v>
      </c>
      <c r="V297" s="20">
        <f t="shared" si="1942"/>
        <v>2.5822470834527032</v>
      </c>
      <c r="W297" s="20">
        <f t="shared" si="1942"/>
        <v>0.71902712048990403</v>
      </c>
      <c r="X297" s="20">
        <f t="shared" si="1942"/>
        <v>20.042030835222285</v>
      </c>
      <c r="Y297" s="20">
        <f t="shared" si="1942"/>
        <v>6.5494910743761823</v>
      </c>
      <c r="Z297" s="20">
        <f t="shared" si="1942"/>
        <v>9.0512430085596449</v>
      </c>
      <c r="AA297" s="20">
        <f t="shared" si="1942"/>
        <v>98.359900365952043</v>
      </c>
      <c r="AB297" s="20">
        <f t="shared" si="1942"/>
        <v>4.7675115801292653</v>
      </c>
      <c r="AC297" s="20">
        <f t="shared" si="1942"/>
        <v>3.7271973384837027</v>
      </c>
      <c r="AD297" s="20">
        <f t="shared" si="1942"/>
        <v>5.7026309717533294</v>
      </c>
      <c r="AE297" s="20">
        <f t="shared" si="1942"/>
        <v>8.0151419201408647</v>
      </c>
      <c r="AF297" s="20">
        <f t="shared" si="1942"/>
        <v>7.0637572627225964</v>
      </c>
      <c r="AG297" s="20">
        <f t="shared" si="1942"/>
        <v>25.329686140969056</v>
      </c>
      <c r="AH297" s="20">
        <f t="shared" si="1942"/>
        <v>239.08216858087397</v>
      </c>
      <c r="AI297" s="20">
        <f t="shared" si="1942"/>
        <v>6.8310565312646361</v>
      </c>
      <c r="AJ297" s="18" t="s">
        <v>54</v>
      </c>
      <c r="AK297" s="18" t="s">
        <v>54</v>
      </c>
      <c r="AL297" s="18" t="s">
        <v>54</v>
      </c>
      <c r="AM297" s="18" t="s">
        <v>54</v>
      </c>
      <c r="AN297" s="20">
        <f t="shared" si="1942"/>
        <v>7.8053400523829399</v>
      </c>
      <c r="AO297" s="18" t="s">
        <v>54</v>
      </c>
      <c r="AP297" s="20">
        <f t="shared" si="1942"/>
        <v>66451.533131546283</v>
      </c>
    </row>
    <row r="298" spans="1:42" x14ac:dyDescent="0.3">
      <c r="B298" s="26"/>
      <c r="C298" s="24" t="str">
        <f>C297</f>
        <v>SARM 69</v>
      </c>
      <c r="D298" s="26">
        <f>D297</f>
        <v>45138</v>
      </c>
      <c r="E298" s="24" t="s">
        <v>77</v>
      </c>
      <c r="F298" s="21">
        <f>F297/F296</f>
        <v>5.1302214494387842E-2</v>
      </c>
      <c r="G298" s="21">
        <f t="shared" ref="G298" si="1943">G297/G296</f>
        <v>0.16370726976000566</v>
      </c>
      <c r="H298" s="21">
        <f t="shared" ref="H298" si="1944">H297/H296</f>
        <v>0.15744006796771617</v>
      </c>
      <c r="I298" s="21">
        <f t="shared" ref="I298" si="1945">I297/I296</f>
        <v>0.39671470866701997</v>
      </c>
      <c r="J298" s="18" t="s">
        <v>54</v>
      </c>
      <c r="K298" s="21">
        <f t="shared" ref="K298" si="1946">K297/K296</f>
        <v>0.21790931201879574</v>
      </c>
      <c r="L298" s="21">
        <f t="shared" ref="L298" si="1947">L297/L296</f>
        <v>0.27462961347528503</v>
      </c>
      <c r="M298" s="21">
        <f t="shared" ref="M298" si="1948">M297/M296</f>
        <v>7.1990140187041793E-2</v>
      </c>
      <c r="N298" s="21">
        <f t="shared" ref="N298" si="1949">N297/N296</f>
        <v>0.5685784401071966</v>
      </c>
      <c r="O298" s="21">
        <f t="shared" ref="O298" si="1950">O297/O296</f>
        <v>0.56358568726693414</v>
      </c>
      <c r="P298" s="21">
        <f t="shared" ref="P298" si="1951">P297/P296</f>
        <v>0.29756779135817318</v>
      </c>
      <c r="Q298" s="21">
        <f t="shared" ref="Q298" si="1952">Q297/Q296</f>
        <v>0.28434495094732398</v>
      </c>
      <c r="R298" s="21">
        <f t="shared" ref="R298" si="1953">R297/R296</f>
        <v>0.44396714144814242</v>
      </c>
      <c r="S298" s="21">
        <f t="shared" ref="S298" si="1954">S297/S296</f>
        <v>0.16185116614493925</v>
      </c>
      <c r="T298" s="21">
        <f t="shared" ref="T298" si="1955">T297/T296</f>
        <v>0.38694293312611922</v>
      </c>
      <c r="U298" s="21">
        <f t="shared" ref="U298" si="1956">U297/U296</f>
        <v>0.37195471337431535</v>
      </c>
      <c r="V298" s="21">
        <f t="shared" ref="V298" si="1957">V297/V296</f>
        <v>0.50238270106083727</v>
      </c>
      <c r="W298" s="21">
        <f t="shared" ref="W298" si="1958">W297/W296</f>
        <v>0.20084556438265477</v>
      </c>
      <c r="X298" s="21">
        <f t="shared" ref="X298" si="1959">X297/X296</f>
        <v>0.30385128616164769</v>
      </c>
      <c r="Y298" s="21">
        <f t="shared" ref="Y298" si="1960">Y297/Y296</f>
        <v>6.3571861920661804E-2</v>
      </c>
      <c r="Z298" s="21">
        <f t="shared" ref="Z298" si="1961">Z297/Z296</f>
        <v>0.34285011396059262</v>
      </c>
      <c r="AA298" s="21">
        <f t="shared" ref="AA298" si="1962">AA297/AA296</f>
        <v>0.4187309508980504</v>
      </c>
      <c r="AB298" s="21">
        <f t="shared" ref="AB298" si="1963">AB297/AB296</f>
        <v>0.46855150664661083</v>
      </c>
      <c r="AC298" s="21">
        <f t="shared" ref="AC298" si="1964">AC297/AC296</f>
        <v>0.30600963370145345</v>
      </c>
      <c r="AD298" s="21">
        <f t="shared" ref="AD298" si="1965">AD297/AD296</f>
        <v>0.22189225571024629</v>
      </c>
      <c r="AE298" s="21">
        <f t="shared" ref="AE298" si="1966">AE297/AE296</f>
        <v>0.20913612316088359</v>
      </c>
      <c r="AF298" s="21">
        <f t="shared" ref="AF298" si="1967">AF297/AF296</f>
        <v>0.17725865151123202</v>
      </c>
      <c r="AG298" s="21">
        <f t="shared" ref="AG298" si="1968">AG297/AG296</f>
        <v>0.43853334731594623</v>
      </c>
      <c r="AH298" s="21">
        <f t="shared" ref="AH298" si="1969">AH297/AH296</f>
        <v>0.40809450982482548</v>
      </c>
      <c r="AI298" s="21">
        <f t="shared" ref="AI298" si="1970">AI297/AI296</f>
        <v>0.47219284778326975</v>
      </c>
      <c r="AJ298" s="18" t="s">
        <v>54</v>
      </c>
      <c r="AK298" s="18" t="s">
        <v>54</v>
      </c>
      <c r="AL298" s="18" t="s">
        <v>54</v>
      </c>
      <c r="AM298" s="18" t="s">
        <v>54</v>
      </c>
      <c r="AN298" s="21">
        <f t="shared" ref="AN298" si="1971">AN297/AN296</f>
        <v>0.72049292791227137</v>
      </c>
      <c r="AO298" s="18" t="s">
        <v>54</v>
      </c>
      <c r="AP298" s="21">
        <f t="shared" ref="AP298" si="1972">AP297/AP296</f>
        <v>9.0624040517498228E-2</v>
      </c>
    </row>
    <row r="299" spans="1:42" x14ac:dyDescent="0.3">
      <c r="B299" s="26"/>
    </row>
    <row r="300" spans="1:42" x14ac:dyDescent="0.3">
      <c r="A300" s="24" t="s">
        <v>42</v>
      </c>
      <c r="B300" s="26">
        <v>45139</v>
      </c>
      <c r="C300" s="27" t="s">
        <v>0</v>
      </c>
      <c r="D300" s="27" t="s">
        <v>52</v>
      </c>
      <c r="E300" s="27" t="s">
        <v>53</v>
      </c>
      <c r="F300" s="18">
        <v>11843.699999999999</v>
      </c>
      <c r="G300" s="18">
        <v>68700.7</v>
      </c>
      <c r="H300" s="18">
        <v>264254.39999999997</v>
      </c>
      <c r="I300" s="18" t="s">
        <v>54</v>
      </c>
      <c r="J300" s="18" t="s">
        <v>54</v>
      </c>
      <c r="K300" s="18">
        <v>25573.199999999997</v>
      </c>
      <c r="L300" s="18">
        <v>23266.5</v>
      </c>
      <c r="M300" s="18">
        <v>3299.8</v>
      </c>
      <c r="N300" s="18" t="s">
        <v>54</v>
      </c>
      <c r="O300" s="18">
        <v>64.5</v>
      </c>
      <c r="P300" s="18">
        <v>697.09999999999991</v>
      </c>
      <c r="Q300" s="18">
        <v>28108.300000000003</v>
      </c>
      <c r="R300" s="18" t="s">
        <v>54</v>
      </c>
      <c r="S300" s="18">
        <v>25.6</v>
      </c>
      <c r="T300" s="18">
        <v>152</v>
      </c>
      <c r="U300" s="18">
        <v>401.20000000000005</v>
      </c>
      <c r="V300" s="18">
        <v>143.9</v>
      </c>
      <c r="W300" s="18" t="s">
        <v>54</v>
      </c>
      <c r="X300" s="18">
        <v>117.80000000000001</v>
      </c>
      <c r="Y300" s="18">
        <v>251.6</v>
      </c>
      <c r="Z300" s="18">
        <v>31.4</v>
      </c>
      <c r="AA300" s="18">
        <v>332.59999999999997</v>
      </c>
      <c r="AB300" s="18">
        <v>14.499999999999998</v>
      </c>
      <c r="AC300" s="18">
        <v>4.0999999999999996</v>
      </c>
      <c r="AD300" s="18">
        <v>16.3</v>
      </c>
      <c r="AE300" s="18">
        <v>81.8</v>
      </c>
      <c r="AF300" s="18">
        <v>78.5</v>
      </c>
      <c r="AG300" s="18">
        <v>82.3</v>
      </c>
      <c r="AH300" s="18">
        <v>1652.1</v>
      </c>
      <c r="AI300" s="18" t="s">
        <v>54</v>
      </c>
      <c r="AJ300" s="18">
        <v>6.8999999999999995</v>
      </c>
      <c r="AK300" s="18">
        <v>13</v>
      </c>
      <c r="AL300" s="18">
        <v>1288.9999999999998</v>
      </c>
      <c r="AM300" s="18">
        <v>33.5</v>
      </c>
      <c r="AN300" s="18" t="s">
        <v>54</v>
      </c>
      <c r="AO300" s="18" t="s">
        <v>54</v>
      </c>
      <c r="AP300" s="18">
        <v>730576.2</v>
      </c>
    </row>
    <row r="301" spans="1:42" x14ac:dyDescent="0.3">
      <c r="A301" s="24" t="s">
        <v>43</v>
      </c>
      <c r="B301" s="26">
        <v>45139</v>
      </c>
      <c r="C301" s="27" t="s">
        <v>0</v>
      </c>
      <c r="D301" s="27" t="s">
        <v>52</v>
      </c>
      <c r="E301" s="27" t="s">
        <v>55</v>
      </c>
      <c r="F301" s="18" t="s">
        <v>54</v>
      </c>
      <c r="G301" s="18">
        <v>70251.3</v>
      </c>
      <c r="H301" s="18">
        <v>267427.20000000001</v>
      </c>
      <c r="I301" s="18" t="s">
        <v>54</v>
      </c>
      <c r="J301" s="18" t="s">
        <v>54</v>
      </c>
      <c r="K301" s="18">
        <v>25509.200000000001</v>
      </c>
      <c r="L301" s="18">
        <v>23212</v>
      </c>
      <c r="M301" s="18" t="s">
        <v>54</v>
      </c>
      <c r="N301" s="18">
        <v>98.399999999999991</v>
      </c>
      <c r="O301" s="18">
        <v>111.2</v>
      </c>
      <c r="P301" s="18">
        <v>597.4</v>
      </c>
      <c r="Q301" s="18">
        <v>28949.600000000002</v>
      </c>
      <c r="R301" s="18" t="s">
        <v>54</v>
      </c>
      <c r="S301" s="18">
        <v>19.5</v>
      </c>
      <c r="T301" s="18">
        <v>177.70000000000002</v>
      </c>
      <c r="U301" s="18">
        <v>413.3</v>
      </c>
      <c r="V301" s="18">
        <v>137.9</v>
      </c>
      <c r="W301" s="18">
        <v>4.6000000000000005</v>
      </c>
      <c r="X301" s="18">
        <v>124.2</v>
      </c>
      <c r="Y301" s="18">
        <v>260.5</v>
      </c>
      <c r="Z301" s="18">
        <v>39.699999999999996</v>
      </c>
      <c r="AA301" s="18">
        <v>303.7</v>
      </c>
      <c r="AB301" s="18">
        <v>19.5</v>
      </c>
      <c r="AC301" s="18">
        <v>10.7</v>
      </c>
      <c r="AD301" s="18">
        <v>32.6</v>
      </c>
      <c r="AE301" s="18">
        <v>109.89999999999999</v>
      </c>
      <c r="AF301" s="18" t="s">
        <v>54</v>
      </c>
      <c r="AG301" s="18">
        <v>29.2</v>
      </c>
      <c r="AH301" s="18">
        <v>1582.8999999999999</v>
      </c>
      <c r="AI301" s="18" t="s">
        <v>54</v>
      </c>
      <c r="AJ301" s="18" t="s">
        <v>54</v>
      </c>
      <c r="AK301" s="18" t="s">
        <v>54</v>
      </c>
      <c r="AL301" s="18">
        <v>1324.2</v>
      </c>
      <c r="AM301" s="18" t="s">
        <v>54</v>
      </c>
      <c r="AN301" s="18">
        <v>10</v>
      </c>
      <c r="AO301" s="18">
        <v>5.9999999999999991</v>
      </c>
      <c r="AP301" s="18">
        <v>728713.1</v>
      </c>
    </row>
    <row r="302" spans="1:42" x14ac:dyDescent="0.3">
      <c r="A302" s="24" t="s">
        <v>44</v>
      </c>
      <c r="B302" s="26">
        <v>45139</v>
      </c>
      <c r="C302" s="27" t="s">
        <v>0</v>
      </c>
      <c r="D302" s="27" t="s">
        <v>52</v>
      </c>
      <c r="E302" s="27" t="s">
        <v>56</v>
      </c>
      <c r="F302" s="18">
        <v>13338.4</v>
      </c>
      <c r="G302" s="18">
        <v>71830</v>
      </c>
      <c r="H302" s="18">
        <v>264324.80000000005</v>
      </c>
      <c r="I302" s="18" t="s">
        <v>54</v>
      </c>
      <c r="J302" s="18" t="s">
        <v>54</v>
      </c>
      <c r="K302" s="18">
        <v>25853.100000000002</v>
      </c>
      <c r="L302" s="18">
        <v>23069.1</v>
      </c>
      <c r="M302" s="18">
        <v>3686.3</v>
      </c>
      <c r="N302" s="18">
        <v>163.79999999999998</v>
      </c>
      <c r="O302" s="18">
        <v>122.5</v>
      </c>
      <c r="P302" s="18">
        <v>669.6</v>
      </c>
      <c r="Q302" s="18">
        <v>28173.8</v>
      </c>
      <c r="R302" s="18">
        <v>160.49999999999997</v>
      </c>
      <c r="S302" s="18">
        <v>25.1</v>
      </c>
      <c r="T302" s="18">
        <v>173.6</v>
      </c>
      <c r="U302" s="18">
        <v>381.6</v>
      </c>
      <c r="V302" s="18">
        <v>124.8</v>
      </c>
      <c r="W302" s="18" t="s">
        <v>54</v>
      </c>
      <c r="X302" s="18">
        <v>114.69999999999999</v>
      </c>
      <c r="Y302" s="18">
        <v>257.7</v>
      </c>
      <c r="Z302" s="18">
        <v>30.500000000000004</v>
      </c>
      <c r="AA302" s="18">
        <v>279</v>
      </c>
      <c r="AB302" s="18">
        <v>15.299999999999999</v>
      </c>
      <c r="AC302" s="18">
        <v>6.8000000000000007</v>
      </c>
      <c r="AD302" s="18">
        <v>20.799999999999997</v>
      </c>
      <c r="AE302" s="18">
        <v>69.2</v>
      </c>
      <c r="AF302" s="18" t="s">
        <v>54</v>
      </c>
      <c r="AG302" s="18">
        <v>53.800000000000004</v>
      </c>
      <c r="AH302" s="18">
        <v>977.5</v>
      </c>
      <c r="AI302" s="18" t="s">
        <v>54</v>
      </c>
      <c r="AJ302" s="18">
        <v>5.7</v>
      </c>
      <c r="AK302" s="18" t="s">
        <v>54</v>
      </c>
      <c r="AL302" s="18">
        <v>1303.1999999999998</v>
      </c>
      <c r="AM302" s="18" t="s">
        <v>54</v>
      </c>
      <c r="AN302" s="18" t="s">
        <v>54</v>
      </c>
      <c r="AO302" s="18" t="s">
        <v>54</v>
      </c>
      <c r="AP302" s="18">
        <v>726343.79999999993</v>
      </c>
    </row>
    <row r="303" spans="1:42" x14ac:dyDescent="0.3">
      <c r="A303" s="24" t="s">
        <v>58</v>
      </c>
      <c r="B303" s="26">
        <v>45139</v>
      </c>
      <c r="C303" s="27" t="s">
        <v>0</v>
      </c>
      <c r="D303" s="27" t="s">
        <v>52</v>
      </c>
      <c r="E303" s="27" t="s">
        <v>57</v>
      </c>
      <c r="F303" s="18">
        <v>15708.5</v>
      </c>
      <c r="G303" s="18">
        <v>70646.7</v>
      </c>
      <c r="H303" s="18">
        <v>267313.90000000002</v>
      </c>
      <c r="I303" s="18" t="s">
        <v>54</v>
      </c>
      <c r="J303" s="18" t="s">
        <v>54</v>
      </c>
      <c r="K303" s="18">
        <v>26339.3</v>
      </c>
      <c r="L303" s="18">
        <v>23682.400000000001</v>
      </c>
      <c r="M303" s="18">
        <v>3502.5</v>
      </c>
      <c r="N303" s="18">
        <v>122.3</v>
      </c>
      <c r="O303" s="18">
        <v>46</v>
      </c>
      <c r="P303" s="18">
        <v>728</v>
      </c>
      <c r="Q303" s="18">
        <v>28834</v>
      </c>
      <c r="R303" s="18">
        <v>89.2</v>
      </c>
      <c r="S303" s="18">
        <v>22.599999999999998</v>
      </c>
      <c r="T303" s="18">
        <v>179.5</v>
      </c>
      <c r="U303" s="18">
        <v>413.6</v>
      </c>
      <c r="V303" s="18">
        <v>136.6</v>
      </c>
      <c r="W303" s="18">
        <v>5.4</v>
      </c>
      <c r="X303" s="18">
        <v>117.69999999999999</v>
      </c>
      <c r="Y303" s="18">
        <v>261.59999999999997</v>
      </c>
      <c r="Z303" s="18">
        <v>44.5</v>
      </c>
      <c r="AA303" s="18">
        <v>322.39999999999998</v>
      </c>
      <c r="AB303" s="18">
        <v>23.6</v>
      </c>
      <c r="AC303" s="18">
        <v>7.6999999999999993</v>
      </c>
      <c r="AD303" s="18">
        <v>33.700000000000003</v>
      </c>
      <c r="AE303" s="18">
        <v>91.2</v>
      </c>
      <c r="AF303" s="18">
        <v>44.3</v>
      </c>
      <c r="AG303" s="18">
        <v>47.400000000000006</v>
      </c>
      <c r="AH303" s="18">
        <v>1019.5</v>
      </c>
      <c r="AI303" s="18" t="s">
        <v>54</v>
      </c>
      <c r="AJ303" s="18" t="s">
        <v>54</v>
      </c>
      <c r="AK303" s="18" t="s">
        <v>54</v>
      </c>
      <c r="AL303" s="18">
        <v>1369.1000000000001</v>
      </c>
      <c r="AM303" s="18">
        <v>21.099999999999998</v>
      </c>
      <c r="AN303" s="18" t="s">
        <v>54</v>
      </c>
      <c r="AO303" s="18" t="s">
        <v>54</v>
      </c>
      <c r="AP303" s="18">
        <v>720410.70000000007</v>
      </c>
    </row>
    <row r="304" spans="1:42" x14ac:dyDescent="0.3">
      <c r="A304" s="24" t="s">
        <v>60</v>
      </c>
      <c r="B304" s="26">
        <v>45139</v>
      </c>
      <c r="C304" s="27" t="s">
        <v>0</v>
      </c>
      <c r="D304" s="27" t="s">
        <v>52</v>
      </c>
      <c r="E304" s="27" t="s">
        <v>59</v>
      </c>
      <c r="F304" s="18">
        <v>12120.699999999999</v>
      </c>
      <c r="G304" s="18">
        <v>71407.3</v>
      </c>
      <c r="H304" s="18">
        <v>268031.3</v>
      </c>
      <c r="I304" s="18">
        <v>64.2</v>
      </c>
      <c r="J304" s="18" t="s">
        <v>54</v>
      </c>
      <c r="K304" s="18">
        <v>26422</v>
      </c>
      <c r="L304" s="18">
        <v>24401.199999999997</v>
      </c>
      <c r="M304" s="18">
        <v>3912</v>
      </c>
      <c r="N304" s="18">
        <v>150.1</v>
      </c>
      <c r="O304" s="18">
        <v>58.199999999999996</v>
      </c>
      <c r="P304" s="18">
        <v>679.7</v>
      </c>
      <c r="Q304" s="18">
        <v>29438</v>
      </c>
      <c r="R304" s="18">
        <v>101.39999999999999</v>
      </c>
      <c r="S304" s="18">
        <v>25.9</v>
      </c>
      <c r="T304" s="18">
        <v>160.60000000000002</v>
      </c>
      <c r="U304" s="18">
        <v>422.5</v>
      </c>
      <c r="V304" s="18">
        <v>147.80000000000001</v>
      </c>
      <c r="W304" s="18" t="s">
        <v>54</v>
      </c>
      <c r="X304" s="18">
        <v>122.8</v>
      </c>
      <c r="Y304" s="18">
        <v>267.39999999999998</v>
      </c>
      <c r="Z304" s="18">
        <v>34.799999999999997</v>
      </c>
      <c r="AA304" s="18">
        <v>334.3</v>
      </c>
      <c r="AB304" s="18">
        <v>21.2</v>
      </c>
      <c r="AC304" s="18">
        <v>5.5</v>
      </c>
      <c r="AD304" s="18" t="s">
        <v>54</v>
      </c>
      <c r="AE304" s="18">
        <v>43.800000000000004</v>
      </c>
      <c r="AF304" s="18">
        <v>47.5</v>
      </c>
      <c r="AG304" s="18">
        <v>46.2</v>
      </c>
      <c r="AH304" s="18">
        <v>390.79999999999995</v>
      </c>
      <c r="AI304" s="18">
        <v>42.5</v>
      </c>
      <c r="AJ304" s="18" t="s">
        <v>54</v>
      </c>
      <c r="AK304" s="18">
        <v>8.4</v>
      </c>
      <c r="AL304" s="18">
        <v>1353.2</v>
      </c>
      <c r="AM304" s="18" t="s">
        <v>54</v>
      </c>
      <c r="AN304" s="18">
        <v>18.3</v>
      </c>
      <c r="AO304" s="18" t="s">
        <v>54</v>
      </c>
      <c r="AP304" s="18">
        <v>722389.5</v>
      </c>
    </row>
    <row r="305" spans="1:42" x14ac:dyDescent="0.3">
      <c r="B305" s="26"/>
      <c r="C305" s="24" t="str">
        <f>C304</f>
        <v>NIST 2711a</v>
      </c>
      <c r="D305" s="26">
        <f>B304</f>
        <v>45139</v>
      </c>
      <c r="E305" s="24" t="s">
        <v>75</v>
      </c>
      <c r="F305" s="20">
        <f>AVERAGE(F300:F304)</f>
        <v>13252.824999999999</v>
      </c>
      <c r="G305" s="20">
        <f t="shared" ref="G305" si="1973">AVERAGE(G300:G304)</f>
        <v>70567.199999999997</v>
      </c>
      <c r="H305" s="20">
        <f t="shared" ref="H305" si="1974">AVERAGE(H300:H304)</f>
        <v>266270.32</v>
      </c>
      <c r="I305" s="18" t="s">
        <v>54</v>
      </c>
      <c r="J305" s="18" t="s">
        <v>54</v>
      </c>
      <c r="K305" s="20">
        <f t="shared" ref="K305" si="1975">AVERAGE(K300:K304)</f>
        <v>25939.360000000001</v>
      </c>
      <c r="L305" s="20">
        <f t="shared" ref="L305" si="1976">AVERAGE(L300:L304)</f>
        <v>23526.239999999998</v>
      </c>
      <c r="M305" s="20">
        <f t="shared" ref="M305" si="1977">AVERAGE(M300:M304)</f>
        <v>3600.15</v>
      </c>
      <c r="N305" s="20">
        <f t="shared" ref="N305" si="1978">AVERAGE(N300:N304)</f>
        <v>133.65</v>
      </c>
      <c r="O305" s="20">
        <f t="shared" ref="O305" si="1979">AVERAGE(O300:O304)</f>
        <v>80.47999999999999</v>
      </c>
      <c r="P305" s="20">
        <f t="shared" ref="P305" si="1980">AVERAGE(P300:P304)</f>
        <v>674.36</v>
      </c>
      <c r="Q305" s="20">
        <f t="shared" ref="Q305" si="1981">AVERAGE(Q300:Q304)</f>
        <v>28700.74</v>
      </c>
      <c r="R305" s="20">
        <f t="shared" ref="R305" si="1982">AVERAGE(R300:R304)</f>
        <v>117.03333333333332</v>
      </c>
      <c r="S305" s="20">
        <f t="shared" ref="S305" si="1983">AVERAGE(S300:S304)</f>
        <v>23.74</v>
      </c>
      <c r="T305" s="20">
        <f t="shared" ref="T305" si="1984">AVERAGE(T300:T304)</f>
        <v>168.68</v>
      </c>
      <c r="U305" s="20">
        <f t="shared" ref="U305" si="1985">AVERAGE(U300:U304)</f>
        <v>406.43999999999994</v>
      </c>
      <c r="V305" s="20">
        <f t="shared" ref="V305" si="1986">AVERAGE(V300:V304)</f>
        <v>138.19999999999999</v>
      </c>
      <c r="W305" s="18" t="s">
        <v>54</v>
      </c>
      <c r="X305" s="20">
        <f t="shared" ref="X305" si="1987">AVERAGE(X300:X304)</f>
        <v>119.43999999999998</v>
      </c>
      <c r="Y305" s="20">
        <f t="shared" ref="Y305" si="1988">AVERAGE(Y300:Y304)</f>
        <v>259.75999999999993</v>
      </c>
      <c r="Z305" s="20">
        <f t="shared" ref="Z305" si="1989">AVERAGE(Z300:Z304)</f>
        <v>36.179999999999993</v>
      </c>
      <c r="AA305" s="20">
        <f t="shared" ref="AA305" si="1990">AVERAGE(AA300:AA304)</f>
        <v>314.39999999999998</v>
      </c>
      <c r="AB305" s="20">
        <f t="shared" ref="AB305" si="1991">AVERAGE(AB300:AB304)</f>
        <v>18.82</v>
      </c>
      <c r="AC305" s="20">
        <f t="shared" ref="AC305" si="1992">AVERAGE(AC300:AC304)</f>
        <v>6.9599999999999991</v>
      </c>
      <c r="AD305" s="20">
        <f t="shared" ref="AD305" si="1993">AVERAGE(AD300:AD304)</f>
        <v>25.85</v>
      </c>
      <c r="AE305" s="20">
        <f t="shared" ref="AE305" si="1994">AVERAGE(AE300:AE304)</f>
        <v>79.179999999999993</v>
      </c>
      <c r="AF305" s="20">
        <f t="shared" ref="AF305" si="1995">AVERAGE(AF300:AF304)</f>
        <v>56.766666666666673</v>
      </c>
      <c r="AG305" s="20">
        <f t="shared" ref="AG305" si="1996">AVERAGE(AG300:AG304)</f>
        <v>51.780000000000008</v>
      </c>
      <c r="AH305" s="20">
        <f t="shared" ref="AH305" si="1997">AVERAGE(AH300:AH304)</f>
        <v>1124.56</v>
      </c>
      <c r="AI305" s="18" t="s">
        <v>54</v>
      </c>
      <c r="AJ305" s="18" t="s">
        <v>54</v>
      </c>
      <c r="AK305" s="18" t="s">
        <v>54</v>
      </c>
      <c r="AL305" s="20">
        <f t="shared" ref="AL305" si="1998">AVERAGE(AL300:AL304)</f>
        <v>1327.74</v>
      </c>
      <c r="AM305" s="18" t="s">
        <v>54</v>
      </c>
      <c r="AN305" s="18" t="s">
        <v>54</v>
      </c>
      <c r="AO305" s="18" t="s">
        <v>54</v>
      </c>
      <c r="AP305" s="20">
        <f t="shared" ref="AP305" si="1999">AVERAGE(AP300:AP304)</f>
        <v>725686.65999999992</v>
      </c>
    </row>
    <row r="306" spans="1:42" x14ac:dyDescent="0.3">
      <c r="B306" s="26"/>
      <c r="C306" s="24" t="str">
        <f>C305</f>
        <v>NIST 2711a</v>
      </c>
      <c r="D306" s="26">
        <f>D305</f>
        <v>45139</v>
      </c>
      <c r="E306" s="24" t="s">
        <v>76</v>
      </c>
      <c r="F306" s="20">
        <f>STDEV(F300:F304)</f>
        <v>1761.1552143881881</v>
      </c>
      <c r="G306" s="20">
        <f t="shared" ref="G306:AP306" si="2000">STDEV(G300:G304)</f>
        <v>1213.5039307723744</v>
      </c>
      <c r="H306" s="20">
        <f t="shared" si="2000"/>
        <v>1828.7606888272721</v>
      </c>
      <c r="I306" s="18" t="s">
        <v>54</v>
      </c>
      <c r="J306" s="18" t="s">
        <v>54</v>
      </c>
      <c r="K306" s="20">
        <f t="shared" si="2000"/>
        <v>424.10049870284297</v>
      </c>
      <c r="L306" s="20">
        <f t="shared" si="2000"/>
        <v>539.70583932360705</v>
      </c>
      <c r="M306" s="20">
        <f t="shared" si="2000"/>
        <v>261.03504873228542</v>
      </c>
      <c r="N306" s="20">
        <f t="shared" si="2000"/>
        <v>29.160532688321386</v>
      </c>
      <c r="O306" s="20">
        <f t="shared" si="2000"/>
        <v>34.095556895290642</v>
      </c>
      <c r="P306" s="20">
        <f t="shared" si="2000"/>
        <v>48.395175379370201</v>
      </c>
      <c r="Q306" s="20">
        <f t="shared" si="2000"/>
        <v>559.44006649506218</v>
      </c>
      <c r="R306" s="20">
        <f t="shared" si="2000"/>
        <v>38.134280291272468</v>
      </c>
      <c r="S306" s="20">
        <f t="shared" si="2000"/>
        <v>2.7042559050504478</v>
      </c>
      <c r="T306" s="20">
        <f t="shared" si="2000"/>
        <v>11.896932377718215</v>
      </c>
      <c r="U306" s="20">
        <f t="shared" si="2000"/>
        <v>15.817174210332253</v>
      </c>
      <c r="V306" s="20">
        <f t="shared" si="2000"/>
        <v>8.7587099506719639</v>
      </c>
      <c r="W306" s="18" t="s">
        <v>54</v>
      </c>
      <c r="X306" s="20">
        <f t="shared" si="2000"/>
        <v>3.9411927128725934</v>
      </c>
      <c r="Y306" s="20">
        <f t="shared" si="2000"/>
        <v>5.7691420505998909</v>
      </c>
      <c r="Z306" s="20">
        <f t="shared" si="2000"/>
        <v>5.8870196194679538</v>
      </c>
      <c r="AA306" s="20">
        <f t="shared" si="2000"/>
        <v>23.231982265833448</v>
      </c>
      <c r="AB306" s="20">
        <f t="shared" si="2000"/>
        <v>3.8738869369149054</v>
      </c>
      <c r="AC306" s="20">
        <f t="shared" si="2000"/>
        <v>2.4935917869611317</v>
      </c>
      <c r="AD306" s="20">
        <f t="shared" si="2000"/>
        <v>8.6388656662781802</v>
      </c>
      <c r="AE306" s="20">
        <f t="shared" si="2000"/>
        <v>24.730588347227055</v>
      </c>
      <c r="AF306" s="20">
        <f t="shared" si="2000"/>
        <v>18.889503257982529</v>
      </c>
      <c r="AG306" s="20">
        <f t="shared" si="2000"/>
        <v>19.337321427746897</v>
      </c>
      <c r="AH306" s="20">
        <f t="shared" si="2000"/>
        <v>514.64599289220121</v>
      </c>
      <c r="AI306" s="18" t="s">
        <v>54</v>
      </c>
      <c r="AJ306" s="18" t="s">
        <v>54</v>
      </c>
      <c r="AK306" s="18" t="s">
        <v>54</v>
      </c>
      <c r="AL306" s="20">
        <f t="shared" si="2000"/>
        <v>33.44544812078334</v>
      </c>
      <c r="AM306" s="18" t="s">
        <v>54</v>
      </c>
      <c r="AN306" s="18" t="s">
        <v>54</v>
      </c>
      <c r="AO306" s="18" t="s">
        <v>54</v>
      </c>
      <c r="AP306" s="20">
        <f t="shared" si="2000"/>
        <v>4248.6995496268792</v>
      </c>
    </row>
    <row r="307" spans="1:42" x14ac:dyDescent="0.3">
      <c r="B307" s="26"/>
      <c r="C307" s="24" t="str">
        <f>C306</f>
        <v>NIST 2711a</v>
      </c>
      <c r="D307" s="26">
        <f>D306</f>
        <v>45139</v>
      </c>
      <c r="E307" s="24" t="s">
        <v>77</v>
      </c>
      <c r="F307" s="21">
        <f>F306/F305</f>
        <v>0.1328890417241749</v>
      </c>
      <c r="G307" s="21">
        <f t="shared" ref="G307" si="2001">G306/G305</f>
        <v>1.719643022214817E-2</v>
      </c>
      <c r="H307" s="21">
        <f t="shared" ref="H307" si="2002">H306/H305</f>
        <v>6.8680605815446202E-3</v>
      </c>
      <c r="I307" s="18" t="s">
        <v>54</v>
      </c>
      <c r="J307" s="18" t="s">
        <v>54</v>
      </c>
      <c r="K307" s="21">
        <f t="shared" ref="K307" si="2003">K306/K305</f>
        <v>1.6349690150521946E-2</v>
      </c>
      <c r="L307" s="21">
        <f t="shared" ref="L307" si="2004">L306/L305</f>
        <v>2.2940590562861175E-2</v>
      </c>
      <c r="M307" s="21">
        <f t="shared" ref="M307" si="2005">M306/M305</f>
        <v>7.2506714645857923E-2</v>
      </c>
      <c r="N307" s="21">
        <f t="shared" ref="N307" si="2006">N306/N305</f>
        <v>0.21818580387819966</v>
      </c>
      <c r="O307" s="21">
        <f t="shared" ref="O307" si="2007">O306/O305</f>
        <v>0.42365254591563922</v>
      </c>
      <c r="P307" s="21">
        <f t="shared" ref="P307" si="2008">P306/P305</f>
        <v>7.1764599589789133E-2</v>
      </c>
      <c r="Q307" s="21">
        <f t="shared" ref="Q307" si="2009">Q306/Q305</f>
        <v>1.9492182657836074E-2</v>
      </c>
      <c r="R307" s="21">
        <f t="shared" ref="R307" si="2010">R306/R305</f>
        <v>0.32584118733642103</v>
      </c>
      <c r="S307" s="21">
        <f t="shared" ref="S307" si="2011">S306/S305</f>
        <v>0.11391136921021264</v>
      </c>
      <c r="T307" s="21">
        <f t="shared" ref="T307" si="2012">T306/T305</f>
        <v>7.0529596737717665E-2</v>
      </c>
      <c r="U307" s="21">
        <f t="shared" ref="U307" si="2013">U306/U305</f>
        <v>3.8916381779185744E-2</v>
      </c>
      <c r="V307" s="21">
        <f t="shared" ref="V307" si="2014">V306/V305</f>
        <v>6.3377061871721888E-2</v>
      </c>
      <c r="W307" s="18" t="s">
        <v>54</v>
      </c>
      <c r="X307" s="21">
        <f t="shared" ref="X307" si="2015">X306/X305</f>
        <v>3.2997259819763848E-2</v>
      </c>
      <c r="Y307" s="21">
        <f t="shared" ref="Y307" si="2016">Y306/Y305</f>
        <v>2.2209508972127704E-2</v>
      </c>
      <c r="Z307" s="21">
        <f t="shared" ref="Z307" si="2017">Z306/Z305</f>
        <v>0.16271474901790919</v>
      </c>
      <c r="AA307" s="21">
        <f t="shared" ref="AA307" si="2018">AA306/AA305</f>
        <v>7.3893073364610207E-2</v>
      </c>
      <c r="AB307" s="21">
        <f t="shared" ref="AB307" si="2019">AB306/AB305</f>
        <v>0.20583883830578667</v>
      </c>
      <c r="AC307" s="21">
        <f t="shared" ref="AC307" si="2020">AC306/AC305</f>
        <v>0.35827468203464541</v>
      </c>
      <c r="AD307" s="21">
        <f t="shared" ref="AD307" si="2021">AD306/AD305</f>
        <v>0.33419209540727968</v>
      </c>
      <c r="AE307" s="21">
        <f t="shared" ref="AE307" si="2022">AE306/AE305</f>
        <v>0.31233377553961933</v>
      </c>
      <c r="AF307" s="21">
        <f t="shared" ref="AF307" si="2023">AF306/AF305</f>
        <v>0.33275695698148905</v>
      </c>
      <c r="AG307" s="21">
        <f t="shared" ref="AG307" si="2024">AG306/AG305</f>
        <v>0.37345155325892032</v>
      </c>
      <c r="AH307" s="21">
        <f t="shared" ref="AH307" si="2025">AH306/AH305</f>
        <v>0.45764209370082631</v>
      </c>
      <c r="AI307" s="18" t="s">
        <v>54</v>
      </c>
      <c r="AJ307" s="18" t="s">
        <v>54</v>
      </c>
      <c r="AK307" s="18" t="s">
        <v>54</v>
      </c>
      <c r="AL307" s="21">
        <f t="shared" ref="AL307" si="2026">AL306/AL305</f>
        <v>2.5189757121713091E-2</v>
      </c>
      <c r="AM307" s="18" t="s">
        <v>54</v>
      </c>
      <c r="AN307" s="18" t="s">
        <v>54</v>
      </c>
      <c r="AO307" s="18" t="s">
        <v>54</v>
      </c>
      <c r="AP307" s="21">
        <f t="shared" ref="AP307" si="2027">AP306/AP305</f>
        <v>5.8547301250196325E-3</v>
      </c>
    </row>
    <row r="308" spans="1:42" x14ac:dyDescent="0.3">
      <c r="B308" s="26"/>
      <c r="C308" s="27"/>
      <c r="D308" s="27"/>
      <c r="E308" s="27"/>
    </row>
    <row r="309" spans="1:42" x14ac:dyDescent="0.3">
      <c r="A309" s="24" t="s">
        <v>62</v>
      </c>
      <c r="B309" s="26">
        <v>45139</v>
      </c>
      <c r="C309" s="27" t="s">
        <v>61</v>
      </c>
      <c r="D309" s="27" t="s">
        <v>52</v>
      </c>
      <c r="E309" s="27" t="s">
        <v>53</v>
      </c>
      <c r="F309" s="18" t="s">
        <v>54</v>
      </c>
      <c r="G309" s="18">
        <v>93168.4</v>
      </c>
      <c r="H309" s="18">
        <v>221370.9</v>
      </c>
      <c r="I309" s="18" t="s">
        <v>54</v>
      </c>
      <c r="J309" s="18" t="s">
        <v>54</v>
      </c>
      <c r="K309" s="18">
        <v>24086.2</v>
      </c>
      <c r="L309" s="18">
        <v>1523.8999999999999</v>
      </c>
      <c r="M309" s="18">
        <v>5328.1</v>
      </c>
      <c r="N309" s="18">
        <v>145.19999999999999</v>
      </c>
      <c r="O309" s="18">
        <v>62.8</v>
      </c>
      <c r="P309" s="18">
        <v>1523.7</v>
      </c>
      <c r="Q309" s="18">
        <v>92412.500000000015</v>
      </c>
      <c r="R309" s="18">
        <v>172.9</v>
      </c>
      <c r="S309" s="18">
        <v>56.9</v>
      </c>
      <c r="T309" s="18">
        <v>57.3</v>
      </c>
      <c r="U309" s="18">
        <v>144.69999999999999</v>
      </c>
      <c r="V309" s="18">
        <v>21.099999999999998</v>
      </c>
      <c r="W309" s="18">
        <v>4.5</v>
      </c>
      <c r="X309" s="18">
        <v>187.4</v>
      </c>
      <c r="Y309" s="18">
        <v>50.6</v>
      </c>
      <c r="Z309" s="18">
        <v>36</v>
      </c>
      <c r="AA309" s="18">
        <v>164.20000000000002</v>
      </c>
      <c r="AB309" s="18">
        <v>14</v>
      </c>
      <c r="AC309" s="18">
        <v>10.399999999999999</v>
      </c>
      <c r="AD309" s="18">
        <v>24.9</v>
      </c>
      <c r="AE309" s="18" t="s">
        <v>54</v>
      </c>
      <c r="AF309" s="18">
        <v>80</v>
      </c>
      <c r="AG309" s="18">
        <v>62.1</v>
      </c>
      <c r="AH309" s="18">
        <v>1011.4</v>
      </c>
      <c r="AI309" s="18" t="s">
        <v>54</v>
      </c>
      <c r="AJ309" s="18" t="s">
        <v>54</v>
      </c>
      <c r="AK309" s="18">
        <v>8.1</v>
      </c>
      <c r="AL309" s="18" t="s">
        <v>54</v>
      </c>
      <c r="AM309" s="18" t="s">
        <v>54</v>
      </c>
      <c r="AN309" s="18">
        <v>28.900000000000002</v>
      </c>
      <c r="AO309" s="18" t="s">
        <v>54</v>
      </c>
      <c r="AP309" s="18">
        <v>702858.2</v>
      </c>
    </row>
    <row r="310" spans="1:42" x14ac:dyDescent="0.3">
      <c r="A310" s="24" t="s">
        <v>63</v>
      </c>
      <c r="B310" s="26">
        <v>45139</v>
      </c>
      <c r="C310" s="27" t="s">
        <v>61</v>
      </c>
      <c r="D310" s="27" t="s">
        <v>52</v>
      </c>
      <c r="E310" s="27" t="s">
        <v>55</v>
      </c>
      <c r="F310" s="18" t="s">
        <v>54</v>
      </c>
      <c r="G310" s="18">
        <v>91607.8</v>
      </c>
      <c r="H310" s="18">
        <v>219989.6</v>
      </c>
      <c r="I310" s="18" t="s">
        <v>54</v>
      </c>
      <c r="J310" s="18" t="s">
        <v>54</v>
      </c>
      <c r="K310" s="18">
        <v>23919.199999999997</v>
      </c>
      <c r="L310" s="18">
        <v>1474.6999999999998</v>
      </c>
      <c r="M310" s="18">
        <v>5399.4</v>
      </c>
      <c r="N310" s="18">
        <v>90.7</v>
      </c>
      <c r="O310" s="18">
        <v>84.8</v>
      </c>
      <c r="P310" s="18">
        <v>1737.3</v>
      </c>
      <c r="Q310" s="18">
        <v>91561.900000000009</v>
      </c>
      <c r="R310" s="18" t="s">
        <v>54</v>
      </c>
      <c r="S310" s="18">
        <v>43.3</v>
      </c>
      <c r="T310" s="18">
        <v>32</v>
      </c>
      <c r="U310" s="18">
        <v>123.1</v>
      </c>
      <c r="V310" s="18">
        <v>27.5</v>
      </c>
      <c r="W310" s="18">
        <v>3.3</v>
      </c>
      <c r="X310" s="18">
        <v>182</v>
      </c>
      <c r="Y310" s="18">
        <v>42.300000000000004</v>
      </c>
      <c r="Z310" s="18">
        <v>35.9</v>
      </c>
      <c r="AA310" s="18">
        <v>154.1</v>
      </c>
      <c r="AB310" s="18">
        <v>14.6</v>
      </c>
      <c r="AC310" s="18">
        <v>15.399999999999999</v>
      </c>
      <c r="AD310" s="18" t="s">
        <v>54</v>
      </c>
      <c r="AE310" s="18">
        <v>25.1</v>
      </c>
      <c r="AF310" s="18">
        <v>40.4</v>
      </c>
      <c r="AG310" s="18">
        <v>54.8</v>
      </c>
      <c r="AH310" s="18">
        <v>1154</v>
      </c>
      <c r="AI310" s="18">
        <v>28</v>
      </c>
      <c r="AJ310" s="18" t="s">
        <v>54</v>
      </c>
      <c r="AK310" s="18" t="s">
        <v>54</v>
      </c>
      <c r="AL310" s="18" t="s">
        <v>54</v>
      </c>
      <c r="AM310" s="18" t="s">
        <v>54</v>
      </c>
      <c r="AN310" s="18">
        <v>14.6</v>
      </c>
      <c r="AO310" s="18" t="s">
        <v>54</v>
      </c>
      <c r="AP310" s="18">
        <v>706225.10000000009</v>
      </c>
    </row>
    <row r="311" spans="1:42" x14ac:dyDescent="0.3">
      <c r="A311" s="24" t="s">
        <v>64</v>
      </c>
      <c r="B311" s="26">
        <v>45139</v>
      </c>
      <c r="C311" s="27" t="s">
        <v>61</v>
      </c>
      <c r="D311" s="27" t="s">
        <v>52</v>
      </c>
      <c r="E311" s="27" t="s">
        <v>56</v>
      </c>
      <c r="F311" s="18" t="s">
        <v>54</v>
      </c>
      <c r="G311" s="18">
        <v>94451.199999999997</v>
      </c>
      <c r="H311" s="18">
        <v>225959</v>
      </c>
      <c r="I311" s="18" t="s">
        <v>54</v>
      </c>
      <c r="J311" s="18" t="s">
        <v>54</v>
      </c>
      <c r="K311" s="18">
        <v>24593.600000000002</v>
      </c>
      <c r="L311" s="18">
        <v>1587.3999999999999</v>
      </c>
      <c r="M311" s="18">
        <v>5322.5</v>
      </c>
      <c r="N311" s="18">
        <v>385</v>
      </c>
      <c r="O311" s="18">
        <v>62.1</v>
      </c>
      <c r="P311" s="18">
        <v>1707.1</v>
      </c>
      <c r="Q311" s="18">
        <v>91478.7</v>
      </c>
      <c r="R311" s="18">
        <v>139.6</v>
      </c>
      <c r="S311" s="18">
        <v>61.1</v>
      </c>
      <c r="T311" s="18">
        <v>49.1</v>
      </c>
      <c r="U311" s="18">
        <v>122.39999999999999</v>
      </c>
      <c r="V311" s="18">
        <v>30.1</v>
      </c>
      <c r="W311" s="18">
        <v>3.4000000000000004</v>
      </c>
      <c r="X311" s="18">
        <v>196.5</v>
      </c>
      <c r="Y311" s="18">
        <v>48.199999999999996</v>
      </c>
      <c r="Z311" s="18">
        <v>40</v>
      </c>
      <c r="AA311" s="18">
        <v>160.70000000000002</v>
      </c>
      <c r="AB311" s="18">
        <v>14.3</v>
      </c>
      <c r="AC311" s="18" t="s">
        <v>54</v>
      </c>
      <c r="AD311" s="18">
        <v>37.699999999999996</v>
      </c>
      <c r="AE311" s="18">
        <v>38.6</v>
      </c>
      <c r="AF311" s="18">
        <v>73.400000000000006</v>
      </c>
      <c r="AG311" s="18">
        <v>55.7</v>
      </c>
      <c r="AH311" s="18">
        <v>348.3</v>
      </c>
      <c r="AI311" s="18">
        <v>30.3</v>
      </c>
      <c r="AJ311" s="18" t="s">
        <v>54</v>
      </c>
      <c r="AK311" s="18" t="s">
        <v>54</v>
      </c>
      <c r="AL311" s="18" t="s">
        <v>54</v>
      </c>
      <c r="AM311" s="18" t="s">
        <v>54</v>
      </c>
      <c r="AN311" s="18">
        <v>30.400000000000002</v>
      </c>
      <c r="AO311" s="18" t="s">
        <v>54</v>
      </c>
      <c r="AP311" s="18">
        <v>698463.5</v>
      </c>
    </row>
    <row r="312" spans="1:42" x14ac:dyDescent="0.3">
      <c r="A312" s="24" t="s">
        <v>65</v>
      </c>
      <c r="B312" s="26">
        <v>45139</v>
      </c>
      <c r="C312" s="27" t="s">
        <v>61</v>
      </c>
      <c r="D312" s="27" t="s">
        <v>52</v>
      </c>
      <c r="E312" s="27" t="s">
        <v>57</v>
      </c>
      <c r="F312" s="18" t="s">
        <v>54</v>
      </c>
      <c r="G312" s="18">
        <v>92202.599999999991</v>
      </c>
      <c r="H312" s="18">
        <v>222986.3</v>
      </c>
      <c r="I312" s="18" t="s">
        <v>54</v>
      </c>
      <c r="J312" s="18" t="s">
        <v>54</v>
      </c>
      <c r="K312" s="18">
        <v>24206.9</v>
      </c>
      <c r="L312" s="18">
        <v>1548.3</v>
      </c>
      <c r="M312" s="18">
        <v>5005.3</v>
      </c>
      <c r="N312" s="18">
        <v>197.89999999999998</v>
      </c>
      <c r="O312" s="18">
        <v>67.600000000000009</v>
      </c>
      <c r="P312" s="18">
        <v>1615.2</v>
      </c>
      <c r="Q312" s="18">
        <v>92459.4</v>
      </c>
      <c r="R312" s="18">
        <v>243.7</v>
      </c>
      <c r="S312" s="18">
        <v>62.9</v>
      </c>
      <c r="T312" s="18">
        <v>83.4</v>
      </c>
      <c r="U312" s="18">
        <v>120.5</v>
      </c>
      <c r="V312" s="18">
        <v>19.7</v>
      </c>
      <c r="W312" s="18">
        <v>7.1000000000000005</v>
      </c>
      <c r="X312" s="18">
        <v>186.5</v>
      </c>
      <c r="Y312" s="18">
        <v>52.5</v>
      </c>
      <c r="Z312" s="18">
        <v>32.799999999999997</v>
      </c>
      <c r="AA312" s="18">
        <v>150</v>
      </c>
      <c r="AB312" s="18">
        <v>21.7</v>
      </c>
      <c r="AC312" s="18">
        <v>18.3</v>
      </c>
      <c r="AD312" s="18">
        <v>26.099999999999998</v>
      </c>
      <c r="AE312" s="18">
        <v>45.6</v>
      </c>
      <c r="AF312" s="18">
        <v>53.2</v>
      </c>
      <c r="AG312" s="18">
        <v>55.1</v>
      </c>
      <c r="AH312" s="18">
        <v>1731.9</v>
      </c>
      <c r="AI312" s="18" t="s">
        <v>54</v>
      </c>
      <c r="AJ312" s="18" t="s">
        <v>54</v>
      </c>
      <c r="AK312" s="18">
        <v>9.6</v>
      </c>
      <c r="AL312" s="18" t="s">
        <v>54</v>
      </c>
      <c r="AM312" s="18" t="s">
        <v>54</v>
      </c>
      <c r="AN312" s="18">
        <v>20.7</v>
      </c>
      <c r="AO312" s="18" t="s">
        <v>54</v>
      </c>
      <c r="AP312" s="18">
        <v>701383.5</v>
      </c>
    </row>
    <row r="313" spans="1:42" x14ac:dyDescent="0.3">
      <c r="A313" s="24" t="s">
        <v>66</v>
      </c>
      <c r="B313" s="26">
        <v>45139</v>
      </c>
      <c r="C313" s="27" t="s">
        <v>61</v>
      </c>
      <c r="D313" s="27" t="s">
        <v>52</v>
      </c>
      <c r="E313" s="27" t="s">
        <v>59</v>
      </c>
      <c r="F313" s="18">
        <v>12465.800000000001</v>
      </c>
      <c r="G313" s="18">
        <v>88922.6</v>
      </c>
      <c r="H313" s="18">
        <v>216343.9</v>
      </c>
      <c r="I313" s="18" t="s">
        <v>54</v>
      </c>
      <c r="J313" s="18" t="s">
        <v>54</v>
      </c>
      <c r="K313" s="18">
        <v>23753.1</v>
      </c>
      <c r="L313" s="18">
        <v>1551.3</v>
      </c>
      <c r="M313" s="18">
        <v>5339.9</v>
      </c>
      <c r="N313" s="18">
        <v>130.9</v>
      </c>
      <c r="O313" s="18">
        <v>75.2</v>
      </c>
      <c r="P313" s="18">
        <v>1556.8999999999999</v>
      </c>
      <c r="Q313" s="18">
        <v>89229.1</v>
      </c>
      <c r="R313" s="18">
        <v>179.79999999999998</v>
      </c>
      <c r="S313" s="18">
        <v>53.4</v>
      </c>
      <c r="T313" s="18">
        <v>62.300000000000004</v>
      </c>
      <c r="U313" s="18">
        <v>114.6</v>
      </c>
      <c r="V313" s="18">
        <v>16.8</v>
      </c>
      <c r="W313" s="18">
        <v>5.9</v>
      </c>
      <c r="X313" s="18">
        <v>189.39999999999998</v>
      </c>
      <c r="Y313" s="18">
        <v>46.9</v>
      </c>
      <c r="Z313" s="18">
        <v>42.300000000000004</v>
      </c>
      <c r="AA313" s="18">
        <v>158.4</v>
      </c>
      <c r="AB313" s="18">
        <v>8.1</v>
      </c>
      <c r="AC313" s="18" t="s">
        <v>54</v>
      </c>
      <c r="AD313" s="18" t="s">
        <v>54</v>
      </c>
      <c r="AE313" s="18">
        <v>16.8</v>
      </c>
      <c r="AF313" s="18">
        <v>66.5</v>
      </c>
      <c r="AG313" s="18">
        <v>105.69999999999999</v>
      </c>
      <c r="AH313" s="18">
        <v>1372.8000000000002</v>
      </c>
      <c r="AI313" s="18">
        <v>35.200000000000003</v>
      </c>
      <c r="AJ313" s="18" t="s">
        <v>54</v>
      </c>
      <c r="AK313" s="18">
        <v>7.8</v>
      </c>
      <c r="AL313" s="18">
        <v>16.2</v>
      </c>
      <c r="AM313" s="18" t="s">
        <v>54</v>
      </c>
      <c r="AN313" s="18">
        <v>35.200000000000003</v>
      </c>
      <c r="AO313" s="18" t="s">
        <v>54</v>
      </c>
      <c r="AP313" s="18">
        <v>710621.7</v>
      </c>
    </row>
    <row r="314" spans="1:42" x14ac:dyDescent="0.3">
      <c r="B314" s="26"/>
      <c r="C314" s="24" t="str">
        <f>C313</f>
        <v>NIST 679</v>
      </c>
      <c r="D314" s="26">
        <f>B313</f>
        <v>45139</v>
      </c>
      <c r="E314" s="24" t="s">
        <v>75</v>
      </c>
      <c r="F314" s="18" t="s">
        <v>54</v>
      </c>
      <c r="G314" s="20">
        <f t="shared" ref="G314" si="2028">AVERAGE(G309:G313)</f>
        <v>92070.51999999999</v>
      </c>
      <c r="H314" s="20">
        <f t="shared" ref="H314" si="2029">AVERAGE(H309:H313)</f>
        <v>221329.94</v>
      </c>
      <c r="I314" s="18" t="s">
        <v>54</v>
      </c>
      <c r="J314" s="18" t="s">
        <v>54</v>
      </c>
      <c r="K314" s="20">
        <f t="shared" ref="K314" si="2030">AVERAGE(K309:K313)</f>
        <v>24111.8</v>
      </c>
      <c r="L314" s="20">
        <f t="shared" ref="L314" si="2031">AVERAGE(L309:L313)</f>
        <v>1537.12</v>
      </c>
      <c r="M314" s="20">
        <f t="shared" ref="M314" si="2032">AVERAGE(M309:M313)</f>
        <v>5279.0399999999991</v>
      </c>
      <c r="N314" s="20">
        <f t="shared" ref="N314" si="2033">AVERAGE(N309:N313)</f>
        <v>189.94</v>
      </c>
      <c r="O314" s="20">
        <f t="shared" ref="O314" si="2034">AVERAGE(O309:O313)</f>
        <v>70.5</v>
      </c>
      <c r="P314" s="20">
        <f t="shared" ref="P314" si="2035">AVERAGE(P309:P313)</f>
        <v>1628.04</v>
      </c>
      <c r="Q314" s="20">
        <f t="shared" ref="Q314" si="2036">AVERAGE(Q309:Q313)</f>
        <v>91428.319999999992</v>
      </c>
      <c r="R314" s="20">
        <f t="shared" ref="R314" si="2037">AVERAGE(R309:R313)</f>
        <v>184</v>
      </c>
      <c r="S314" s="20">
        <f t="shared" ref="S314" si="2038">AVERAGE(S309:S313)</f>
        <v>55.519999999999996</v>
      </c>
      <c r="T314" s="20">
        <f t="shared" ref="T314" si="2039">AVERAGE(T309:T313)</f>
        <v>56.820000000000007</v>
      </c>
      <c r="U314" s="20">
        <f t="shared" ref="U314" si="2040">AVERAGE(U309:U313)</f>
        <v>125.05999999999999</v>
      </c>
      <c r="V314" s="20">
        <f t="shared" ref="V314" si="2041">AVERAGE(V309:V313)</f>
        <v>23.04</v>
      </c>
      <c r="W314" s="20">
        <f t="shared" ref="W314" si="2042">AVERAGE(W309:W313)</f>
        <v>4.8400000000000007</v>
      </c>
      <c r="X314" s="20">
        <f t="shared" ref="X314" si="2043">AVERAGE(X309:X313)</f>
        <v>188.35999999999999</v>
      </c>
      <c r="Y314" s="20">
        <f t="shared" ref="Y314" si="2044">AVERAGE(Y309:Y313)</f>
        <v>48.1</v>
      </c>
      <c r="Z314" s="20">
        <f t="shared" ref="Z314" si="2045">AVERAGE(Z309:Z313)</f>
        <v>37.4</v>
      </c>
      <c r="AA314" s="20">
        <f t="shared" ref="AA314" si="2046">AVERAGE(AA309:AA313)</f>
        <v>157.47999999999999</v>
      </c>
      <c r="AB314" s="20">
        <f t="shared" ref="AB314" si="2047">AVERAGE(AB309:AB313)</f>
        <v>14.540000000000001</v>
      </c>
      <c r="AC314" s="20">
        <f t="shared" ref="AC314" si="2048">AVERAGE(AC309:AC313)</f>
        <v>14.699999999999998</v>
      </c>
      <c r="AD314" s="20">
        <f t="shared" ref="AD314" si="2049">AVERAGE(AD309:AD313)</f>
        <v>29.566666666666663</v>
      </c>
      <c r="AE314" s="20">
        <f t="shared" ref="AE314" si="2050">AVERAGE(AE309:AE313)</f>
        <v>31.525000000000002</v>
      </c>
      <c r="AF314" s="20">
        <f t="shared" ref="AF314" si="2051">AVERAGE(AF309:AF313)</f>
        <v>62.7</v>
      </c>
      <c r="AG314" s="20">
        <f t="shared" ref="AG314" si="2052">AVERAGE(AG309:AG313)</f>
        <v>66.679999999999993</v>
      </c>
      <c r="AH314" s="20">
        <f t="shared" ref="AH314" si="2053">AVERAGE(AH309:AH313)</f>
        <v>1123.68</v>
      </c>
      <c r="AI314" s="20">
        <f t="shared" ref="AI314" si="2054">AVERAGE(AI309:AI313)</f>
        <v>31.166666666666668</v>
      </c>
      <c r="AJ314" s="18" t="s">
        <v>54</v>
      </c>
      <c r="AK314" s="20">
        <f t="shared" ref="AK314" si="2055">AVERAGE(AK309:AK313)</f>
        <v>8.5</v>
      </c>
      <c r="AL314" s="18" t="s">
        <v>54</v>
      </c>
      <c r="AM314" s="18" t="s">
        <v>54</v>
      </c>
      <c r="AN314" s="20">
        <f t="shared" ref="AN314" si="2056">AVERAGE(AN309:AN313)</f>
        <v>25.96</v>
      </c>
      <c r="AO314" s="18" t="s">
        <v>54</v>
      </c>
      <c r="AP314" s="20">
        <f t="shared" ref="AP314" si="2057">AVERAGE(AP309:AP313)</f>
        <v>703910.40000000002</v>
      </c>
    </row>
    <row r="315" spans="1:42" x14ac:dyDescent="0.3">
      <c r="B315" s="26"/>
      <c r="C315" s="24" t="str">
        <f>C314</f>
        <v>NIST 679</v>
      </c>
      <c r="D315" s="26">
        <f>D314</f>
        <v>45139</v>
      </c>
      <c r="E315" s="24" t="s">
        <v>76</v>
      </c>
      <c r="F315" s="18" t="s">
        <v>54</v>
      </c>
      <c r="G315" s="20">
        <f t="shared" ref="G315:AP315" si="2058">STDEV(G309:G313)</f>
        <v>2062.3974524809673</v>
      </c>
      <c r="H315" s="20">
        <f t="shared" si="2058"/>
        <v>3564.7758994079841</v>
      </c>
      <c r="I315" s="18" t="s">
        <v>54</v>
      </c>
      <c r="J315" s="18" t="s">
        <v>54</v>
      </c>
      <c r="K315" s="20">
        <f t="shared" si="2058"/>
        <v>319.21429322635464</v>
      </c>
      <c r="L315" s="20">
        <f t="shared" si="2058"/>
        <v>41.608797146757347</v>
      </c>
      <c r="M315" s="20">
        <f t="shared" si="2058"/>
        <v>156.06065487495545</v>
      </c>
      <c r="N315" s="20">
        <f t="shared" si="2058"/>
        <v>115.59382768989011</v>
      </c>
      <c r="O315" s="20">
        <f t="shared" si="2058"/>
        <v>9.5503926620846347</v>
      </c>
      <c r="P315" s="20">
        <f t="shared" si="2058"/>
        <v>92.602418974884216</v>
      </c>
      <c r="Q315" s="20">
        <f t="shared" si="2058"/>
        <v>1312.3153782532604</v>
      </c>
      <c r="R315" s="20">
        <f t="shared" si="2058"/>
        <v>43.498275827899157</v>
      </c>
      <c r="S315" s="20">
        <f t="shared" si="2058"/>
        <v>7.767367636464801</v>
      </c>
      <c r="T315" s="20">
        <f t="shared" si="2058"/>
        <v>18.79087544527928</v>
      </c>
      <c r="U315" s="20">
        <f t="shared" si="2058"/>
        <v>11.476628424759596</v>
      </c>
      <c r="V315" s="20">
        <f t="shared" si="2058"/>
        <v>5.5585969452731625</v>
      </c>
      <c r="W315" s="20">
        <f t="shared" si="2058"/>
        <v>1.6425589791541735</v>
      </c>
      <c r="X315" s="20">
        <f t="shared" si="2058"/>
        <v>5.2955641814635754</v>
      </c>
      <c r="Y315" s="20">
        <f t="shared" si="2058"/>
        <v>3.8955102361564893</v>
      </c>
      <c r="Z315" s="20">
        <f t="shared" si="2058"/>
        <v>3.7463315389858409</v>
      </c>
      <c r="AA315" s="20">
        <f t="shared" si="2058"/>
        <v>5.562103918482654</v>
      </c>
      <c r="AB315" s="20">
        <f t="shared" si="2058"/>
        <v>4.8242097798499568</v>
      </c>
      <c r="AC315" s="20">
        <f t="shared" si="2058"/>
        <v>3.9962482405376276</v>
      </c>
      <c r="AD315" s="20">
        <f t="shared" si="2058"/>
        <v>7.0691819422995179</v>
      </c>
      <c r="AE315" s="20">
        <f t="shared" si="2058"/>
        <v>12.990605579930945</v>
      </c>
      <c r="AF315" s="20">
        <f t="shared" si="2058"/>
        <v>15.935494971917239</v>
      </c>
      <c r="AG315" s="20">
        <f t="shared" si="2058"/>
        <v>22.018900971665236</v>
      </c>
      <c r="AH315" s="20">
        <f t="shared" si="2058"/>
        <v>511.54975026873007</v>
      </c>
      <c r="AI315" s="20">
        <f t="shared" si="2058"/>
        <v>3.6774085078127157</v>
      </c>
      <c r="AJ315" s="18" t="s">
        <v>54</v>
      </c>
      <c r="AK315" s="20">
        <f t="shared" si="2058"/>
        <v>0.96436507609929545</v>
      </c>
      <c r="AL315" s="18" t="s">
        <v>54</v>
      </c>
      <c r="AM315" s="18" t="s">
        <v>54</v>
      </c>
      <c r="AN315" s="20">
        <f t="shared" si="2058"/>
        <v>8.2227124478483269</v>
      </c>
      <c r="AO315" s="18" t="s">
        <v>54</v>
      </c>
      <c r="AP315" s="20">
        <f t="shared" si="2058"/>
        <v>4678.6870978940206</v>
      </c>
    </row>
    <row r="316" spans="1:42" x14ac:dyDescent="0.3">
      <c r="B316" s="26"/>
      <c r="C316" s="24" t="str">
        <f>C315</f>
        <v>NIST 679</v>
      </c>
      <c r="D316" s="26">
        <f>D315</f>
        <v>45139</v>
      </c>
      <c r="E316" s="24" t="s">
        <v>77</v>
      </c>
      <c r="F316" s="18" t="s">
        <v>54</v>
      </c>
      <c r="G316" s="21">
        <f t="shared" ref="G316" si="2059">G315/G314</f>
        <v>2.2400193378738033E-2</v>
      </c>
      <c r="H316" s="21">
        <f t="shared" ref="H316" si="2060">H315/H314</f>
        <v>1.6106162136979678E-2</v>
      </c>
      <c r="I316" s="18" t="s">
        <v>54</v>
      </c>
      <c r="J316" s="18" t="s">
        <v>54</v>
      </c>
      <c r="K316" s="21">
        <f t="shared" ref="K316" si="2061">K315/K314</f>
        <v>1.3238924229064386E-2</v>
      </c>
      <c r="L316" s="21">
        <f t="shared" ref="L316" si="2062">L315/L314</f>
        <v>2.7069322594694852E-2</v>
      </c>
      <c r="M316" s="21">
        <f t="shared" ref="M316" si="2063">M315/M314</f>
        <v>2.9562317177925432E-2</v>
      </c>
      <c r="N316" s="21">
        <f t="shared" ref="N316" si="2064">N315/N314</f>
        <v>0.60858075018369018</v>
      </c>
      <c r="O316" s="21">
        <f t="shared" ref="O316" si="2065">O315/O314</f>
        <v>0.13546656258276077</v>
      </c>
      <c r="P316" s="21">
        <f t="shared" ref="P316" si="2066">P315/P314</f>
        <v>5.6879695200906744E-2</v>
      </c>
      <c r="Q316" s="21">
        <f t="shared" ref="Q316" si="2067">Q315/Q314</f>
        <v>1.4353488921739571E-2</v>
      </c>
      <c r="R316" s="21">
        <f t="shared" ref="R316" si="2068">R315/R314</f>
        <v>0.23640367297771281</v>
      </c>
      <c r="S316" s="21">
        <f t="shared" ref="S316" si="2069">S315/S314</f>
        <v>0.13990215483546112</v>
      </c>
      <c r="T316" s="21">
        <f t="shared" ref="T316" si="2070">T315/T314</f>
        <v>0.33070882515451033</v>
      </c>
      <c r="U316" s="21">
        <f t="shared" ref="U316" si="2071">U315/U314</f>
        <v>9.1768978288498296E-2</v>
      </c>
      <c r="V316" s="21">
        <f t="shared" ref="V316" si="2072">V315/V314</f>
        <v>0.24125854797192547</v>
      </c>
      <c r="W316" s="21">
        <f t="shared" ref="W316" si="2073">W315/W314</f>
        <v>0.33937168990788702</v>
      </c>
      <c r="X316" s="21">
        <f t="shared" ref="X316" si="2074">X315/X314</f>
        <v>2.8114059149838479E-2</v>
      </c>
      <c r="Y316" s="21">
        <f t="shared" ref="Y316" si="2075">Y315/Y314</f>
        <v>8.0987738797432207E-2</v>
      </c>
      <c r="Z316" s="21">
        <f t="shared" ref="Z316" si="2076">Z315/Z314</f>
        <v>0.10016929248625243</v>
      </c>
      <c r="AA316" s="21">
        <f t="shared" ref="AA316" si="2077">AA315/AA314</f>
        <v>3.5319430521225895E-2</v>
      </c>
      <c r="AB316" s="21">
        <f t="shared" ref="AB316" si="2078">AB315/AB314</f>
        <v>0.33178884318087731</v>
      </c>
      <c r="AC316" s="21">
        <f t="shared" ref="AC316" si="2079">AC315/AC314</f>
        <v>0.27185362180528083</v>
      </c>
      <c r="AD316" s="21">
        <f t="shared" ref="AD316" si="2080">AD315/AD314</f>
        <v>0.23909296309919456</v>
      </c>
      <c r="AE316" s="21">
        <f t="shared" ref="AE316" si="2081">AE315/AE314</f>
        <v>0.41207313497005371</v>
      </c>
      <c r="AF316" s="21">
        <f t="shared" ref="AF316" si="2082">AF315/AF314</f>
        <v>0.2541546247514711</v>
      </c>
      <c r="AG316" s="21">
        <f t="shared" ref="AG316" si="2083">AG315/AG314</f>
        <v>0.33021747108076244</v>
      </c>
      <c r="AH316" s="21">
        <f t="shared" ref="AH316" si="2084">AH315/AH314</f>
        <v>0.45524504331191268</v>
      </c>
      <c r="AI316" s="21">
        <f t="shared" ref="AI316" si="2085">AI315/AI314</f>
        <v>0.11799171682821546</v>
      </c>
      <c r="AJ316" s="18" t="s">
        <v>54</v>
      </c>
      <c r="AK316" s="21">
        <f t="shared" ref="AK316" si="2086">AK315/AK314</f>
        <v>0.11345471483521123</v>
      </c>
      <c r="AL316" s="18" t="s">
        <v>54</v>
      </c>
      <c r="AM316" s="18" t="s">
        <v>54</v>
      </c>
      <c r="AN316" s="21">
        <f t="shared" ref="AN316" si="2087">AN315/AN314</f>
        <v>0.31674547179693091</v>
      </c>
      <c r="AO316" s="18" t="s">
        <v>54</v>
      </c>
      <c r="AP316" s="21">
        <f t="shared" ref="AP316" si="2088">AP315/AP314</f>
        <v>6.6467082996557805E-3</v>
      </c>
    </row>
    <row r="317" spans="1:42" x14ac:dyDescent="0.3">
      <c r="B317" s="26"/>
      <c r="C317" s="27"/>
      <c r="D317" s="27"/>
      <c r="E317" s="27"/>
    </row>
    <row r="318" spans="1:42" x14ac:dyDescent="0.3">
      <c r="A318" s="24" t="s">
        <v>68</v>
      </c>
      <c r="B318" s="26">
        <v>45139</v>
      </c>
      <c r="C318" s="27" t="s">
        <v>67</v>
      </c>
      <c r="D318" s="27" t="s">
        <v>52</v>
      </c>
      <c r="E318" s="27" t="s">
        <v>53</v>
      </c>
      <c r="F318" s="18">
        <v>11314</v>
      </c>
      <c r="G318" s="18">
        <v>75952.400000000009</v>
      </c>
      <c r="H318" s="18">
        <v>262828.5</v>
      </c>
      <c r="I318" s="18">
        <v>134.6</v>
      </c>
      <c r="J318" s="18" t="s">
        <v>54</v>
      </c>
      <c r="K318" s="18">
        <v>17176.5</v>
      </c>
      <c r="L318" s="18">
        <v>14046.400000000001</v>
      </c>
      <c r="M318" s="18">
        <v>4530.5</v>
      </c>
      <c r="N318" s="18">
        <v>103.7</v>
      </c>
      <c r="O318" s="18">
        <v>161.19999999999999</v>
      </c>
      <c r="P318" s="18">
        <v>949.6</v>
      </c>
      <c r="Q318" s="18">
        <v>51165.799999999996</v>
      </c>
      <c r="R318" s="18">
        <v>244.20000000000002</v>
      </c>
      <c r="S318" s="18">
        <v>50.099999999999994</v>
      </c>
      <c r="T318" s="18">
        <v>61.3</v>
      </c>
      <c r="U318" s="18">
        <v>47.099999999999994</v>
      </c>
      <c r="V318" s="18">
        <v>6.2</v>
      </c>
      <c r="W318" s="18">
        <v>3.5</v>
      </c>
      <c r="X318" s="18">
        <v>74.099999999999994</v>
      </c>
      <c r="Y318" s="18">
        <v>108.6</v>
      </c>
      <c r="Z318" s="18">
        <v>35.799999999999997</v>
      </c>
      <c r="AA318" s="18">
        <v>329.7</v>
      </c>
      <c r="AB318" s="18">
        <v>11.8</v>
      </c>
      <c r="AC318" s="18">
        <v>6.7</v>
      </c>
      <c r="AD318" s="18">
        <v>14.499999999999998</v>
      </c>
      <c r="AE318" s="18">
        <v>20.9</v>
      </c>
      <c r="AF318" s="18">
        <v>40.200000000000003</v>
      </c>
      <c r="AG318" s="18">
        <v>58.8</v>
      </c>
      <c r="AH318" s="18">
        <v>1787.5</v>
      </c>
      <c r="AI318" s="18">
        <v>56.4</v>
      </c>
      <c r="AJ318" s="18" t="s">
        <v>54</v>
      </c>
      <c r="AK318" s="18" t="s">
        <v>54</v>
      </c>
      <c r="AL318" s="18">
        <v>16.8</v>
      </c>
      <c r="AM318" s="18">
        <v>35.200000000000003</v>
      </c>
      <c r="AN318" s="18" t="s">
        <v>54</v>
      </c>
      <c r="AO318" s="18" t="s">
        <v>54</v>
      </c>
      <c r="AP318" s="18">
        <v>714367.8</v>
      </c>
    </row>
    <row r="319" spans="1:42" x14ac:dyDescent="0.3">
      <c r="A319" s="24" t="s">
        <v>69</v>
      </c>
      <c r="B319" s="26">
        <v>45139</v>
      </c>
      <c r="C319" s="27" t="s">
        <v>67</v>
      </c>
      <c r="D319" s="27" t="s">
        <v>52</v>
      </c>
      <c r="E319" s="27" t="s">
        <v>55</v>
      </c>
      <c r="F319" s="18">
        <v>13411.2</v>
      </c>
      <c r="G319" s="18">
        <v>79157.7</v>
      </c>
      <c r="H319" s="18">
        <v>268087.8</v>
      </c>
      <c r="I319" s="18">
        <v>83.9</v>
      </c>
      <c r="J319" s="18" t="s">
        <v>54</v>
      </c>
      <c r="K319" s="18">
        <v>17563.2</v>
      </c>
      <c r="L319" s="18">
        <v>14462.4</v>
      </c>
      <c r="M319" s="18">
        <v>5371.0999999999995</v>
      </c>
      <c r="N319" s="18">
        <v>93.100000000000009</v>
      </c>
      <c r="O319" s="18">
        <v>198.5</v>
      </c>
      <c r="P319" s="18">
        <v>993.49999999999989</v>
      </c>
      <c r="Q319" s="18">
        <v>52934.1</v>
      </c>
      <c r="R319" s="18">
        <v>109.30000000000001</v>
      </c>
      <c r="S319" s="18">
        <v>49</v>
      </c>
      <c r="T319" s="18">
        <v>73.3</v>
      </c>
      <c r="U319" s="18">
        <v>83.7</v>
      </c>
      <c r="V319" s="18">
        <v>5.7</v>
      </c>
      <c r="W319" s="18">
        <v>1.9000000000000001</v>
      </c>
      <c r="X319" s="18">
        <v>78.399999999999991</v>
      </c>
      <c r="Y319" s="18">
        <v>114.80000000000001</v>
      </c>
      <c r="Z319" s="18">
        <v>35.200000000000003</v>
      </c>
      <c r="AA319" s="18">
        <v>313.09999999999997</v>
      </c>
      <c r="AB319" s="18" t="s">
        <v>54</v>
      </c>
      <c r="AC319" s="18">
        <v>5.9</v>
      </c>
      <c r="AD319" s="18" t="s">
        <v>54</v>
      </c>
      <c r="AE319" s="18">
        <v>40.200000000000003</v>
      </c>
      <c r="AF319" s="18">
        <v>61.1</v>
      </c>
      <c r="AG319" s="18">
        <v>61.8</v>
      </c>
      <c r="AH319" s="18">
        <v>930.09999999999991</v>
      </c>
      <c r="AI319" s="18">
        <v>19.8</v>
      </c>
      <c r="AJ319" s="18" t="s">
        <v>54</v>
      </c>
      <c r="AK319" s="18" t="s">
        <v>54</v>
      </c>
      <c r="AL319" s="18">
        <v>15.9</v>
      </c>
      <c r="AM319" s="18">
        <v>25.2</v>
      </c>
      <c r="AN319" s="18" t="s">
        <v>54</v>
      </c>
      <c r="AO319" s="18" t="s">
        <v>54</v>
      </c>
      <c r="AP319" s="18">
        <v>702356.9</v>
      </c>
    </row>
    <row r="320" spans="1:42" x14ac:dyDescent="0.3">
      <c r="A320" s="24" t="s">
        <v>70</v>
      </c>
      <c r="B320" s="26">
        <v>45139</v>
      </c>
      <c r="C320" s="27" t="s">
        <v>67</v>
      </c>
      <c r="D320" s="27" t="s">
        <v>52</v>
      </c>
      <c r="E320" s="27" t="s">
        <v>56</v>
      </c>
      <c r="F320" s="18">
        <v>12100.2</v>
      </c>
      <c r="G320" s="18">
        <v>78886.3</v>
      </c>
      <c r="H320" s="18">
        <v>271695.60000000003</v>
      </c>
      <c r="I320" s="18">
        <v>158.20000000000002</v>
      </c>
      <c r="J320" s="18" t="s">
        <v>54</v>
      </c>
      <c r="K320" s="18">
        <v>17329</v>
      </c>
      <c r="L320" s="18">
        <v>14509</v>
      </c>
      <c r="M320" s="18">
        <v>4670.8</v>
      </c>
      <c r="N320" s="18">
        <v>181.8</v>
      </c>
      <c r="O320" s="18">
        <v>108.10000000000001</v>
      </c>
      <c r="P320" s="18">
        <v>1033.5999999999999</v>
      </c>
      <c r="Q320" s="18">
        <v>51405.9</v>
      </c>
      <c r="R320" s="18">
        <v>79.900000000000006</v>
      </c>
      <c r="S320" s="18">
        <v>59.6</v>
      </c>
      <c r="T320" s="18">
        <v>61.199999999999996</v>
      </c>
      <c r="U320" s="18">
        <v>56.4</v>
      </c>
      <c r="V320" s="18">
        <v>10.5</v>
      </c>
      <c r="W320" s="18">
        <v>5.6</v>
      </c>
      <c r="X320" s="18">
        <v>81.3</v>
      </c>
      <c r="Y320" s="18">
        <v>112.6</v>
      </c>
      <c r="Z320" s="18">
        <v>34.4</v>
      </c>
      <c r="AA320" s="18">
        <v>268.2</v>
      </c>
      <c r="AB320" s="18">
        <v>10.1</v>
      </c>
      <c r="AC320" s="18">
        <v>17.399999999999999</v>
      </c>
      <c r="AD320" s="18">
        <v>12.6</v>
      </c>
      <c r="AE320" s="18">
        <v>44</v>
      </c>
      <c r="AF320" s="18">
        <v>46.3</v>
      </c>
      <c r="AG320" s="18">
        <v>47.5</v>
      </c>
      <c r="AH320" s="18">
        <v>712.49999999999989</v>
      </c>
      <c r="AI320" s="18">
        <v>24.099999999999998</v>
      </c>
      <c r="AJ320" s="18" t="s">
        <v>54</v>
      </c>
      <c r="AK320" s="18" t="s">
        <v>54</v>
      </c>
      <c r="AL320" s="18" t="s">
        <v>54</v>
      </c>
      <c r="AM320" s="18">
        <v>52.1</v>
      </c>
      <c r="AN320" s="18" t="s">
        <v>54</v>
      </c>
      <c r="AO320" s="18">
        <v>5.4</v>
      </c>
      <c r="AP320" s="18">
        <v>703324.5</v>
      </c>
    </row>
    <row r="321" spans="1:42" x14ac:dyDescent="0.3">
      <c r="A321" s="24" t="s">
        <v>71</v>
      </c>
      <c r="B321" s="26">
        <v>45139</v>
      </c>
      <c r="C321" s="27" t="s">
        <v>67</v>
      </c>
      <c r="D321" s="27" t="s">
        <v>52</v>
      </c>
      <c r="E321" s="27" t="s">
        <v>57</v>
      </c>
      <c r="F321" s="18">
        <v>11440.9</v>
      </c>
      <c r="G321" s="18">
        <v>77238.600000000006</v>
      </c>
      <c r="H321" s="18">
        <v>270726.40000000002</v>
      </c>
      <c r="I321" s="18">
        <v>116.39999999999999</v>
      </c>
      <c r="J321" s="18" t="s">
        <v>54</v>
      </c>
      <c r="K321" s="18">
        <v>17827.7</v>
      </c>
      <c r="L321" s="18">
        <v>14660.7</v>
      </c>
      <c r="M321" s="18">
        <v>4715.9000000000005</v>
      </c>
      <c r="N321" s="18">
        <v>117.1</v>
      </c>
      <c r="O321" s="18">
        <v>251.70000000000002</v>
      </c>
      <c r="P321" s="18">
        <v>925.6</v>
      </c>
      <c r="Q321" s="18">
        <v>51576.399999999994</v>
      </c>
      <c r="R321" s="18" t="s">
        <v>54</v>
      </c>
      <c r="S321" s="18">
        <v>67.3</v>
      </c>
      <c r="T321" s="18">
        <v>84.499999999999986</v>
      </c>
      <c r="U321" s="18">
        <v>63.099999999999994</v>
      </c>
      <c r="V321" s="18">
        <v>7.5</v>
      </c>
      <c r="W321" s="18">
        <v>3.6</v>
      </c>
      <c r="X321" s="18">
        <v>79.2</v>
      </c>
      <c r="Y321" s="18">
        <v>97.4</v>
      </c>
      <c r="Z321" s="18">
        <v>31.099999999999998</v>
      </c>
      <c r="AA321" s="18">
        <v>271.40000000000003</v>
      </c>
      <c r="AB321" s="18">
        <v>12.899999999999999</v>
      </c>
      <c r="AC321" s="18">
        <v>11.6</v>
      </c>
      <c r="AD321" s="18" t="s">
        <v>54</v>
      </c>
      <c r="AE321" s="18">
        <v>28.8</v>
      </c>
      <c r="AF321" s="18">
        <v>52.8</v>
      </c>
      <c r="AG321" s="18" t="s">
        <v>54</v>
      </c>
      <c r="AH321" s="18">
        <v>664.9</v>
      </c>
      <c r="AI321" s="18">
        <v>40.699999999999996</v>
      </c>
      <c r="AJ321" s="18" t="s">
        <v>54</v>
      </c>
      <c r="AK321" s="18" t="s">
        <v>54</v>
      </c>
      <c r="AL321" s="18" t="s">
        <v>54</v>
      </c>
      <c r="AM321" s="18" t="s">
        <v>54</v>
      </c>
      <c r="AN321" s="18">
        <v>7.8</v>
      </c>
      <c r="AO321" s="18" t="s">
        <v>54</v>
      </c>
      <c r="AP321" s="18">
        <v>705949.6</v>
      </c>
    </row>
    <row r="322" spans="1:42" x14ac:dyDescent="0.3">
      <c r="A322" s="24" t="s">
        <v>72</v>
      </c>
      <c r="B322" s="26">
        <v>45139</v>
      </c>
      <c r="C322" s="27" t="s">
        <v>67</v>
      </c>
      <c r="D322" s="27" t="s">
        <v>52</v>
      </c>
      <c r="E322" s="27" t="s">
        <v>59</v>
      </c>
      <c r="F322" s="18">
        <v>13479.099999999999</v>
      </c>
      <c r="G322" s="18">
        <v>79346.600000000006</v>
      </c>
      <c r="H322" s="18">
        <v>271069.40000000002</v>
      </c>
      <c r="I322" s="18">
        <v>217.70000000000002</v>
      </c>
      <c r="J322" s="18" t="s">
        <v>54</v>
      </c>
      <c r="K322" s="18">
        <v>17895.5</v>
      </c>
      <c r="L322" s="18">
        <v>14634.7</v>
      </c>
      <c r="M322" s="18">
        <v>4181.8</v>
      </c>
      <c r="N322" s="18">
        <v>194.9</v>
      </c>
      <c r="O322" s="18">
        <v>164.7</v>
      </c>
      <c r="P322" s="18">
        <v>885.3</v>
      </c>
      <c r="Q322" s="18">
        <v>51153.599999999999</v>
      </c>
      <c r="R322" s="18">
        <v>62.6</v>
      </c>
      <c r="S322" s="18">
        <v>32.4</v>
      </c>
      <c r="T322" s="18">
        <v>58.7</v>
      </c>
      <c r="U322" s="18">
        <v>58.900000000000006</v>
      </c>
      <c r="V322" s="18">
        <v>10.6</v>
      </c>
      <c r="W322" s="18">
        <v>3.3</v>
      </c>
      <c r="X322" s="18">
        <v>77.900000000000006</v>
      </c>
      <c r="Y322" s="18">
        <v>93.3</v>
      </c>
      <c r="Z322" s="18">
        <v>35.1</v>
      </c>
      <c r="AA322" s="18">
        <v>259</v>
      </c>
      <c r="AB322" s="18">
        <v>9.3000000000000007</v>
      </c>
      <c r="AC322" s="18">
        <v>16.3</v>
      </c>
      <c r="AD322" s="18" t="s">
        <v>54</v>
      </c>
      <c r="AE322" s="18">
        <v>43</v>
      </c>
      <c r="AF322" s="18">
        <v>32.5</v>
      </c>
      <c r="AG322" s="18">
        <v>42.6</v>
      </c>
      <c r="AH322" s="18">
        <v>1277.0999999999999</v>
      </c>
      <c r="AI322" s="18">
        <v>32.200000000000003</v>
      </c>
      <c r="AJ322" s="18" t="s">
        <v>54</v>
      </c>
      <c r="AK322" s="18">
        <v>6.8000000000000007</v>
      </c>
      <c r="AL322" s="18" t="s">
        <v>54</v>
      </c>
      <c r="AM322" s="18" t="s">
        <v>54</v>
      </c>
      <c r="AN322" s="18">
        <v>9.7000000000000011</v>
      </c>
      <c r="AO322" s="18" t="s">
        <v>54</v>
      </c>
      <c r="AP322" s="18">
        <v>701909.20000000007</v>
      </c>
    </row>
    <row r="323" spans="1:42" x14ac:dyDescent="0.3">
      <c r="B323" s="26"/>
      <c r="C323" s="24" t="str">
        <f>C322</f>
        <v>SARM 69</v>
      </c>
      <c r="D323" s="26">
        <f>B322</f>
        <v>45139</v>
      </c>
      <c r="E323" s="24" t="s">
        <v>75</v>
      </c>
      <c r="F323" s="20">
        <f>AVERAGE(F318:F322)</f>
        <v>12349.08</v>
      </c>
      <c r="G323" s="20">
        <f t="shared" ref="G323" si="2089">AVERAGE(G318:G322)</f>
        <v>78116.319999999992</v>
      </c>
      <c r="H323" s="20">
        <f t="shared" ref="H323" si="2090">AVERAGE(H318:H322)</f>
        <v>268881.54000000004</v>
      </c>
      <c r="I323" s="20">
        <f t="shared" ref="I323" si="2091">AVERAGE(I318:I322)</f>
        <v>142.16000000000003</v>
      </c>
      <c r="J323" s="18" t="s">
        <v>54</v>
      </c>
      <c r="K323" s="20">
        <f t="shared" ref="K323" si="2092">AVERAGE(K318:K322)</f>
        <v>17558.379999999997</v>
      </c>
      <c r="L323" s="20">
        <f t="shared" ref="L323" si="2093">AVERAGE(L318:L322)</f>
        <v>14462.64</v>
      </c>
      <c r="M323" s="20">
        <f t="shared" ref="M323" si="2094">AVERAGE(M318:M322)</f>
        <v>4694.0199999999995</v>
      </c>
      <c r="N323" s="20">
        <f t="shared" ref="N323" si="2095">AVERAGE(N318:N322)</f>
        <v>138.12</v>
      </c>
      <c r="O323" s="20">
        <f t="shared" ref="O323" si="2096">AVERAGE(O318:O322)</f>
        <v>176.84</v>
      </c>
      <c r="P323" s="20">
        <f t="shared" ref="P323" si="2097">AVERAGE(P318:P322)</f>
        <v>957.51999999999987</v>
      </c>
      <c r="Q323" s="20">
        <f t="shared" ref="Q323" si="2098">AVERAGE(Q318:Q322)</f>
        <v>51647.159999999996</v>
      </c>
      <c r="R323" s="20">
        <f t="shared" ref="R323" si="2099">AVERAGE(R318:R322)</f>
        <v>124</v>
      </c>
      <c r="S323" s="20">
        <f t="shared" ref="S323" si="2100">AVERAGE(S318:S322)</f>
        <v>51.679999999999993</v>
      </c>
      <c r="T323" s="20">
        <f t="shared" ref="T323" si="2101">AVERAGE(T318:T322)</f>
        <v>67.799999999999983</v>
      </c>
      <c r="U323" s="20">
        <f t="shared" ref="U323" si="2102">AVERAGE(U318:U322)</f>
        <v>61.840000000000011</v>
      </c>
      <c r="V323" s="20">
        <f t="shared" ref="V323" si="2103">AVERAGE(V318:V322)</f>
        <v>8.1</v>
      </c>
      <c r="W323" s="20">
        <f t="shared" ref="W323" si="2104">AVERAGE(W318:W322)</f>
        <v>3.5799999999999996</v>
      </c>
      <c r="X323" s="20">
        <f t="shared" ref="X323" si="2105">AVERAGE(X318:X322)</f>
        <v>78.179999999999993</v>
      </c>
      <c r="Y323" s="20">
        <f t="shared" ref="Y323" si="2106">AVERAGE(Y318:Y322)</f>
        <v>105.33999999999999</v>
      </c>
      <c r="Z323" s="20">
        <f t="shared" ref="Z323" si="2107">AVERAGE(Z318:Z322)</f>
        <v>34.32</v>
      </c>
      <c r="AA323" s="20">
        <f t="shared" ref="AA323" si="2108">AVERAGE(AA318:AA322)</f>
        <v>288.28000000000003</v>
      </c>
      <c r="AB323" s="20">
        <f t="shared" ref="AB323" si="2109">AVERAGE(AB318:AB322)</f>
        <v>11.024999999999999</v>
      </c>
      <c r="AC323" s="20">
        <f t="shared" ref="AC323" si="2110">AVERAGE(AC318:AC322)</f>
        <v>11.580000000000002</v>
      </c>
      <c r="AD323" s="18" t="s">
        <v>54</v>
      </c>
      <c r="AE323" s="20">
        <f t="shared" ref="AE323" si="2111">AVERAGE(AE318:AE322)</f>
        <v>35.380000000000003</v>
      </c>
      <c r="AF323" s="20">
        <f t="shared" ref="AF323" si="2112">AVERAGE(AF318:AF322)</f>
        <v>46.580000000000005</v>
      </c>
      <c r="AG323" s="20">
        <f t="shared" ref="AG323" si="2113">AVERAGE(AG318:AG322)</f>
        <v>52.674999999999997</v>
      </c>
      <c r="AH323" s="20">
        <f t="shared" ref="AH323" si="2114">AVERAGE(AH318:AH322)</f>
        <v>1074.42</v>
      </c>
      <c r="AI323" s="20">
        <f t="shared" ref="AI323" si="2115">AVERAGE(AI318:AI322)</f>
        <v>34.64</v>
      </c>
      <c r="AJ323" s="18" t="s">
        <v>54</v>
      </c>
      <c r="AK323" s="18" t="s">
        <v>54</v>
      </c>
      <c r="AL323" s="18" t="s">
        <v>54</v>
      </c>
      <c r="AM323" s="20">
        <f t="shared" ref="AM323" si="2116">AVERAGE(AM318:AM322)</f>
        <v>37.5</v>
      </c>
      <c r="AN323" s="18" t="s">
        <v>54</v>
      </c>
      <c r="AO323" s="18" t="s">
        <v>54</v>
      </c>
      <c r="AP323" s="20">
        <f t="shared" ref="AP323" si="2117">AVERAGE(AP318:AP322)</f>
        <v>705581.60000000009</v>
      </c>
    </row>
    <row r="324" spans="1:42" x14ac:dyDescent="0.3">
      <c r="B324" s="26"/>
      <c r="C324" s="24" t="str">
        <f>C323</f>
        <v>SARM 69</v>
      </c>
      <c r="D324" s="26">
        <f>D323</f>
        <v>45139</v>
      </c>
      <c r="E324" s="24" t="s">
        <v>76</v>
      </c>
      <c r="F324" s="20">
        <f>STDEV(F318:F322)</f>
        <v>1044.4097457415837</v>
      </c>
      <c r="G324" s="20">
        <f t="shared" ref="G324:AP324" si="2118">STDEV(G318:G322)</f>
        <v>1470.0231756676462</v>
      </c>
      <c r="H324" s="20">
        <f t="shared" si="2118"/>
        <v>3653.0292194287335</v>
      </c>
      <c r="I324" s="20">
        <f t="shared" si="2118"/>
        <v>50.195946051449233</v>
      </c>
      <c r="J324" s="18" t="s">
        <v>54</v>
      </c>
      <c r="K324" s="20">
        <f t="shared" si="2118"/>
        <v>310.10236535698999</v>
      </c>
      <c r="L324" s="20">
        <f t="shared" si="2118"/>
        <v>247.10192836155656</v>
      </c>
      <c r="M324" s="20">
        <f t="shared" si="2118"/>
        <v>432.59777738680049</v>
      </c>
      <c r="N324" s="20">
        <f t="shared" si="2118"/>
        <v>46.864933585784627</v>
      </c>
      <c r="O324" s="20">
        <f t="shared" si="2118"/>
        <v>52.892230053193977</v>
      </c>
      <c r="P324" s="20">
        <f t="shared" si="2118"/>
        <v>57.836121930848684</v>
      </c>
      <c r="Q324" s="20">
        <f t="shared" si="2118"/>
        <v>740.73221409629582</v>
      </c>
      <c r="R324" s="20">
        <f t="shared" si="2118"/>
        <v>82.419455631948125</v>
      </c>
      <c r="S324" s="20">
        <f t="shared" si="2118"/>
        <v>13.11590637356033</v>
      </c>
      <c r="T324" s="20">
        <f t="shared" si="2118"/>
        <v>10.928860873851423</v>
      </c>
      <c r="U324" s="20">
        <f t="shared" si="2118"/>
        <v>13.554999077830971</v>
      </c>
      <c r="V324" s="20">
        <f t="shared" si="2118"/>
        <v>2.3313086453749539</v>
      </c>
      <c r="W324" s="20">
        <f t="shared" si="2118"/>
        <v>1.321741275741966</v>
      </c>
      <c r="X324" s="20">
        <f t="shared" si="2118"/>
        <v>2.624309432974703</v>
      </c>
      <c r="Y324" s="20">
        <f t="shared" si="2118"/>
        <v>9.497789216444005</v>
      </c>
      <c r="Z324" s="20">
        <f t="shared" si="2118"/>
        <v>1.8673510650116123</v>
      </c>
      <c r="AA324" s="20">
        <f t="shared" si="2118"/>
        <v>31.133213775644805</v>
      </c>
      <c r="AB324" s="20">
        <f t="shared" si="2118"/>
        <v>1.6276260831857854</v>
      </c>
      <c r="AC324" s="20">
        <f t="shared" si="2118"/>
        <v>5.2968858775699479</v>
      </c>
      <c r="AD324" s="18" t="s">
        <v>54</v>
      </c>
      <c r="AE324" s="20">
        <f t="shared" si="2118"/>
        <v>10.106532540886626</v>
      </c>
      <c r="AF324" s="20">
        <f t="shared" si="2118"/>
        <v>11.051560975717358</v>
      </c>
      <c r="AG324" s="20">
        <f t="shared" si="2118"/>
        <v>9.1116683433935588</v>
      </c>
      <c r="AH324" s="20">
        <f t="shared" si="2118"/>
        <v>466.12317256278914</v>
      </c>
      <c r="AI324" s="20">
        <f t="shared" si="2118"/>
        <v>14.555857927308855</v>
      </c>
      <c r="AJ324" s="18" t="s">
        <v>54</v>
      </c>
      <c r="AK324" s="18" t="s">
        <v>54</v>
      </c>
      <c r="AL324" s="18" t="s">
        <v>54</v>
      </c>
      <c r="AM324" s="20">
        <f t="shared" si="2118"/>
        <v>13.596690773861129</v>
      </c>
      <c r="AN324" s="18" t="s">
        <v>54</v>
      </c>
      <c r="AO324" s="18" t="s">
        <v>54</v>
      </c>
      <c r="AP324" s="20">
        <f t="shared" si="2118"/>
        <v>5155.3963644903224</v>
      </c>
    </row>
    <row r="325" spans="1:42" x14ac:dyDescent="0.3">
      <c r="B325" s="26"/>
      <c r="C325" s="24" t="str">
        <f>C324</f>
        <v>SARM 69</v>
      </c>
      <c r="D325" s="26">
        <f>D324</f>
        <v>45139</v>
      </c>
      <c r="E325" s="24" t="s">
        <v>77</v>
      </c>
      <c r="F325" s="21">
        <f>F324/F323</f>
        <v>8.4573890989578474E-2</v>
      </c>
      <c r="G325" s="21">
        <f t="shared" ref="G325" si="2119">G324/G323</f>
        <v>1.8818387446664749E-2</v>
      </c>
      <c r="H325" s="21">
        <f t="shared" ref="H325" si="2120">H324/H323</f>
        <v>1.358601717108855E-2</v>
      </c>
      <c r="I325" s="21">
        <f t="shared" ref="I325" si="2121">I324/I323</f>
        <v>0.353094724616272</v>
      </c>
      <c r="J325" s="18" t="s">
        <v>54</v>
      </c>
      <c r="K325" s="21">
        <f t="shared" ref="K325" si="2122">K324/K323</f>
        <v>1.7661217342202985E-2</v>
      </c>
      <c r="L325" s="21">
        <f t="shared" ref="L325" si="2123">L324/L323</f>
        <v>1.7085534063044961E-2</v>
      </c>
      <c r="M325" s="21">
        <f t="shared" ref="M325" si="2124">M324/M323</f>
        <v>9.2159338346832889E-2</v>
      </c>
      <c r="N325" s="21">
        <f t="shared" ref="N325" si="2125">N324/N323</f>
        <v>0.33930591938737781</v>
      </c>
      <c r="O325" s="21">
        <f t="shared" ref="O325" si="2126">O324/O323</f>
        <v>0.29909652823565924</v>
      </c>
      <c r="P325" s="21">
        <f t="shared" ref="P325" si="2127">P324/P323</f>
        <v>6.040199884164163E-2</v>
      </c>
      <c r="Q325" s="21">
        <f t="shared" ref="Q325" si="2128">Q324/Q323</f>
        <v>1.4342167393062773E-2</v>
      </c>
      <c r="R325" s="21">
        <f t="shared" ref="R325" si="2129">R324/R323</f>
        <v>0.66467302928990424</v>
      </c>
      <c r="S325" s="21">
        <f t="shared" ref="S325" si="2130">S324/S323</f>
        <v>0.25379075800232842</v>
      </c>
      <c r="T325" s="21">
        <f t="shared" ref="T325" si="2131">T324/T323</f>
        <v>0.16119263825739566</v>
      </c>
      <c r="U325" s="21">
        <f t="shared" ref="U325" si="2132">U324/U323</f>
        <v>0.21919468107747361</v>
      </c>
      <c r="V325" s="21">
        <f t="shared" ref="V325" si="2133">V324/V323</f>
        <v>0.28781588214505605</v>
      </c>
      <c r="W325" s="21">
        <f t="shared" ref="W325" si="2134">W324/W323</f>
        <v>0.36920147367094025</v>
      </c>
      <c r="X325" s="21">
        <f t="shared" ref="X325" si="2135">X324/X323</f>
        <v>3.3567529201518335E-2</v>
      </c>
      <c r="Y325" s="21">
        <f t="shared" ref="Y325" si="2136">Y324/Y323</f>
        <v>9.0163178435959807E-2</v>
      </c>
      <c r="Z325" s="21">
        <f t="shared" ref="Z325" si="2137">Z324/Z323</f>
        <v>5.4409996066771917E-2</v>
      </c>
      <c r="AA325" s="21">
        <f t="shared" ref="AA325" si="2138">AA324/AA323</f>
        <v>0.10799644018192314</v>
      </c>
      <c r="AB325" s="21">
        <f t="shared" ref="AB325" si="2139">AB324/AB323</f>
        <v>0.14763048373567217</v>
      </c>
      <c r="AC325" s="21">
        <f t="shared" ref="AC325" si="2140">AC324/AC323</f>
        <v>0.4574167424499091</v>
      </c>
      <c r="AD325" s="18" t="s">
        <v>54</v>
      </c>
      <c r="AE325" s="21">
        <f t="shared" ref="AE325" si="2141">AE324/AE323</f>
        <v>0.28565665745863833</v>
      </c>
      <c r="AF325" s="21">
        <f t="shared" ref="AF325" si="2142">AF324/AF323</f>
        <v>0.23725978908796386</v>
      </c>
      <c r="AG325" s="21">
        <f t="shared" ref="AG325" si="2143">AG324/AG323</f>
        <v>0.17297899085702059</v>
      </c>
      <c r="AH325" s="21">
        <f t="shared" ref="AH325" si="2144">AH324/AH323</f>
        <v>0.4338370214281092</v>
      </c>
      <c r="AI325" s="21">
        <f t="shared" ref="AI325" si="2145">AI324/AI323</f>
        <v>0.42020375078836186</v>
      </c>
      <c r="AJ325" s="18" t="s">
        <v>54</v>
      </c>
      <c r="AK325" s="18" t="s">
        <v>54</v>
      </c>
      <c r="AL325" s="18" t="s">
        <v>54</v>
      </c>
      <c r="AM325" s="21">
        <f t="shared" ref="AM325" si="2146">AM324/AM323</f>
        <v>0.36257842063629675</v>
      </c>
      <c r="AN325" s="18" t="s">
        <v>54</v>
      </c>
      <c r="AO325" s="18" t="s">
        <v>54</v>
      </c>
      <c r="AP325" s="21">
        <f t="shared" ref="AP325" si="2147">AP324/AP323</f>
        <v>7.3065912780184766E-3</v>
      </c>
    </row>
    <row r="326" spans="1:42" x14ac:dyDescent="0.3">
      <c r="B326" s="26"/>
      <c r="C326" s="27"/>
      <c r="D326" s="27"/>
      <c r="E326" s="27"/>
    </row>
    <row r="327" spans="1:42" x14ac:dyDescent="0.3">
      <c r="A327" s="24" t="s">
        <v>42</v>
      </c>
      <c r="B327" s="26">
        <v>45140</v>
      </c>
      <c r="C327" s="27" t="s">
        <v>0</v>
      </c>
      <c r="D327" s="27" t="s">
        <v>52</v>
      </c>
      <c r="E327" s="27" t="s">
        <v>53</v>
      </c>
      <c r="F327" s="18">
        <v>14904.3</v>
      </c>
      <c r="G327" s="18">
        <v>72373.599999999991</v>
      </c>
      <c r="H327" s="18">
        <v>267316.09999999998</v>
      </c>
      <c r="I327" s="18">
        <v>63.9</v>
      </c>
      <c r="J327" s="18" t="s">
        <v>54</v>
      </c>
      <c r="K327" s="18">
        <v>25672.600000000002</v>
      </c>
      <c r="L327" s="18">
        <v>23292.199999999997</v>
      </c>
      <c r="M327" s="18">
        <v>3755.3999999999996</v>
      </c>
      <c r="N327" s="18">
        <v>160.29999999999998</v>
      </c>
      <c r="O327" s="18" t="s">
        <v>54</v>
      </c>
      <c r="P327" s="18">
        <v>721.4</v>
      </c>
      <c r="Q327" s="18">
        <v>29710.7</v>
      </c>
      <c r="R327" s="18">
        <v>93.7</v>
      </c>
      <c r="S327" s="18">
        <v>21.5</v>
      </c>
      <c r="T327" s="18">
        <v>195.29999999999998</v>
      </c>
      <c r="U327" s="18">
        <v>408.8</v>
      </c>
      <c r="V327" s="18">
        <v>125.7</v>
      </c>
      <c r="W327" s="18">
        <v>2.4</v>
      </c>
      <c r="X327" s="18">
        <v>117.5</v>
      </c>
      <c r="Y327" s="18">
        <v>272.3</v>
      </c>
      <c r="Z327" s="18">
        <v>31.4</v>
      </c>
      <c r="AA327" s="18">
        <v>321.60000000000002</v>
      </c>
      <c r="AB327" s="18">
        <v>19.3</v>
      </c>
      <c r="AC327" s="18">
        <v>11</v>
      </c>
      <c r="AD327" s="18">
        <v>35.699999999999996</v>
      </c>
      <c r="AE327" s="18">
        <v>84.2</v>
      </c>
      <c r="AF327" s="18">
        <v>75.900000000000006</v>
      </c>
      <c r="AG327" s="18">
        <v>106.4</v>
      </c>
      <c r="AH327" s="18">
        <v>633.6</v>
      </c>
      <c r="AI327" s="18" t="s">
        <v>54</v>
      </c>
      <c r="AJ327" s="18" t="s">
        <v>54</v>
      </c>
      <c r="AK327" s="18">
        <v>13.7</v>
      </c>
      <c r="AL327" s="18">
        <v>1324.3</v>
      </c>
      <c r="AM327" s="18" t="s">
        <v>54</v>
      </c>
      <c r="AN327" s="18">
        <v>10.7</v>
      </c>
      <c r="AO327" s="18" t="s">
        <v>54</v>
      </c>
      <c r="AP327" s="18">
        <v>719786.7</v>
      </c>
    </row>
    <row r="328" spans="1:42" x14ac:dyDescent="0.3">
      <c r="A328" s="24" t="s">
        <v>43</v>
      </c>
      <c r="B328" s="26">
        <v>45140</v>
      </c>
      <c r="C328" s="27" t="s">
        <v>0</v>
      </c>
      <c r="D328" s="27" t="s">
        <v>52</v>
      </c>
      <c r="E328" s="27" t="s">
        <v>55</v>
      </c>
      <c r="F328" s="18">
        <v>13846</v>
      </c>
      <c r="G328" s="18">
        <v>68572</v>
      </c>
      <c r="H328" s="18">
        <v>265496.3</v>
      </c>
      <c r="I328" s="18" t="s">
        <v>54</v>
      </c>
      <c r="J328" s="18" t="s">
        <v>54</v>
      </c>
      <c r="K328" s="18">
        <v>25726.5</v>
      </c>
      <c r="L328" s="18">
        <v>22985.600000000002</v>
      </c>
      <c r="M328" s="18">
        <v>3413.3999999999996</v>
      </c>
      <c r="N328" s="18">
        <v>128.69999999999999</v>
      </c>
      <c r="O328" s="18" t="s">
        <v>54</v>
      </c>
      <c r="P328" s="18">
        <v>562.1</v>
      </c>
      <c r="Q328" s="18">
        <v>28755</v>
      </c>
      <c r="R328" s="18">
        <v>75.5</v>
      </c>
      <c r="S328" s="18" t="s">
        <v>54</v>
      </c>
      <c r="T328" s="18">
        <v>158.10000000000002</v>
      </c>
      <c r="U328" s="18">
        <v>404.2</v>
      </c>
      <c r="V328" s="18">
        <v>129.80000000000001</v>
      </c>
      <c r="W328" s="18">
        <v>4.7</v>
      </c>
      <c r="X328" s="18">
        <v>123.19999999999999</v>
      </c>
      <c r="Y328" s="18">
        <v>266.5</v>
      </c>
      <c r="Z328" s="18">
        <v>32.799999999999997</v>
      </c>
      <c r="AA328" s="18">
        <v>303.3</v>
      </c>
      <c r="AB328" s="18">
        <v>21.8</v>
      </c>
      <c r="AC328" s="18">
        <v>8.6999999999999993</v>
      </c>
      <c r="AD328" s="18">
        <v>15.6</v>
      </c>
      <c r="AE328" s="18">
        <v>96.9</v>
      </c>
      <c r="AF328" s="18">
        <v>38.299999999999997</v>
      </c>
      <c r="AG328" s="18">
        <v>62.9</v>
      </c>
      <c r="AH328" s="18">
        <v>1701.8</v>
      </c>
      <c r="AI328" s="18" t="s">
        <v>54</v>
      </c>
      <c r="AJ328" s="18">
        <v>5.9</v>
      </c>
      <c r="AK328" s="18" t="s">
        <v>54</v>
      </c>
      <c r="AL328" s="18">
        <v>1295.3</v>
      </c>
      <c r="AM328" s="18">
        <v>26.099999999999998</v>
      </c>
      <c r="AN328" s="18" t="s">
        <v>54</v>
      </c>
      <c r="AO328" s="18" t="s">
        <v>54</v>
      </c>
      <c r="AP328" s="18">
        <v>726537.29999999993</v>
      </c>
    </row>
    <row r="329" spans="1:42" x14ac:dyDescent="0.3">
      <c r="A329" s="24" t="s">
        <v>44</v>
      </c>
      <c r="B329" s="26">
        <v>45140</v>
      </c>
      <c r="C329" s="27" t="s">
        <v>0</v>
      </c>
      <c r="D329" s="27" t="s">
        <v>52</v>
      </c>
      <c r="E329" s="27" t="s">
        <v>56</v>
      </c>
      <c r="F329" s="18">
        <v>15486.9</v>
      </c>
      <c r="G329" s="18">
        <v>69826.7</v>
      </c>
      <c r="H329" s="18">
        <v>265869.5</v>
      </c>
      <c r="I329" s="18" t="s">
        <v>54</v>
      </c>
      <c r="J329" s="18" t="s">
        <v>54</v>
      </c>
      <c r="K329" s="18">
        <v>25236.5</v>
      </c>
      <c r="L329" s="18">
        <v>23313.5</v>
      </c>
      <c r="M329" s="18">
        <v>4110.9000000000005</v>
      </c>
      <c r="N329" s="18">
        <v>133.4</v>
      </c>
      <c r="O329" s="18">
        <v>64.2</v>
      </c>
      <c r="P329" s="18">
        <v>642.29999999999995</v>
      </c>
      <c r="Q329" s="18">
        <v>28957.600000000002</v>
      </c>
      <c r="R329" s="18">
        <v>127.49999999999999</v>
      </c>
      <c r="S329" s="18">
        <v>16.900000000000002</v>
      </c>
      <c r="T329" s="18">
        <v>167</v>
      </c>
      <c r="U329" s="18">
        <v>394.5</v>
      </c>
      <c r="V329" s="18">
        <v>93.399999999999991</v>
      </c>
      <c r="W329" s="18">
        <v>3.3</v>
      </c>
      <c r="X329" s="18">
        <v>109.7</v>
      </c>
      <c r="Y329" s="18">
        <v>270.89999999999998</v>
      </c>
      <c r="Z329" s="18">
        <v>38.6</v>
      </c>
      <c r="AA329" s="18">
        <v>299.7</v>
      </c>
      <c r="AB329" s="18">
        <v>22.4</v>
      </c>
      <c r="AC329" s="18" t="s">
        <v>54</v>
      </c>
      <c r="AD329" s="18">
        <v>16.2</v>
      </c>
      <c r="AE329" s="18">
        <v>90.8</v>
      </c>
      <c r="AF329" s="18">
        <v>28.5</v>
      </c>
      <c r="AG329" s="18">
        <v>88.5</v>
      </c>
      <c r="AH329" s="18">
        <v>838</v>
      </c>
      <c r="AI329" s="18" t="s">
        <v>54</v>
      </c>
      <c r="AJ329" s="18">
        <v>6.2</v>
      </c>
      <c r="AK329" s="18">
        <v>7.8</v>
      </c>
      <c r="AL329" s="18">
        <v>1301.8</v>
      </c>
      <c r="AM329" s="18" t="s">
        <v>54</v>
      </c>
      <c r="AN329" s="18" t="s">
        <v>54</v>
      </c>
      <c r="AO329" s="18" t="s">
        <v>54</v>
      </c>
      <c r="AP329" s="18">
        <v>723147.2</v>
      </c>
    </row>
    <row r="330" spans="1:42" x14ac:dyDescent="0.3">
      <c r="A330" s="24" t="s">
        <v>58</v>
      </c>
      <c r="B330" s="26">
        <v>45140</v>
      </c>
      <c r="C330" s="27" t="s">
        <v>0</v>
      </c>
      <c r="D330" s="27" t="s">
        <v>52</v>
      </c>
      <c r="E330" s="27" t="s">
        <v>57</v>
      </c>
      <c r="F330" s="18">
        <v>13166</v>
      </c>
      <c r="G330" s="18">
        <v>70375.600000000006</v>
      </c>
      <c r="H330" s="18">
        <v>273831.8</v>
      </c>
      <c r="I330" s="18" t="s">
        <v>54</v>
      </c>
      <c r="J330" s="18" t="s">
        <v>54</v>
      </c>
      <c r="K330" s="18">
        <v>26689.4</v>
      </c>
      <c r="L330" s="18">
        <v>23746.100000000002</v>
      </c>
      <c r="M330" s="18">
        <v>3861.6</v>
      </c>
      <c r="N330" s="18" t="s">
        <v>54</v>
      </c>
      <c r="O330" s="18" t="s">
        <v>54</v>
      </c>
      <c r="P330" s="18">
        <v>657.40000000000009</v>
      </c>
      <c r="Q330" s="18">
        <v>30413.199999999997</v>
      </c>
      <c r="R330" s="18">
        <v>103.30000000000001</v>
      </c>
      <c r="S330" s="18">
        <v>22.7</v>
      </c>
      <c r="T330" s="18">
        <v>177.2</v>
      </c>
      <c r="U330" s="18">
        <v>397.3</v>
      </c>
      <c r="V330" s="18">
        <v>169.20000000000002</v>
      </c>
      <c r="W330" s="18">
        <v>3.6</v>
      </c>
      <c r="X330" s="18">
        <v>117.30000000000001</v>
      </c>
      <c r="Y330" s="18">
        <v>261.7</v>
      </c>
      <c r="Z330" s="18">
        <v>30.3</v>
      </c>
      <c r="AA330" s="18">
        <v>288.8</v>
      </c>
      <c r="AB330" s="18">
        <v>18.400000000000002</v>
      </c>
      <c r="AC330" s="18">
        <v>15.8</v>
      </c>
      <c r="AD330" s="18" t="s">
        <v>54</v>
      </c>
      <c r="AE330" s="18">
        <v>93.2</v>
      </c>
      <c r="AF330" s="18" t="s">
        <v>54</v>
      </c>
      <c r="AG330" s="18">
        <v>80.599999999999994</v>
      </c>
      <c r="AH330" s="18">
        <v>2215.8000000000002</v>
      </c>
      <c r="AI330" s="18">
        <v>44.7</v>
      </c>
      <c r="AJ330" s="18" t="s">
        <v>54</v>
      </c>
      <c r="AK330" s="18">
        <v>15.200000000000001</v>
      </c>
      <c r="AL330" s="18">
        <v>1365.5</v>
      </c>
      <c r="AM330" s="18" t="s">
        <v>54</v>
      </c>
      <c r="AN330" s="18">
        <v>20.5</v>
      </c>
      <c r="AO330" s="18">
        <v>8.1</v>
      </c>
      <c r="AP330" s="18">
        <v>714400.6</v>
      </c>
    </row>
    <row r="331" spans="1:42" x14ac:dyDescent="0.3">
      <c r="A331" s="24" t="s">
        <v>60</v>
      </c>
      <c r="B331" s="26">
        <v>45140</v>
      </c>
      <c r="C331" s="27" t="s">
        <v>0</v>
      </c>
      <c r="D331" s="27" t="s">
        <v>52</v>
      </c>
      <c r="E331" s="27" t="s">
        <v>59</v>
      </c>
      <c r="F331" s="18">
        <v>13497.5</v>
      </c>
      <c r="G331" s="18">
        <v>70781.5</v>
      </c>
      <c r="H331" s="18">
        <v>270252.5</v>
      </c>
      <c r="I331" s="18" t="s">
        <v>54</v>
      </c>
      <c r="J331" s="18" t="s">
        <v>54</v>
      </c>
      <c r="K331" s="18">
        <v>26623.899999999998</v>
      </c>
      <c r="L331" s="18">
        <v>23924.9</v>
      </c>
      <c r="M331" s="18">
        <v>3630.2000000000003</v>
      </c>
      <c r="N331" s="18">
        <v>204.6</v>
      </c>
      <c r="O331" s="18">
        <v>34.700000000000003</v>
      </c>
      <c r="P331" s="18">
        <v>606.20000000000005</v>
      </c>
      <c r="Q331" s="18">
        <v>29020.199999999997</v>
      </c>
      <c r="R331" s="18" t="s">
        <v>54</v>
      </c>
      <c r="S331" s="18">
        <v>15.100000000000001</v>
      </c>
      <c r="T331" s="18">
        <v>154.6</v>
      </c>
      <c r="U331" s="18">
        <v>397.8</v>
      </c>
      <c r="V331" s="18">
        <v>127.89999999999999</v>
      </c>
      <c r="W331" s="18">
        <v>6.4</v>
      </c>
      <c r="X331" s="18">
        <v>116.5</v>
      </c>
      <c r="Y331" s="18">
        <v>261.8</v>
      </c>
      <c r="Z331" s="18">
        <v>34.4</v>
      </c>
      <c r="AA331" s="18">
        <v>284.7</v>
      </c>
      <c r="AB331" s="18">
        <v>23</v>
      </c>
      <c r="AC331" s="18">
        <v>6.6</v>
      </c>
      <c r="AD331" s="18">
        <v>27.8</v>
      </c>
      <c r="AE331" s="18">
        <v>104.7</v>
      </c>
      <c r="AF331" s="18">
        <v>38.800000000000004</v>
      </c>
      <c r="AG331" s="18">
        <v>56</v>
      </c>
      <c r="AH331" s="18">
        <v>1025.7</v>
      </c>
      <c r="AI331" s="18">
        <v>44.400000000000006</v>
      </c>
      <c r="AJ331" s="18" t="s">
        <v>54</v>
      </c>
      <c r="AK331" s="18" t="s">
        <v>54</v>
      </c>
      <c r="AL331" s="18">
        <v>1320</v>
      </c>
      <c r="AM331" s="18" t="s">
        <v>54</v>
      </c>
      <c r="AN331" s="18" t="s">
        <v>54</v>
      </c>
      <c r="AO331" s="18" t="s">
        <v>54</v>
      </c>
      <c r="AP331" s="18">
        <v>719794.5</v>
      </c>
    </row>
    <row r="332" spans="1:42" x14ac:dyDescent="0.3">
      <c r="B332" s="26"/>
      <c r="C332" s="24" t="str">
        <f>C331</f>
        <v>NIST 2711a</v>
      </c>
      <c r="D332" s="26">
        <f>B331</f>
        <v>45140</v>
      </c>
      <c r="E332" s="24" t="s">
        <v>75</v>
      </c>
      <c r="F332" s="20">
        <f>AVERAGE(F327:F331)</f>
        <v>14180.14</v>
      </c>
      <c r="G332" s="20">
        <f t="shared" ref="G332" si="2148">AVERAGE(G327:G331)</f>
        <v>70385.88</v>
      </c>
      <c r="H332" s="20">
        <f t="shared" ref="H332" si="2149">AVERAGE(H327:H331)</f>
        <v>268553.24</v>
      </c>
      <c r="I332" s="18" t="s">
        <v>54</v>
      </c>
      <c r="J332" s="18" t="s">
        <v>54</v>
      </c>
      <c r="K332" s="20">
        <f t="shared" ref="K332" si="2150">AVERAGE(K327:K331)</f>
        <v>25989.78</v>
      </c>
      <c r="L332" s="20">
        <f t="shared" ref="L332" si="2151">AVERAGE(L327:L331)</f>
        <v>23452.460000000003</v>
      </c>
      <c r="M332" s="20">
        <f t="shared" ref="M332" si="2152">AVERAGE(M327:M331)</f>
        <v>3754.3</v>
      </c>
      <c r="N332" s="20">
        <f t="shared" ref="N332" si="2153">AVERAGE(N327:N331)</f>
        <v>156.75</v>
      </c>
      <c r="O332" s="18" t="s">
        <v>54</v>
      </c>
      <c r="P332" s="20">
        <f t="shared" ref="P332" si="2154">AVERAGE(P327:P331)</f>
        <v>637.87999999999988</v>
      </c>
      <c r="Q332" s="20">
        <f t="shared" ref="Q332" si="2155">AVERAGE(Q327:Q331)</f>
        <v>29371.340000000004</v>
      </c>
      <c r="R332" s="20">
        <f t="shared" ref="R332" si="2156">AVERAGE(R327:R331)</f>
        <v>100</v>
      </c>
      <c r="S332" s="20">
        <f t="shared" ref="S332" si="2157">AVERAGE(S327:S331)</f>
        <v>19.050000000000004</v>
      </c>
      <c r="T332" s="20">
        <f t="shared" ref="T332" si="2158">AVERAGE(T327:T331)</f>
        <v>170.44</v>
      </c>
      <c r="U332" s="20">
        <f t="shared" ref="U332" si="2159">AVERAGE(U327:U331)</f>
        <v>400.52</v>
      </c>
      <c r="V332" s="20">
        <f t="shared" ref="V332" si="2160">AVERAGE(V327:V331)</f>
        <v>129.19999999999999</v>
      </c>
      <c r="W332" s="20">
        <f t="shared" ref="W332" si="2161">AVERAGE(W327:W331)</f>
        <v>4.08</v>
      </c>
      <c r="X332" s="20">
        <f t="shared" ref="X332" si="2162">AVERAGE(X327:X331)</f>
        <v>116.84</v>
      </c>
      <c r="Y332" s="20">
        <f t="shared" ref="Y332" si="2163">AVERAGE(Y327:Y331)</f>
        <v>266.64</v>
      </c>
      <c r="Z332" s="20">
        <f t="shared" ref="Z332" si="2164">AVERAGE(Z327:Z331)</f>
        <v>33.5</v>
      </c>
      <c r="AA332" s="20">
        <f t="shared" ref="AA332" si="2165">AVERAGE(AA327:AA331)</f>
        <v>299.62</v>
      </c>
      <c r="AB332" s="20">
        <f t="shared" ref="AB332" si="2166">AVERAGE(AB327:AB331)</f>
        <v>20.98</v>
      </c>
      <c r="AC332" s="20">
        <f t="shared" ref="AC332" si="2167">AVERAGE(AC327:AC331)</f>
        <v>10.525</v>
      </c>
      <c r="AD332" s="20">
        <f t="shared" ref="AD332" si="2168">AVERAGE(AD327:AD331)</f>
        <v>23.824999999999999</v>
      </c>
      <c r="AE332" s="20">
        <f t="shared" ref="AE332" si="2169">AVERAGE(AE327:AE331)</f>
        <v>93.960000000000008</v>
      </c>
      <c r="AF332" s="20">
        <f t="shared" ref="AF332" si="2170">AVERAGE(AF327:AF331)</f>
        <v>45.375</v>
      </c>
      <c r="AG332" s="20">
        <f t="shared" ref="AG332" si="2171">AVERAGE(AG327:AG331)</f>
        <v>78.88</v>
      </c>
      <c r="AH332" s="20">
        <f t="shared" ref="AH332" si="2172">AVERAGE(AH327:AH331)</f>
        <v>1282.98</v>
      </c>
      <c r="AI332" s="18" t="s">
        <v>54</v>
      </c>
      <c r="AJ332" s="18" t="s">
        <v>54</v>
      </c>
      <c r="AK332" s="20">
        <f t="shared" ref="AK332" si="2173">AVERAGE(AK327:AK331)</f>
        <v>12.233333333333334</v>
      </c>
      <c r="AL332" s="20">
        <f t="shared" ref="AL332" si="2174">AVERAGE(AL327:AL331)</f>
        <v>1321.3799999999999</v>
      </c>
      <c r="AM332" s="18" t="s">
        <v>54</v>
      </c>
      <c r="AN332" s="18" t="s">
        <v>54</v>
      </c>
      <c r="AO332" s="18" t="s">
        <v>54</v>
      </c>
      <c r="AP332" s="20">
        <f t="shared" ref="AP332" si="2175">AVERAGE(AP327:AP331)</f>
        <v>720733.26</v>
      </c>
    </row>
    <row r="333" spans="1:42" x14ac:dyDescent="0.3">
      <c r="B333" s="26"/>
      <c r="C333" s="24" t="str">
        <f>C332</f>
        <v>NIST 2711a</v>
      </c>
      <c r="D333" s="26">
        <f>D332</f>
        <v>45140</v>
      </c>
      <c r="E333" s="24" t="s">
        <v>76</v>
      </c>
      <c r="F333" s="20">
        <f>STDEV(F327:F331)</f>
        <v>979.56064794376027</v>
      </c>
      <c r="G333" s="20">
        <f t="shared" ref="G333:AP333" si="2176">STDEV(G327:G331)</f>
        <v>1388.3888673566898</v>
      </c>
      <c r="H333" s="20">
        <f t="shared" si="2176"/>
        <v>3493.870996187467</v>
      </c>
      <c r="I333" s="18" t="s">
        <v>54</v>
      </c>
      <c r="J333" s="18" t="s">
        <v>54</v>
      </c>
      <c r="K333" s="20">
        <f t="shared" si="2176"/>
        <v>638.14704183283607</v>
      </c>
      <c r="L333" s="20">
        <f t="shared" si="2176"/>
        <v>378.27748148680536</v>
      </c>
      <c r="M333" s="20">
        <f t="shared" si="2176"/>
        <v>259.94791786048245</v>
      </c>
      <c r="N333" s="20">
        <f t="shared" si="2176"/>
        <v>34.80541145664948</v>
      </c>
      <c r="O333" s="18" t="s">
        <v>54</v>
      </c>
      <c r="P333" s="20">
        <f t="shared" si="2176"/>
        <v>59.41882698269967</v>
      </c>
      <c r="Q333" s="20">
        <f t="shared" si="2176"/>
        <v>684.65183706757011</v>
      </c>
      <c r="R333" s="20">
        <f t="shared" si="2176"/>
        <v>21.657023495085081</v>
      </c>
      <c r="S333" s="20">
        <f t="shared" si="2176"/>
        <v>3.6308860259354283</v>
      </c>
      <c r="T333" s="20">
        <f t="shared" si="2176"/>
        <v>16.422027889392943</v>
      </c>
      <c r="U333" s="20">
        <f t="shared" si="2176"/>
        <v>5.8332666662857093</v>
      </c>
      <c r="V333" s="20">
        <f t="shared" si="2176"/>
        <v>26.906969357398914</v>
      </c>
      <c r="W333" s="20">
        <f t="shared" si="2176"/>
        <v>1.5352524222420243</v>
      </c>
      <c r="X333" s="20">
        <f t="shared" si="2176"/>
        <v>4.800833261007921</v>
      </c>
      <c r="Y333" s="20">
        <f t="shared" si="2176"/>
        <v>4.9505555243830957</v>
      </c>
      <c r="Z333" s="20">
        <f t="shared" si="2176"/>
        <v>3.2388269481403298</v>
      </c>
      <c r="AA333" s="20">
        <f t="shared" si="2176"/>
        <v>14.459840939650764</v>
      </c>
      <c r="AB333" s="20">
        <f t="shared" si="2176"/>
        <v>2.0154403985233591</v>
      </c>
      <c r="AC333" s="20">
        <f t="shared" si="2176"/>
        <v>3.9491560279803255</v>
      </c>
      <c r="AD333" s="20">
        <f t="shared" si="2176"/>
        <v>9.7057972367034271</v>
      </c>
      <c r="AE333" s="20">
        <f t="shared" si="2176"/>
        <v>7.5797757222756941</v>
      </c>
      <c r="AF333" s="20">
        <f t="shared" si="2176"/>
        <v>20.895194822414723</v>
      </c>
      <c r="AG333" s="20">
        <f t="shared" si="2176"/>
        <v>20.197202776622348</v>
      </c>
      <c r="AH333" s="20">
        <f t="shared" si="2176"/>
        <v>657.92437407349473</v>
      </c>
      <c r="AI333" s="18" t="s">
        <v>54</v>
      </c>
      <c r="AJ333" s="18" t="s">
        <v>54</v>
      </c>
      <c r="AK333" s="20">
        <f t="shared" si="2176"/>
        <v>3.9119475115769782</v>
      </c>
      <c r="AL333" s="20">
        <f t="shared" si="2176"/>
        <v>27.479756185235722</v>
      </c>
      <c r="AM333" s="18" t="s">
        <v>54</v>
      </c>
      <c r="AN333" s="18" t="s">
        <v>54</v>
      </c>
      <c r="AO333" s="18" t="s">
        <v>54</v>
      </c>
      <c r="AP333" s="20">
        <f t="shared" si="2176"/>
        <v>4510.9260549248465</v>
      </c>
    </row>
    <row r="334" spans="1:42" x14ac:dyDescent="0.3">
      <c r="B334" s="26"/>
      <c r="C334" s="24" t="str">
        <f>C333</f>
        <v>NIST 2711a</v>
      </c>
      <c r="D334" s="26">
        <f>D333</f>
        <v>45140</v>
      </c>
      <c r="E334" s="24" t="s">
        <v>77</v>
      </c>
      <c r="F334" s="21">
        <f>F333/F332</f>
        <v>6.9079758587980114E-2</v>
      </c>
      <c r="G334" s="21">
        <f t="shared" ref="G334" si="2177">G333/G332</f>
        <v>1.9725389060372474E-2</v>
      </c>
      <c r="H334" s="21">
        <f t="shared" ref="H334" si="2178">H333/H332</f>
        <v>1.3009975214551375E-2</v>
      </c>
      <c r="I334" s="18" t="s">
        <v>54</v>
      </c>
      <c r="J334" s="18" t="s">
        <v>54</v>
      </c>
      <c r="K334" s="21">
        <f t="shared" ref="K334" si="2179">K333/K332</f>
        <v>2.4553768513347788E-2</v>
      </c>
      <c r="L334" s="21">
        <f t="shared" ref="L334" si="2180">L333/L332</f>
        <v>1.612954382980742E-2</v>
      </c>
      <c r="M334" s="21">
        <f t="shared" ref="M334" si="2181">M333/M332</f>
        <v>6.9240049506028398E-2</v>
      </c>
      <c r="N334" s="21">
        <f t="shared" ref="N334" si="2182">N333/N332</f>
        <v>0.22204409222742891</v>
      </c>
      <c r="O334" s="18" t="s">
        <v>54</v>
      </c>
      <c r="P334" s="21">
        <f t="shared" ref="P334" si="2183">P333/P332</f>
        <v>9.3150478119238225E-2</v>
      </c>
      <c r="Q334" s="21">
        <f t="shared" ref="Q334" si="2184">Q333/Q332</f>
        <v>2.331020093286755E-2</v>
      </c>
      <c r="R334" s="21">
        <f t="shared" ref="R334" si="2185">R333/R332</f>
        <v>0.21657023495085082</v>
      </c>
      <c r="S334" s="21">
        <f t="shared" ref="S334" si="2186">S333/S332</f>
        <v>0.19059769165015367</v>
      </c>
      <c r="T334" s="21">
        <f t="shared" ref="T334" si="2187">T333/T332</f>
        <v>9.635078555147232E-2</v>
      </c>
      <c r="U334" s="21">
        <f t="shared" ref="U334" si="2188">U333/U332</f>
        <v>1.4564233162602891E-2</v>
      </c>
      <c r="V334" s="21">
        <f t="shared" ref="V334" si="2189">V333/V332</f>
        <v>0.20825827676005354</v>
      </c>
      <c r="W334" s="21">
        <f t="shared" ref="W334" si="2190">W333/W332</f>
        <v>0.37628735839265298</v>
      </c>
      <c r="X334" s="21">
        <f t="shared" ref="X334" si="2191">X333/X332</f>
        <v>4.1088952935706274E-2</v>
      </c>
      <c r="Y334" s="21">
        <f t="shared" ref="Y334" si="2192">Y333/Y332</f>
        <v>1.856643986042265E-2</v>
      </c>
      <c r="Z334" s="21">
        <f t="shared" ref="Z334" si="2193">Z333/Z332</f>
        <v>9.6681401437024764E-2</v>
      </c>
      <c r="AA334" s="21">
        <f t="shared" ref="AA334" si="2194">AA333/AA332</f>
        <v>4.8260599892032456E-2</v>
      </c>
      <c r="AB334" s="21">
        <f t="shared" ref="AB334" si="2195">AB333/AB332</f>
        <v>9.6064842636957054E-2</v>
      </c>
      <c r="AC334" s="21">
        <f t="shared" ref="AC334" si="2196">AC333/AC332</f>
        <v>0.37521672474872447</v>
      </c>
      <c r="AD334" s="21">
        <f t="shared" ref="AD334" si="2197">AD333/AD332</f>
        <v>0.40737868779447756</v>
      </c>
      <c r="AE334" s="21">
        <f t="shared" ref="AE334" si="2198">AE333/AE332</f>
        <v>8.0670239700677882E-2</v>
      </c>
      <c r="AF334" s="21">
        <f t="shared" ref="AF334" si="2199">AF333/AF332</f>
        <v>0.46050016137553107</v>
      </c>
      <c r="AG334" s="21">
        <f t="shared" ref="AG334" si="2200">AG333/AG332</f>
        <v>0.25604973094095268</v>
      </c>
      <c r="AH334" s="21">
        <f t="shared" ref="AH334" si="2201">AH333/AH332</f>
        <v>0.51280953255194528</v>
      </c>
      <c r="AI334" s="18" t="s">
        <v>54</v>
      </c>
      <c r="AJ334" s="18" t="s">
        <v>54</v>
      </c>
      <c r="AK334" s="21">
        <f t="shared" ref="AK334" si="2202">AK333/AK332</f>
        <v>0.31977772574198732</v>
      </c>
      <c r="AL334" s="21">
        <f t="shared" ref="AL334" si="2203">AL333/AL332</f>
        <v>2.0796255570112856E-2</v>
      </c>
      <c r="AM334" s="18" t="s">
        <v>54</v>
      </c>
      <c r="AN334" s="18" t="s">
        <v>54</v>
      </c>
      <c r="AO334" s="18" t="s">
        <v>54</v>
      </c>
      <c r="AP334" s="21">
        <f t="shared" ref="AP334" si="2204">AP333/AP332</f>
        <v>6.2588010090235688E-3</v>
      </c>
    </row>
    <row r="335" spans="1:42" x14ac:dyDescent="0.3">
      <c r="B335" s="26"/>
      <c r="C335" s="27"/>
      <c r="D335" s="27"/>
      <c r="E335" s="27"/>
    </row>
    <row r="336" spans="1:42" x14ac:dyDescent="0.3">
      <c r="A336" s="24" t="s">
        <v>62</v>
      </c>
      <c r="B336" s="26">
        <v>45140</v>
      </c>
      <c r="C336" s="27" t="s">
        <v>61</v>
      </c>
      <c r="D336" s="27" t="s">
        <v>52</v>
      </c>
      <c r="E336" s="27" t="s">
        <v>53</v>
      </c>
      <c r="F336" s="18" t="s">
        <v>54</v>
      </c>
      <c r="G336" s="18">
        <v>91872.5</v>
      </c>
      <c r="H336" s="18">
        <v>223046.5</v>
      </c>
      <c r="I336" s="18" t="s">
        <v>54</v>
      </c>
      <c r="J336" s="18" t="s">
        <v>54</v>
      </c>
      <c r="K336" s="18">
        <v>24141</v>
      </c>
      <c r="L336" s="18">
        <v>1455</v>
      </c>
      <c r="M336" s="18">
        <v>5173.9000000000005</v>
      </c>
      <c r="N336" s="18">
        <v>197.3</v>
      </c>
      <c r="O336" s="18">
        <v>158.69999999999999</v>
      </c>
      <c r="P336" s="18">
        <v>1442.5</v>
      </c>
      <c r="Q336" s="18">
        <v>89659.9</v>
      </c>
      <c r="R336" s="18">
        <v>373.7</v>
      </c>
      <c r="S336" s="18">
        <v>60.800000000000004</v>
      </c>
      <c r="T336" s="18">
        <v>74.5</v>
      </c>
      <c r="U336" s="18">
        <v>124.2</v>
      </c>
      <c r="V336" s="18">
        <v>30.500000000000004</v>
      </c>
      <c r="W336" s="18">
        <v>2.9</v>
      </c>
      <c r="X336" s="18">
        <v>189.39999999999998</v>
      </c>
      <c r="Y336" s="18">
        <v>52.1</v>
      </c>
      <c r="Z336" s="18">
        <v>42.5</v>
      </c>
      <c r="AA336" s="18">
        <v>160.1</v>
      </c>
      <c r="AB336" s="18">
        <v>8.4</v>
      </c>
      <c r="AC336" s="18">
        <v>7</v>
      </c>
      <c r="AD336" s="18" t="s">
        <v>54</v>
      </c>
      <c r="AE336" s="18">
        <v>34.700000000000003</v>
      </c>
      <c r="AF336" s="18">
        <v>97.5</v>
      </c>
      <c r="AG336" s="18">
        <v>130.9</v>
      </c>
      <c r="AH336" s="18">
        <v>1026.5</v>
      </c>
      <c r="AI336" s="18">
        <v>26.7</v>
      </c>
      <c r="AJ336" s="18" t="s">
        <v>54</v>
      </c>
      <c r="AK336" s="18" t="s">
        <v>54</v>
      </c>
      <c r="AL336" s="18" t="s">
        <v>54</v>
      </c>
      <c r="AM336" s="18" t="s">
        <v>54</v>
      </c>
      <c r="AN336" s="18">
        <v>27.4</v>
      </c>
      <c r="AO336" s="18" t="s">
        <v>54</v>
      </c>
      <c r="AP336" s="18">
        <v>704868.4</v>
      </c>
    </row>
    <row r="337" spans="1:42" x14ac:dyDescent="0.3">
      <c r="A337" s="24" t="s">
        <v>63</v>
      </c>
      <c r="B337" s="26">
        <v>45140</v>
      </c>
      <c r="C337" s="27" t="s">
        <v>61</v>
      </c>
      <c r="D337" s="27" t="s">
        <v>52</v>
      </c>
      <c r="E337" s="27" t="s">
        <v>55</v>
      </c>
      <c r="F337" s="18" t="s">
        <v>54</v>
      </c>
      <c r="G337" s="18">
        <v>90330.7</v>
      </c>
      <c r="H337" s="18">
        <v>218594.90000000002</v>
      </c>
      <c r="I337" s="18" t="s">
        <v>54</v>
      </c>
      <c r="J337" s="18" t="s">
        <v>54</v>
      </c>
      <c r="K337" s="18">
        <v>24268.3</v>
      </c>
      <c r="L337" s="18">
        <v>1559.8999999999999</v>
      </c>
      <c r="M337" s="18">
        <v>5656.4000000000005</v>
      </c>
      <c r="N337" s="18">
        <v>84.7</v>
      </c>
      <c r="O337" s="18">
        <v>40.800000000000004</v>
      </c>
      <c r="P337" s="18">
        <v>1627.5</v>
      </c>
      <c r="Q337" s="18">
        <v>93097.5</v>
      </c>
      <c r="R337" s="18">
        <v>95.999999999999986</v>
      </c>
      <c r="S337" s="18">
        <v>78.7</v>
      </c>
      <c r="T337" s="18">
        <v>39.199999999999996</v>
      </c>
      <c r="U337" s="18">
        <v>119.3</v>
      </c>
      <c r="V337" s="18">
        <v>14</v>
      </c>
      <c r="W337" s="18">
        <v>5.7</v>
      </c>
      <c r="X337" s="18">
        <v>189.9</v>
      </c>
      <c r="Y337" s="18">
        <v>45.1</v>
      </c>
      <c r="Z337" s="18">
        <v>33.800000000000004</v>
      </c>
      <c r="AA337" s="18">
        <v>157.69999999999999</v>
      </c>
      <c r="AB337" s="18">
        <v>23.6</v>
      </c>
      <c r="AC337" s="18">
        <v>10.399999999999999</v>
      </c>
      <c r="AD337" s="18">
        <v>23.2</v>
      </c>
      <c r="AE337" s="18">
        <v>53.4</v>
      </c>
      <c r="AF337" s="18">
        <v>55.4</v>
      </c>
      <c r="AG337" s="18">
        <v>108.5</v>
      </c>
      <c r="AH337" s="18">
        <v>913.40000000000009</v>
      </c>
      <c r="AI337" s="18">
        <v>20.400000000000002</v>
      </c>
      <c r="AJ337" s="18" t="s">
        <v>54</v>
      </c>
      <c r="AK337" s="18" t="s">
        <v>54</v>
      </c>
      <c r="AL337" s="18" t="s">
        <v>54</v>
      </c>
      <c r="AM337" s="18">
        <v>20.5</v>
      </c>
      <c r="AN337" s="18" t="s">
        <v>54</v>
      </c>
      <c r="AO337" s="18" t="s">
        <v>54</v>
      </c>
      <c r="AP337" s="18">
        <v>706575.4</v>
      </c>
    </row>
    <row r="338" spans="1:42" x14ac:dyDescent="0.3">
      <c r="A338" s="24" t="s">
        <v>64</v>
      </c>
      <c r="B338" s="26">
        <v>45140</v>
      </c>
      <c r="C338" s="27" t="s">
        <v>61</v>
      </c>
      <c r="D338" s="27" t="s">
        <v>52</v>
      </c>
      <c r="E338" s="27" t="s">
        <v>56</v>
      </c>
      <c r="F338" s="18" t="s">
        <v>54</v>
      </c>
      <c r="G338" s="18">
        <v>94513.5</v>
      </c>
      <c r="H338" s="18">
        <v>227128</v>
      </c>
      <c r="I338" s="18" t="s">
        <v>54</v>
      </c>
      <c r="J338" s="18" t="s">
        <v>54</v>
      </c>
      <c r="K338" s="18">
        <v>24955.599999999999</v>
      </c>
      <c r="L338" s="18">
        <v>1642.3999999999999</v>
      </c>
      <c r="M338" s="18">
        <v>5744.4</v>
      </c>
      <c r="N338" s="18">
        <v>117.80000000000001</v>
      </c>
      <c r="O338" s="18">
        <v>98.399999999999991</v>
      </c>
      <c r="P338" s="18">
        <v>1714.4</v>
      </c>
      <c r="Q338" s="18">
        <v>93163.199999999997</v>
      </c>
      <c r="R338" s="18">
        <v>211</v>
      </c>
      <c r="S338" s="18">
        <v>50.2</v>
      </c>
      <c r="T338" s="18">
        <v>104.89999999999999</v>
      </c>
      <c r="U338" s="18">
        <v>125.7</v>
      </c>
      <c r="V338" s="18">
        <v>18.8</v>
      </c>
      <c r="W338" s="18">
        <v>2.7</v>
      </c>
      <c r="X338" s="18">
        <v>197.6</v>
      </c>
      <c r="Y338" s="18">
        <v>49.4</v>
      </c>
      <c r="Z338" s="18">
        <v>36.200000000000003</v>
      </c>
      <c r="AA338" s="18">
        <v>167.9</v>
      </c>
      <c r="AB338" s="18">
        <v>27.5</v>
      </c>
      <c r="AC338" s="18">
        <v>13.7</v>
      </c>
      <c r="AD338" s="18">
        <v>26</v>
      </c>
      <c r="AE338" s="18">
        <v>31.7</v>
      </c>
      <c r="AF338" s="18">
        <v>54.2</v>
      </c>
      <c r="AG338" s="18">
        <v>56.499999999999993</v>
      </c>
      <c r="AH338" s="18">
        <v>492.59999999999997</v>
      </c>
      <c r="AI338" s="18">
        <v>52.1</v>
      </c>
      <c r="AJ338" s="18" t="s">
        <v>54</v>
      </c>
      <c r="AK338" s="18" t="s">
        <v>54</v>
      </c>
      <c r="AL338" s="18">
        <v>16.399999999999999</v>
      </c>
      <c r="AM338" s="18" t="s">
        <v>54</v>
      </c>
      <c r="AN338" s="18">
        <v>13.5</v>
      </c>
      <c r="AO338" s="18" t="s">
        <v>54</v>
      </c>
      <c r="AP338" s="18">
        <v>694911.29999999993</v>
      </c>
    </row>
    <row r="339" spans="1:42" x14ac:dyDescent="0.3">
      <c r="A339" s="24" t="s">
        <v>65</v>
      </c>
      <c r="B339" s="26">
        <v>45140</v>
      </c>
      <c r="C339" s="27" t="s">
        <v>61</v>
      </c>
      <c r="D339" s="27" t="s">
        <v>52</v>
      </c>
      <c r="E339" s="27" t="s">
        <v>57</v>
      </c>
      <c r="F339" s="18" t="s">
        <v>54</v>
      </c>
      <c r="G339" s="18">
        <v>91120</v>
      </c>
      <c r="H339" s="18">
        <v>221946.5</v>
      </c>
      <c r="I339" s="18" t="s">
        <v>54</v>
      </c>
      <c r="J339" s="18" t="s">
        <v>54</v>
      </c>
      <c r="K339" s="18">
        <v>24655</v>
      </c>
      <c r="L339" s="18">
        <v>1482.5</v>
      </c>
      <c r="M339" s="18">
        <v>5645.7</v>
      </c>
      <c r="N339" s="18">
        <v>86.899999999999991</v>
      </c>
      <c r="O339" s="18">
        <v>70.400000000000006</v>
      </c>
      <c r="P339" s="18">
        <v>1648.3999999999999</v>
      </c>
      <c r="Q339" s="18">
        <v>91807.200000000012</v>
      </c>
      <c r="R339" s="18" t="s">
        <v>54</v>
      </c>
      <c r="S339" s="18">
        <v>23.3</v>
      </c>
      <c r="T339" s="18">
        <v>80.199999999999989</v>
      </c>
      <c r="U339" s="18">
        <v>137</v>
      </c>
      <c r="V339" s="18">
        <v>15.6</v>
      </c>
      <c r="W339" s="18">
        <v>5.5</v>
      </c>
      <c r="X339" s="18">
        <v>184.5</v>
      </c>
      <c r="Y339" s="18">
        <v>60.699999999999996</v>
      </c>
      <c r="Z339" s="18">
        <v>27.200000000000003</v>
      </c>
      <c r="AA339" s="18">
        <v>162.79999999999998</v>
      </c>
      <c r="AB339" s="18">
        <v>23.8</v>
      </c>
      <c r="AC339" s="18">
        <v>14.200000000000001</v>
      </c>
      <c r="AD339" s="18">
        <v>25.500000000000004</v>
      </c>
      <c r="AE339" s="18">
        <v>43.6</v>
      </c>
      <c r="AF339" s="18">
        <v>125.4</v>
      </c>
      <c r="AG339" s="18">
        <v>111.4</v>
      </c>
      <c r="AH339" s="18" t="s">
        <v>54</v>
      </c>
      <c r="AI339" s="18" t="s">
        <v>54</v>
      </c>
      <c r="AJ339" s="18" t="s">
        <v>54</v>
      </c>
      <c r="AK339" s="18">
        <v>5.5</v>
      </c>
      <c r="AL339" s="18">
        <v>23.5</v>
      </c>
      <c r="AM339" s="18" t="s">
        <v>54</v>
      </c>
      <c r="AN339" s="18">
        <v>35.699999999999996</v>
      </c>
      <c r="AO339" s="18" t="s">
        <v>54</v>
      </c>
      <c r="AP339" s="18">
        <v>704864.4</v>
      </c>
    </row>
    <row r="340" spans="1:42" x14ac:dyDescent="0.3">
      <c r="A340" s="24" t="s">
        <v>66</v>
      </c>
      <c r="B340" s="26">
        <v>45140</v>
      </c>
      <c r="C340" s="27" t="s">
        <v>61</v>
      </c>
      <c r="D340" s="27" t="s">
        <v>52</v>
      </c>
      <c r="E340" s="27" t="s">
        <v>59</v>
      </c>
      <c r="F340" s="18" t="s">
        <v>54</v>
      </c>
      <c r="G340" s="18">
        <v>96929.8</v>
      </c>
      <c r="H340" s="18">
        <v>227238.5</v>
      </c>
      <c r="I340" s="18" t="s">
        <v>54</v>
      </c>
      <c r="J340" s="18" t="s">
        <v>54</v>
      </c>
      <c r="K340" s="18">
        <v>24690.699999999997</v>
      </c>
      <c r="L340" s="18">
        <v>1465.6</v>
      </c>
      <c r="M340" s="18">
        <v>5189.7000000000007</v>
      </c>
      <c r="N340" s="18">
        <v>82</v>
      </c>
      <c r="O340" s="18">
        <v>52.5</v>
      </c>
      <c r="P340" s="18">
        <v>1725.4</v>
      </c>
      <c r="Q340" s="18">
        <v>91240.5</v>
      </c>
      <c r="R340" s="18">
        <v>284.7</v>
      </c>
      <c r="S340" s="18">
        <v>45.8</v>
      </c>
      <c r="T340" s="18">
        <v>48.599999999999994</v>
      </c>
      <c r="U340" s="18">
        <v>127.8</v>
      </c>
      <c r="V340" s="18">
        <v>23.2</v>
      </c>
      <c r="W340" s="18">
        <v>7.9</v>
      </c>
      <c r="X340" s="18">
        <v>191.4</v>
      </c>
      <c r="Y340" s="18">
        <v>53.699999999999996</v>
      </c>
      <c r="Z340" s="18">
        <v>48.199999999999996</v>
      </c>
      <c r="AA340" s="18">
        <v>157.69999999999999</v>
      </c>
      <c r="AB340" s="18">
        <v>21.5</v>
      </c>
      <c r="AC340" s="18">
        <v>11.8</v>
      </c>
      <c r="AD340" s="18" t="s">
        <v>54</v>
      </c>
      <c r="AE340" s="18">
        <v>37.299999999999997</v>
      </c>
      <c r="AF340" s="18">
        <v>54.5</v>
      </c>
      <c r="AG340" s="18">
        <v>127.10000000000001</v>
      </c>
      <c r="AH340" s="18">
        <v>1163.8999999999999</v>
      </c>
      <c r="AI340" s="18">
        <v>20.2</v>
      </c>
      <c r="AJ340" s="18" t="s">
        <v>54</v>
      </c>
      <c r="AK340" s="18" t="s">
        <v>54</v>
      </c>
      <c r="AL340" s="18" t="s">
        <v>54</v>
      </c>
      <c r="AM340" s="18" t="s">
        <v>54</v>
      </c>
      <c r="AN340" s="18">
        <v>23.999999999999996</v>
      </c>
      <c r="AO340" s="18" t="s">
        <v>54</v>
      </c>
      <c r="AP340" s="18">
        <v>695069.7</v>
      </c>
    </row>
    <row r="341" spans="1:42" x14ac:dyDescent="0.3">
      <c r="B341" s="26"/>
      <c r="C341" s="24" t="str">
        <f>C340</f>
        <v>NIST 679</v>
      </c>
      <c r="D341" s="26">
        <f>B340</f>
        <v>45140</v>
      </c>
      <c r="E341" s="24" t="s">
        <v>75</v>
      </c>
      <c r="F341" s="18" t="s">
        <v>54</v>
      </c>
      <c r="G341" s="20">
        <f t="shared" ref="G341" si="2205">AVERAGE(G336:G340)</f>
        <v>92953.3</v>
      </c>
      <c r="H341" s="20">
        <f t="shared" ref="H341" si="2206">AVERAGE(H336:H340)</f>
        <v>223590.87999999998</v>
      </c>
      <c r="I341" s="18" t="s">
        <v>54</v>
      </c>
      <c r="J341" s="18" t="s">
        <v>54</v>
      </c>
      <c r="K341" s="20">
        <f t="shared" ref="K341" si="2207">AVERAGE(K336:K340)</f>
        <v>24542.12</v>
      </c>
      <c r="L341" s="20">
        <f t="shared" ref="L341" si="2208">AVERAGE(L336:L340)</f>
        <v>1521.08</v>
      </c>
      <c r="M341" s="20">
        <f t="shared" ref="M341" si="2209">AVERAGE(M336:M340)</f>
        <v>5482.02</v>
      </c>
      <c r="N341" s="20">
        <f t="shared" ref="N341" si="2210">AVERAGE(N336:N340)</f>
        <v>113.74000000000001</v>
      </c>
      <c r="O341" s="20">
        <f t="shared" ref="O341" si="2211">AVERAGE(O336:O340)</f>
        <v>84.16</v>
      </c>
      <c r="P341" s="20">
        <f t="shared" ref="P341" si="2212">AVERAGE(P336:P340)</f>
        <v>1631.6399999999999</v>
      </c>
      <c r="Q341" s="20">
        <f t="shared" ref="Q341" si="2213">AVERAGE(Q336:Q340)</f>
        <v>91793.66</v>
      </c>
      <c r="R341" s="20">
        <f t="shared" ref="R341" si="2214">AVERAGE(R336:R340)</f>
        <v>241.35000000000002</v>
      </c>
      <c r="S341" s="20">
        <f t="shared" ref="S341" si="2215">AVERAGE(S336:S340)</f>
        <v>51.760000000000005</v>
      </c>
      <c r="T341" s="20">
        <f t="shared" ref="T341" si="2216">AVERAGE(T336:T340)</f>
        <v>69.47999999999999</v>
      </c>
      <c r="U341" s="20">
        <f t="shared" ref="U341" si="2217">AVERAGE(U336:U340)</f>
        <v>126.8</v>
      </c>
      <c r="V341" s="20">
        <f t="shared" ref="V341" si="2218">AVERAGE(V336:V340)</f>
        <v>20.419999999999998</v>
      </c>
      <c r="W341" s="20">
        <f t="shared" ref="W341" si="2219">AVERAGE(W336:W340)</f>
        <v>4.9400000000000004</v>
      </c>
      <c r="X341" s="20">
        <f t="shared" ref="X341" si="2220">AVERAGE(X336:X340)</f>
        <v>190.56</v>
      </c>
      <c r="Y341" s="20">
        <f t="shared" ref="Y341" si="2221">AVERAGE(Y336:Y340)</f>
        <v>52.2</v>
      </c>
      <c r="Z341" s="20">
        <f t="shared" ref="Z341" si="2222">AVERAGE(Z336:Z340)</f>
        <v>37.58</v>
      </c>
      <c r="AA341" s="20">
        <f t="shared" ref="AA341" si="2223">AVERAGE(AA336:AA340)</f>
        <v>161.23999999999995</v>
      </c>
      <c r="AB341" s="20">
        <f t="shared" ref="AB341" si="2224">AVERAGE(AB336:AB340)</f>
        <v>20.96</v>
      </c>
      <c r="AC341" s="20">
        <f t="shared" ref="AC341" si="2225">AVERAGE(AC336:AC340)</f>
        <v>11.419999999999998</v>
      </c>
      <c r="AD341" s="20">
        <f t="shared" ref="AD341" si="2226">AVERAGE(AD336:AD340)</f>
        <v>24.900000000000002</v>
      </c>
      <c r="AE341" s="20">
        <f t="shared" ref="AE341" si="2227">AVERAGE(AE336:AE340)</f>
        <v>40.14</v>
      </c>
      <c r="AF341" s="20">
        <f t="shared" ref="AF341" si="2228">AVERAGE(AF336:AF340)</f>
        <v>77.400000000000006</v>
      </c>
      <c r="AG341" s="20">
        <f t="shared" ref="AG341" si="2229">AVERAGE(AG336:AG340)</f>
        <v>106.88</v>
      </c>
      <c r="AH341" s="20">
        <f t="shared" ref="AH341" si="2230">AVERAGE(AH336:AH340)</f>
        <v>899.09999999999991</v>
      </c>
      <c r="AI341" s="20">
        <f t="shared" ref="AI341" si="2231">AVERAGE(AI336:AI340)</f>
        <v>29.85</v>
      </c>
      <c r="AJ341" s="18" t="s">
        <v>54</v>
      </c>
      <c r="AK341" s="18" t="s">
        <v>54</v>
      </c>
      <c r="AL341" s="18" t="s">
        <v>54</v>
      </c>
      <c r="AM341" s="18" t="s">
        <v>54</v>
      </c>
      <c r="AN341" s="20">
        <f t="shared" ref="AN341" si="2232">AVERAGE(AN336:AN340)</f>
        <v>25.15</v>
      </c>
      <c r="AO341" s="18" t="s">
        <v>54</v>
      </c>
      <c r="AP341" s="20">
        <f t="shared" ref="AP341" si="2233">AVERAGE(AP336:AP340)</f>
        <v>701257.84000000008</v>
      </c>
    </row>
    <row r="342" spans="1:42" x14ac:dyDescent="0.3">
      <c r="B342" s="26"/>
      <c r="C342" s="24" t="str">
        <f>C341</f>
        <v>NIST 679</v>
      </c>
      <c r="D342" s="26">
        <f>D341</f>
        <v>45140</v>
      </c>
      <c r="E342" s="24" t="s">
        <v>76</v>
      </c>
      <c r="F342" s="18" t="s">
        <v>54</v>
      </c>
      <c r="G342" s="20">
        <f t="shared" ref="G342:AP342" si="2234">STDEV(G336:G340)</f>
        <v>2722.7708579680389</v>
      </c>
      <c r="H342" s="20">
        <f t="shared" si="2234"/>
        <v>3666.623136074928</v>
      </c>
      <c r="I342" s="18" t="s">
        <v>54</v>
      </c>
      <c r="J342" s="18" t="s">
        <v>54</v>
      </c>
      <c r="K342" s="20">
        <f t="shared" si="2234"/>
        <v>332.2868745526967</v>
      </c>
      <c r="L342" s="20">
        <f t="shared" si="2234"/>
        <v>79.307231700520177</v>
      </c>
      <c r="M342" s="20">
        <f t="shared" si="2234"/>
        <v>276.78137039909279</v>
      </c>
      <c r="N342" s="20">
        <f t="shared" si="2234"/>
        <v>48.912912405621462</v>
      </c>
      <c r="O342" s="20">
        <f t="shared" si="2234"/>
        <v>46.986093687387985</v>
      </c>
      <c r="P342" s="20">
        <f t="shared" si="2234"/>
        <v>113.7015083453162</v>
      </c>
      <c r="Q342" s="20">
        <f t="shared" si="2234"/>
        <v>1452.1311590211142</v>
      </c>
      <c r="R342" s="20">
        <f t="shared" si="2234"/>
        <v>117.53508695988047</v>
      </c>
      <c r="S342" s="20">
        <f t="shared" si="2234"/>
        <v>20.343377300733525</v>
      </c>
      <c r="T342" s="20">
        <f t="shared" si="2234"/>
        <v>26.20852914606235</v>
      </c>
      <c r="U342" s="20">
        <f t="shared" si="2234"/>
        <v>6.5049980784009467</v>
      </c>
      <c r="V342" s="20">
        <f t="shared" si="2234"/>
        <v>6.6409336692968175</v>
      </c>
      <c r="W342" s="20">
        <f t="shared" si="2234"/>
        <v>2.1697926168184809</v>
      </c>
      <c r="X342" s="20">
        <f t="shared" si="2234"/>
        <v>4.7109447035599974</v>
      </c>
      <c r="Y342" s="20">
        <f t="shared" si="2234"/>
        <v>5.7610762883336282</v>
      </c>
      <c r="Z342" s="20">
        <f t="shared" si="2234"/>
        <v>8.0766329618226411</v>
      </c>
      <c r="AA342" s="20">
        <f t="shared" si="2234"/>
        <v>4.2764471234893167</v>
      </c>
      <c r="AB342" s="20">
        <f t="shared" si="2234"/>
        <v>7.3459512658334507</v>
      </c>
      <c r="AC342" s="20">
        <f t="shared" si="2234"/>
        <v>2.9003448070876048</v>
      </c>
      <c r="AD342" s="20">
        <f t="shared" si="2234"/>
        <v>1.493318452306809</v>
      </c>
      <c r="AE342" s="20">
        <f t="shared" si="2234"/>
        <v>8.6123748176678756</v>
      </c>
      <c r="AF342" s="20">
        <f t="shared" si="2234"/>
        <v>32.613877414376844</v>
      </c>
      <c r="AG342" s="20">
        <f t="shared" si="2234"/>
        <v>29.778381420083971</v>
      </c>
      <c r="AH342" s="20">
        <f t="shared" si="2234"/>
        <v>289.71051068264683</v>
      </c>
      <c r="AI342" s="20">
        <f t="shared" si="2234"/>
        <v>15.137260870668333</v>
      </c>
      <c r="AJ342" s="18" t="s">
        <v>54</v>
      </c>
      <c r="AK342" s="18" t="s">
        <v>54</v>
      </c>
      <c r="AL342" s="18" t="s">
        <v>54</v>
      </c>
      <c r="AM342" s="18" t="s">
        <v>54</v>
      </c>
      <c r="AN342" s="20">
        <f t="shared" si="2234"/>
        <v>9.1907562256867532</v>
      </c>
      <c r="AO342" s="18" t="s">
        <v>54</v>
      </c>
      <c r="AP342" s="20">
        <f t="shared" si="2234"/>
        <v>5763.9289883724723</v>
      </c>
    </row>
    <row r="343" spans="1:42" x14ac:dyDescent="0.3">
      <c r="B343" s="26"/>
      <c r="C343" s="24" t="str">
        <f>C342</f>
        <v>NIST 679</v>
      </c>
      <c r="D343" s="26">
        <f>D342</f>
        <v>45140</v>
      </c>
      <c r="E343" s="24" t="s">
        <v>77</v>
      </c>
      <c r="F343" s="18" t="s">
        <v>54</v>
      </c>
      <c r="G343" s="21">
        <f t="shared" ref="G343" si="2235">G342/G341</f>
        <v>2.9291814900256782E-2</v>
      </c>
      <c r="H343" s="21">
        <f t="shared" ref="H343" si="2236">H342/H341</f>
        <v>1.639880453118181E-2</v>
      </c>
      <c r="I343" s="18" t="s">
        <v>54</v>
      </c>
      <c r="J343" s="18" t="s">
        <v>54</v>
      </c>
      <c r="K343" s="21">
        <f t="shared" ref="K343" si="2237">K342/K341</f>
        <v>1.3539452767433976E-2</v>
      </c>
      <c r="L343" s="21">
        <f t="shared" ref="L343" si="2238">L342/L341</f>
        <v>5.2138764365135419E-2</v>
      </c>
      <c r="M343" s="21">
        <f t="shared" ref="M343" si="2239">M342/M341</f>
        <v>5.0488938456826636E-2</v>
      </c>
      <c r="N343" s="21">
        <f t="shared" ref="N343" si="2240">N342/N341</f>
        <v>0.4300414313840466</v>
      </c>
      <c r="O343" s="21">
        <f t="shared" ref="O343" si="2241">O342/O341</f>
        <v>0.55829483944139724</v>
      </c>
      <c r="P343" s="21">
        <f t="shared" ref="P343" si="2242">P342/P341</f>
        <v>6.9685413660682635E-2</v>
      </c>
      <c r="Q343" s="21">
        <f t="shared" ref="Q343" si="2243">Q342/Q341</f>
        <v>1.581951475756729E-2</v>
      </c>
      <c r="R343" s="21">
        <f t="shared" ref="R343" si="2244">R342/R341</f>
        <v>0.48699020907346369</v>
      </c>
      <c r="S343" s="21">
        <f t="shared" ref="S343" si="2245">S342/S341</f>
        <v>0.39303279174523809</v>
      </c>
      <c r="T343" s="21">
        <f t="shared" ref="T343" si="2246">T342/T341</f>
        <v>0.37720968834286633</v>
      </c>
      <c r="U343" s="21">
        <f t="shared" ref="U343" si="2247">U342/U341</f>
        <v>5.1301246675086329E-2</v>
      </c>
      <c r="V343" s="21">
        <f t="shared" ref="V343" si="2248">V342/V341</f>
        <v>0.32521712386370316</v>
      </c>
      <c r="W343" s="21">
        <f t="shared" ref="W343" si="2249">W342/W341</f>
        <v>0.43922927465961148</v>
      </c>
      <c r="X343" s="21">
        <f t="shared" ref="X343" si="2250">X342/X341</f>
        <v>2.4721582197523077E-2</v>
      </c>
      <c r="Y343" s="21">
        <f t="shared" ref="Y343" si="2251">Y342/Y341</f>
        <v>0.11036544613665954</v>
      </c>
      <c r="Z343" s="21">
        <f t="shared" ref="Z343" si="2252">Z342/Z341</f>
        <v>0.21491838642423208</v>
      </c>
      <c r="AA343" s="21">
        <f t="shared" ref="AA343" si="2253">AA342/AA341</f>
        <v>2.6522247106731071E-2</v>
      </c>
      <c r="AB343" s="21">
        <f t="shared" ref="AB343" si="2254">AB342/AB341</f>
        <v>0.35047477413327532</v>
      </c>
      <c r="AC343" s="21">
        <f t="shared" ref="AC343" si="2255">AC342/AC341</f>
        <v>0.25397064860662044</v>
      </c>
      <c r="AD343" s="21">
        <f t="shared" ref="AD343" si="2256">AD342/AD341</f>
        <v>5.9972628606699156E-2</v>
      </c>
      <c r="AE343" s="21">
        <f t="shared" ref="AE343" si="2257">AE342/AE341</f>
        <v>0.21455841598574676</v>
      </c>
      <c r="AF343" s="21">
        <f t="shared" ref="AF343" si="2258">AF342/AF341</f>
        <v>0.42136792525034678</v>
      </c>
      <c r="AG343" s="21">
        <f t="shared" ref="AG343" si="2259">AG342/AG341</f>
        <v>0.27861509562204317</v>
      </c>
      <c r="AH343" s="21">
        <f t="shared" ref="AH343" si="2260">AH342/AH341</f>
        <v>0.32222279021537853</v>
      </c>
      <c r="AI343" s="21">
        <f t="shared" ref="AI343" si="2261">AI342/AI341</f>
        <v>0.50711091694031263</v>
      </c>
      <c r="AJ343" s="18" t="s">
        <v>54</v>
      </c>
      <c r="AK343" s="18" t="s">
        <v>54</v>
      </c>
      <c r="AL343" s="18" t="s">
        <v>54</v>
      </c>
      <c r="AM343" s="18" t="s">
        <v>54</v>
      </c>
      <c r="AN343" s="21">
        <f t="shared" ref="AN343" si="2262">AN342/AN341</f>
        <v>0.36543762328774371</v>
      </c>
      <c r="AO343" s="18" t="s">
        <v>54</v>
      </c>
      <c r="AP343" s="21">
        <f t="shared" ref="AP343" si="2263">AP342/AP341</f>
        <v>8.2194146854350624E-3</v>
      </c>
    </row>
    <row r="344" spans="1:42" x14ac:dyDescent="0.3">
      <c r="B344" s="26"/>
      <c r="C344" s="27"/>
      <c r="D344" s="27"/>
      <c r="E344" s="27"/>
    </row>
    <row r="345" spans="1:42" x14ac:dyDescent="0.3">
      <c r="A345" s="24" t="s">
        <v>68</v>
      </c>
      <c r="B345" s="26">
        <v>45140</v>
      </c>
      <c r="C345" s="27" t="s">
        <v>67</v>
      </c>
      <c r="D345" s="27" t="s">
        <v>52</v>
      </c>
      <c r="E345" s="27" t="s">
        <v>53</v>
      </c>
      <c r="F345" s="18">
        <v>12911.4</v>
      </c>
      <c r="G345" s="18">
        <v>80094.2</v>
      </c>
      <c r="H345" s="18">
        <v>275286.3</v>
      </c>
      <c r="I345" s="18">
        <v>162.30000000000001</v>
      </c>
      <c r="J345" s="18" t="s">
        <v>54</v>
      </c>
      <c r="K345" s="18">
        <v>17828.400000000001</v>
      </c>
      <c r="L345" s="18">
        <v>15269.3</v>
      </c>
      <c r="M345" s="18">
        <v>4763.8999999999996</v>
      </c>
      <c r="N345" s="18">
        <v>210.4</v>
      </c>
      <c r="O345" s="18">
        <v>209.20000000000002</v>
      </c>
      <c r="P345" s="18">
        <v>969.90000000000009</v>
      </c>
      <c r="Q345" s="18">
        <v>51632.9</v>
      </c>
      <c r="R345" s="18">
        <v>106.30000000000001</v>
      </c>
      <c r="S345" s="18">
        <v>59.4</v>
      </c>
      <c r="T345" s="18">
        <v>79.2</v>
      </c>
      <c r="U345" s="18">
        <v>67.8</v>
      </c>
      <c r="V345" s="18">
        <v>4.5</v>
      </c>
      <c r="W345" s="18">
        <v>4.4000000000000004</v>
      </c>
      <c r="X345" s="18">
        <v>74.5</v>
      </c>
      <c r="Y345" s="18">
        <v>95.999999999999986</v>
      </c>
      <c r="Z345" s="18">
        <v>35.5</v>
      </c>
      <c r="AA345" s="18">
        <v>283.40000000000003</v>
      </c>
      <c r="AB345" s="18">
        <v>5.8</v>
      </c>
      <c r="AC345" s="18">
        <v>10.3</v>
      </c>
      <c r="AD345" s="18" t="s">
        <v>54</v>
      </c>
      <c r="AE345" s="18" t="s">
        <v>54</v>
      </c>
      <c r="AF345" s="18" t="s">
        <v>54</v>
      </c>
      <c r="AG345" s="18">
        <v>66</v>
      </c>
      <c r="AH345" s="18">
        <v>383.7</v>
      </c>
      <c r="AI345" s="18">
        <v>43.099999999999994</v>
      </c>
      <c r="AJ345" s="18" t="s">
        <v>54</v>
      </c>
      <c r="AK345" s="18" t="s">
        <v>54</v>
      </c>
      <c r="AL345" s="18">
        <v>19.8</v>
      </c>
      <c r="AM345" s="18" t="s">
        <v>54</v>
      </c>
      <c r="AN345" s="18" t="s">
        <v>54</v>
      </c>
      <c r="AO345" s="18" t="s">
        <v>54</v>
      </c>
      <c r="AP345" s="18">
        <v>697367.60000000009</v>
      </c>
    </row>
    <row r="346" spans="1:42" x14ac:dyDescent="0.3">
      <c r="A346" s="24" t="s">
        <v>69</v>
      </c>
      <c r="B346" s="26">
        <v>45140</v>
      </c>
      <c r="C346" s="27" t="s">
        <v>67</v>
      </c>
      <c r="D346" s="27" t="s">
        <v>52</v>
      </c>
      <c r="E346" s="27" t="s">
        <v>55</v>
      </c>
      <c r="F346" s="18">
        <v>11314</v>
      </c>
      <c r="G346" s="18">
        <v>75451.100000000006</v>
      </c>
      <c r="H346" s="18">
        <v>267164.3</v>
      </c>
      <c r="I346" s="18">
        <v>156.5</v>
      </c>
      <c r="J346" s="18" t="s">
        <v>54</v>
      </c>
      <c r="K346" s="18">
        <v>17252.8</v>
      </c>
      <c r="L346" s="18">
        <v>14497.800000000001</v>
      </c>
      <c r="M346" s="18">
        <v>4491.1000000000004</v>
      </c>
      <c r="N346" s="18">
        <v>277.5</v>
      </c>
      <c r="O346" s="18">
        <v>119.9</v>
      </c>
      <c r="P346" s="18">
        <v>993.09999999999991</v>
      </c>
      <c r="Q346" s="18">
        <v>49725.5</v>
      </c>
      <c r="R346" s="18">
        <v>130.5</v>
      </c>
      <c r="S346" s="18">
        <v>50.6</v>
      </c>
      <c r="T346" s="18">
        <v>80.199999999999989</v>
      </c>
      <c r="U346" s="18">
        <v>74.3</v>
      </c>
      <c r="V346" s="18">
        <v>10.3</v>
      </c>
      <c r="W346" s="18">
        <v>4</v>
      </c>
      <c r="X346" s="18">
        <v>70.2</v>
      </c>
      <c r="Y346" s="18">
        <v>106</v>
      </c>
      <c r="Z346" s="18">
        <v>31.2</v>
      </c>
      <c r="AA346" s="18">
        <v>306.8</v>
      </c>
      <c r="AB346" s="18">
        <v>11.700000000000001</v>
      </c>
      <c r="AC346" s="18">
        <v>12.299999999999999</v>
      </c>
      <c r="AD346" s="18">
        <v>12.700000000000001</v>
      </c>
      <c r="AE346" s="18">
        <v>23.900000000000002</v>
      </c>
      <c r="AF346" s="18">
        <v>53.2</v>
      </c>
      <c r="AG346" s="18">
        <v>25.6</v>
      </c>
      <c r="AH346" s="18">
        <v>790.4</v>
      </c>
      <c r="AI346" s="18" t="s">
        <v>54</v>
      </c>
      <c r="AJ346" s="18" t="s">
        <v>54</v>
      </c>
      <c r="AK346" s="18">
        <v>4.8999999999999995</v>
      </c>
      <c r="AL346" s="18" t="s">
        <v>54</v>
      </c>
      <c r="AM346" s="18">
        <v>28.700000000000003</v>
      </c>
      <c r="AN346" s="18" t="s">
        <v>54</v>
      </c>
      <c r="AO346" s="18" t="s">
        <v>54</v>
      </c>
      <c r="AP346" s="18">
        <v>712889.9</v>
      </c>
    </row>
    <row r="347" spans="1:42" x14ac:dyDescent="0.3">
      <c r="A347" s="24" t="s">
        <v>70</v>
      </c>
      <c r="B347" s="26">
        <v>45140</v>
      </c>
      <c r="C347" s="27" t="s">
        <v>67</v>
      </c>
      <c r="D347" s="27" t="s">
        <v>52</v>
      </c>
      <c r="E347" s="27" t="s">
        <v>56</v>
      </c>
      <c r="F347" s="18">
        <v>12876.9</v>
      </c>
      <c r="G347" s="18">
        <v>79211.8</v>
      </c>
      <c r="H347" s="18">
        <v>273694.59999999998</v>
      </c>
      <c r="I347" s="18">
        <v>187.8</v>
      </c>
      <c r="J347" s="18" t="s">
        <v>54</v>
      </c>
      <c r="K347" s="18">
        <v>17662.2</v>
      </c>
      <c r="L347" s="18">
        <v>15221.4</v>
      </c>
      <c r="M347" s="18">
        <v>5024.1000000000004</v>
      </c>
      <c r="N347" s="18">
        <v>193</v>
      </c>
      <c r="O347" s="18">
        <v>168.89999999999998</v>
      </c>
      <c r="P347" s="18">
        <v>891.90000000000009</v>
      </c>
      <c r="Q347" s="18">
        <v>51612.600000000006</v>
      </c>
      <c r="R347" s="18">
        <v>314.7</v>
      </c>
      <c r="S347" s="18">
        <v>81.399999999999991</v>
      </c>
      <c r="T347" s="18">
        <v>64.8</v>
      </c>
      <c r="U347" s="18">
        <v>66.100000000000009</v>
      </c>
      <c r="V347" s="18">
        <v>10.9</v>
      </c>
      <c r="W347" s="18">
        <v>3.5</v>
      </c>
      <c r="X347" s="18">
        <v>78.3</v>
      </c>
      <c r="Y347" s="18">
        <v>104.89999999999999</v>
      </c>
      <c r="Z347" s="18">
        <v>31.900000000000002</v>
      </c>
      <c r="AA347" s="18">
        <v>291.90000000000003</v>
      </c>
      <c r="AB347" s="18">
        <v>11.2</v>
      </c>
      <c r="AC347" s="18" t="s">
        <v>54</v>
      </c>
      <c r="AD347" s="18">
        <v>42.6</v>
      </c>
      <c r="AE347" s="18">
        <v>75.599999999999994</v>
      </c>
      <c r="AF347" s="18">
        <v>68.5</v>
      </c>
      <c r="AG347" s="18">
        <v>49.300000000000004</v>
      </c>
      <c r="AH347" s="18">
        <v>757.9</v>
      </c>
      <c r="AI347" s="18" t="s">
        <v>54</v>
      </c>
      <c r="AJ347" s="18" t="s">
        <v>54</v>
      </c>
      <c r="AK347" s="18" t="s">
        <v>54</v>
      </c>
      <c r="AL347" s="18" t="s">
        <v>54</v>
      </c>
      <c r="AM347" s="18">
        <v>35.799999999999997</v>
      </c>
      <c r="AN347" s="18" t="s">
        <v>54</v>
      </c>
      <c r="AO347" s="18">
        <v>3.8000000000000003</v>
      </c>
      <c r="AP347" s="18">
        <v>698783.6</v>
      </c>
    </row>
    <row r="348" spans="1:42" x14ac:dyDescent="0.3">
      <c r="A348" s="24" t="s">
        <v>71</v>
      </c>
      <c r="B348" s="26">
        <v>45140</v>
      </c>
      <c r="C348" s="27" t="s">
        <v>67</v>
      </c>
      <c r="D348" s="27" t="s">
        <v>52</v>
      </c>
      <c r="E348" s="27" t="s">
        <v>57</v>
      </c>
      <c r="F348" s="18">
        <v>12073.199999999999</v>
      </c>
      <c r="G348" s="18">
        <v>80963.3</v>
      </c>
      <c r="H348" s="18">
        <v>275159.3</v>
      </c>
      <c r="I348" s="18">
        <v>230.7</v>
      </c>
      <c r="J348" s="18" t="s">
        <v>54</v>
      </c>
      <c r="K348" s="18">
        <v>17684</v>
      </c>
      <c r="L348" s="18">
        <v>15415.2</v>
      </c>
      <c r="M348" s="18">
        <v>4741.6000000000004</v>
      </c>
      <c r="N348" s="18">
        <v>115.1</v>
      </c>
      <c r="O348" s="18">
        <v>187.10000000000002</v>
      </c>
      <c r="P348" s="18">
        <v>958.69999999999993</v>
      </c>
      <c r="Q348" s="18">
        <v>51234.6</v>
      </c>
      <c r="R348" s="18" t="s">
        <v>54</v>
      </c>
      <c r="S348" s="18">
        <v>71</v>
      </c>
      <c r="T348" s="18">
        <v>83.8</v>
      </c>
      <c r="U348" s="18">
        <v>67.900000000000006</v>
      </c>
      <c r="V348" s="18">
        <v>9</v>
      </c>
      <c r="W348" s="18">
        <v>2.1</v>
      </c>
      <c r="X348" s="18">
        <v>73.8</v>
      </c>
      <c r="Y348" s="18">
        <v>104.89999999999999</v>
      </c>
      <c r="Z348" s="18">
        <v>33.200000000000003</v>
      </c>
      <c r="AA348" s="18">
        <v>267.3</v>
      </c>
      <c r="AB348" s="18">
        <v>6.8000000000000007</v>
      </c>
      <c r="AC348" s="18">
        <v>12.2</v>
      </c>
      <c r="AD348" s="18">
        <v>26</v>
      </c>
      <c r="AE348" s="18">
        <v>39</v>
      </c>
      <c r="AF348" s="18">
        <v>49.8</v>
      </c>
      <c r="AG348" s="18">
        <v>76.8</v>
      </c>
      <c r="AH348" s="18">
        <v>931.6</v>
      </c>
      <c r="AI348" s="18">
        <v>13.5</v>
      </c>
      <c r="AJ348" s="18" t="s">
        <v>54</v>
      </c>
      <c r="AK348" s="18" t="s">
        <v>54</v>
      </c>
      <c r="AL348" s="18">
        <v>15.8</v>
      </c>
      <c r="AM348" s="18" t="s">
        <v>54</v>
      </c>
      <c r="AN348" s="18" t="s">
        <v>54</v>
      </c>
      <c r="AO348" s="18" t="s">
        <v>54</v>
      </c>
      <c r="AP348" s="18">
        <v>697715.29999999993</v>
      </c>
    </row>
    <row r="349" spans="1:42" x14ac:dyDescent="0.3">
      <c r="A349" s="24" t="s">
        <v>72</v>
      </c>
      <c r="B349" s="26">
        <v>45140</v>
      </c>
      <c r="C349" s="27" t="s">
        <v>67</v>
      </c>
      <c r="D349" s="27" t="s">
        <v>52</v>
      </c>
      <c r="E349" s="27" t="s">
        <v>59</v>
      </c>
      <c r="F349" s="18">
        <v>12482.3</v>
      </c>
      <c r="G349" s="18">
        <v>79668.900000000009</v>
      </c>
      <c r="H349" s="18">
        <v>272626.5</v>
      </c>
      <c r="I349" s="18">
        <v>176.6</v>
      </c>
      <c r="J349" s="18" t="s">
        <v>54</v>
      </c>
      <c r="K349" s="18">
        <v>17794</v>
      </c>
      <c r="L349" s="18">
        <v>14868.699999999999</v>
      </c>
      <c r="M349" s="18">
        <v>4573.5999999999995</v>
      </c>
      <c r="N349" s="18">
        <v>105.4</v>
      </c>
      <c r="O349" s="18">
        <v>142.6</v>
      </c>
      <c r="P349" s="18">
        <v>994.19999999999993</v>
      </c>
      <c r="Q349" s="18">
        <v>50938</v>
      </c>
      <c r="R349" s="18">
        <v>342.4</v>
      </c>
      <c r="S349" s="18">
        <v>58.5</v>
      </c>
      <c r="T349" s="18">
        <v>77.900000000000006</v>
      </c>
      <c r="U349" s="18">
        <v>64.5</v>
      </c>
      <c r="V349" s="18">
        <v>4.8</v>
      </c>
      <c r="W349" s="18">
        <v>3.3</v>
      </c>
      <c r="X349" s="18">
        <v>74.400000000000006</v>
      </c>
      <c r="Y349" s="18">
        <v>98.600000000000009</v>
      </c>
      <c r="Z349" s="18">
        <v>29.2</v>
      </c>
      <c r="AA349" s="18">
        <v>262</v>
      </c>
      <c r="AB349" s="18">
        <v>9.1</v>
      </c>
      <c r="AC349" s="18">
        <v>9.6</v>
      </c>
      <c r="AD349" s="18">
        <v>12.5</v>
      </c>
      <c r="AE349" s="18" t="s">
        <v>54</v>
      </c>
      <c r="AF349" s="18">
        <v>54.2</v>
      </c>
      <c r="AG349" s="18">
        <v>66.599999999999994</v>
      </c>
      <c r="AH349" s="18">
        <v>1154.2</v>
      </c>
      <c r="AI349" s="18">
        <v>25.6</v>
      </c>
      <c r="AJ349" s="18" t="s">
        <v>54</v>
      </c>
      <c r="AK349" s="18" t="s">
        <v>54</v>
      </c>
      <c r="AL349" s="18">
        <v>15.7</v>
      </c>
      <c r="AM349" s="18">
        <v>20.100000000000001</v>
      </c>
      <c r="AN349" s="18" t="s">
        <v>54</v>
      </c>
      <c r="AO349" s="18" t="s">
        <v>54</v>
      </c>
      <c r="AP349" s="18">
        <v>700917.4</v>
      </c>
    </row>
    <row r="350" spans="1:42" x14ac:dyDescent="0.3">
      <c r="B350" s="26"/>
      <c r="C350" s="24" t="str">
        <f>C349</f>
        <v>SARM 69</v>
      </c>
      <c r="D350" s="26">
        <f>B349</f>
        <v>45140</v>
      </c>
      <c r="E350" s="24" t="s">
        <v>75</v>
      </c>
      <c r="F350" s="20">
        <f>AVERAGE(F345:F349)</f>
        <v>12331.560000000001</v>
      </c>
      <c r="G350" s="20">
        <f t="shared" ref="G350" si="2264">AVERAGE(G345:G349)</f>
        <v>79077.86</v>
      </c>
      <c r="H350" s="20">
        <f t="shared" ref="H350" si="2265">AVERAGE(H345:H349)</f>
        <v>272786.2</v>
      </c>
      <c r="I350" s="20">
        <f t="shared" ref="I350" si="2266">AVERAGE(I345:I349)</f>
        <v>182.78</v>
      </c>
      <c r="J350" s="18" t="s">
        <v>54</v>
      </c>
      <c r="K350" s="20">
        <f t="shared" ref="K350" si="2267">AVERAGE(K345:K349)</f>
        <v>17644.28</v>
      </c>
      <c r="L350" s="20">
        <f t="shared" ref="L350" si="2268">AVERAGE(L345:L349)</f>
        <v>15054.48</v>
      </c>
      <c r="M350" s="20">
        <f t="shared" ref="M350" si="2269">AVERAGE(M345:M349)</f>
        <v>4718.8599999999997</v>
      </c>
      <c r="N350" s="20">
        <f t="shared" ref="N350" si="2270">AVERAGE(N345:N349)</f>
        <v>180.28</v>
      </c>
      <c r="O350" s="20">
        <f t="shared" ref="O350" si="2271">AVERAGE(O345:O349)</f>
        <v>165.54000000000002</v>
      </c>
      <c r="P350" s="20">
        <f t="shared" ref="P350" si="2272">AVERAGE(P345:P349)</f>
        <v>961.56000000000006</v>
      </c>
      <c r="Q350" s="20">
        <f t="shared" ref="Q350" si="2273">AVERAGE(Q345:Q349)</f>
        <v>51028.72</v>
      </c>
      <c r="R350" s="20">
        <f t="shared" ref="R350" si="2274">AVERAGE(R345:R349)</f>
        <v>223.47499999999999</v>
      </c>
      <c r="S350" s="20">
        <f t="shared" ref="S350" si="2275">AVERAGE(S345:S349)</f>
        <v>64.179999999999993</v>
      </c>
      <c r="T350" s="20">
        <f t="shared" ref="T350" si="2276">AVERAGE(T345:T349)</f>
        <v>77.179999999999993</v>
      </c>
      <c r="U350" s="20">
        <f t="shared" ref="U350" si="2277">AVERAGE(U345:U349)</f>
        <v>68.12</v>
      </c>
      <c r="V350" s="20">
        <f t="shared" ref="V350" si="2278">AVERAGE(V345:V349)</f>
        <v>7.9</v>
      </c>
      <c r="W350" s="20">
        <f t="shared" ref="W350" si="2279">AVERAGE(W345:W349)</f>
        <v>3.46</v>
      </c>
      <c r="X350" s="20">
        <f t="shared" ref="X350" si="2280">AVERAGE(X345:X349)</f>
        <v>74.240000000000009</v>
      </c>
      <c r="Y350" s="20">
        <f t="shared" ref="Y350" si="2281">AVERAGE(Y345:Y349)</f>
        <v>102.08</v>
      </c>
      <c r="Z350" s="20">
        <f t="shared" ref="Z350" si="2282">AVERAGE(Z345:Z349)</f>
        <v>32.200000000000003</v>
      </c>
      <c r="AA350" s="20">
        <f t="shared" ref="AA350" si="2283">AVERAGE(AA345:AA349)</f>
        <v>282.28000000000003</v>
      </c>
      <c r="AB350" s="20">
        <f t="shared" ref="AB350" si="2284">AVERAGE(AB345:AB349)</f>
        <v>8.92</v>
      </c>
      <c r="AC350" s="20">
        <f t="shared" ref="AC350" si="2285">AVERAGE(AC345:AC349)</f>
        <v>11.1</v>
      </c>
      <c r="AD350" s="20">
        <f t="shared" ref="AD350" si="2286">AVERAGE(AD345:AD349)</f>
        <v>23.450000000000003</v>
      </c>
      <c r="AE350" s="20">
        <f t="shared" ref="AE350" si="2287">AVERAGE(AE345:AE349)</f>
        <v>46.166666666666664</v>
      </c>
      <c r="AF350" s="20">
        <f t="shared" ref="AF350" si="2288">AVERAGE(AF345:AF349)</f>
        <v>56.424999999999997</v>
      </c>
      <c r="AG350" s="20">
        <f t="shared" ref="AG350" si="2289">AVERAGE(AG345:AG349)</f>
        <v>56.859999999999992</v>
      </c>
      <c r="AH350" s="20">
        <f t="shared" ref="AH350" si="2290">AVERAGE(AH345:AH349)</f>
        <v>803.56000000000006</v>
      </c>
      <c r="AI350" s="20">
        <f t="shared" ref="AI350" si="2291">AVERAGE(AI345:AI349)</f>
        <v>27.399999999999995</v>
      </c>
      <c r="AJ350" s="18" t="s">
        <v>54</v>
      </c>
      <c r="AK350" s="18" t="s">
        <v>54</v>
      </c>
      <c r="AL350" s="20">
        <f t="shared" ref="AL350" si="2292">AVERAGE(AL345:AL349)</f>
        <v>17.099999999999998</v>
      </c>
      <c r="AM350" s="20">
        <f t="shared" ref="AM350" si="2293">AVERAGE(AM345:AM349)</f>
        <v>28.2</v>
      </c>
      <c r="AN350" s="18" t="s">
        <v>54</v>
      </c>
      <c r="AO350" s="18" t="s">
        <v>54</v>
      </c>
      <c r="AP350" s="20">
        <f t="shared" ref="AP350" si="2294">AVERAGE(AP345:AP349)</f>
        <v>701534.76</v>
      </c>
    </row>
    <row r="351" spans="1:42" x14ac:dyDescent="0.3">
      <c r="B351" s="26"/>
      <c r="C351" s="24" t="str">
        <f>C350</f>
        <v>SARM 69</v>
      </c>
      <c r="D351" s="26">
        <f>D350</f>
        <v>45140</v>
      </c>
      <c r="E351" s="24" t="s">
        <v>76</v>
      </c>
      <c r="F351" s="20">
        <f>STDEV(F345:F349)</f>
        <v>663.0442918840339</v>
      </c>
      <c r="G351" s="20">
        <f t="shared" ref="G351:AP351" si="2295">STDEV(G345:G349)</f>
        <v>2127.703415187369</v>
      </c>
      <c r="H351" s="20">
        <f t="shared" si="2295"/>
        <v>3329.3602193214228</v>
      </c>
      <c r="I351" s="20">
        <f t="shared" si="2295"/>
        <v>29.452453208518982</v>
      </c>
      <c r="J351" s="18" t="s">
        <v>54</v>
      </c>
      <c r="K351" s="20">
        <f t="shared" si="2295"/>
        <v>229.93023289685132</v>
      </c>
      <c r="L351" s="20">
        <f t="shared" si="2295"/>
        <v>370.31596913986823</v>
      </c>
      <c r="M351" s="20">
        <f t="shared" si="2295"/>
        <v>205.36081174362369</v>
      </c>
      <c r="N351" s="20">
        <f t="shared" si="2295"/>
        <v>71.372592779021318</v>
      </c>
      <c r="O351" s="20">
        <f t="shared" si="2295"/>
        <v>35.325529012316345</v>
      </c>
      <c r="P351" s="20">
        <f t="shared" si="2295"/>
        <v>41.804282077318284</v>
      </c>
      <c r="Q351" s="20">
        <f t="shared" si="2295"/>
        <v>783.4137457308251</v>
      </c>
      <c r="R351" s="20">
        <f t="shared" si="2295"/>
        <v>122.25586216346981</v>
      </c>
      <c r="S351" s="20">
        <f t="shared" si="2295"/>
        <v>12.068222735763532</v>
      </c>
      <c r="T351" s="20">
        <f t="shared" si="2295"/>
        <v>7.2596143148241694</v>
      </c>
      <c r="U351" s="20">
        <f t="shared" si="2295"/>
        <v>3.7258556064345787</v>
      </c>
      <c r="V351" s="20">
        <f t="shared" si="2295"/>
        <v>3.0471297970385196</v>
      </c>
      <c r="W351" s="20">
        <f t="shared" si="2295"/>
        <v>0.87349871207689722</v>
      </c>
      <c r="X351" s="20">
        <f t="shared" si="2295"/>
        <v>2.8762823227214658</v>
      </c>
      <c r="Y351" s="20">
        <f t="shared" si="2295"/>
        <v>4.4818522956474149</v>
      </c>
      <c r="Z351" s="20">
        <f t="shared" si="2295"/>
        <v>2.3441416339462089</v>
      </c>
      <c r="AA351" s="20">
        <f t="shared" si="2295"/>
        <v>18.239435298276103</v>
      </c>
      <c r="AB351" s="20">
        <f t="shared" si="2295"/>
        <v>2.6071056748816321</v>
      </c>
      <c r="AC351" s="20">
        <f t="shared" si="2295"/>
        <v>1.3589211407093031</v>
      </c>
      <c r="AD351" s="20">
        <f t="shared" si="2295"/>
        <v>14.244180098084499</v>
      </c>
      <c r="AE351" s="20">
        <f t="shared" si="2295"/>
        <v>26.58464469074832</v>
      </c>
      <c r="AF351" s="20">
        <f t="shared" si="2295"/>
        <v>8.2673554820550841</v>
      </c>
      <c r="AG351" s="20">
        <f t="shared" si="2295"/>
        <v>20.064595684937228</v>
      </c>
      <c r="AH351" s="20">
        <f t="shared" si="2295"/>
        <v>281.90561008961834</v>
      </c>
      <c r="AI351" s="20">
        <f t="shared" si="2295"/>
        <v>14.881868162297367</v>
      </c>
      <c r="AJ351" s="18" t="s">
        <v>54</v>
      </c>
      <c r="AK351" s="18" t="s">
        <v>54</v>
      </c>
      <c r="AL351" s="20">
        <f t="shared" si="2295"/>
        <v>2.3388031127053179</v>
      </c>
      <c r="AM351" s="20">
        <f t="shared" si="2295"/>
        <v>7.8619336044003942</v>
      </c>
      <c r="AN351" s="18" t="s">
        <v>54</v>
      </c>
      <c r="AO351" s="18" t="s">
        <v>54</v>
      </c>
      <c r="AP351" s="20">
        <f t="shared" si="2295"/>
        <v>6496.9746092316</v>
      </c>
    </row>
    <row r="352" spans="1:42" x14ac:dyDescent="0.3">
      <c r="B352" s="26"/>
      <c r="C352" s="24" t="str">
        <f>C351</f>
        <v>SARM 69</v>
      </c>
      <c r="D352" s="26">
        <f>D351</f>
        <v>45140</v>
      </c>
      <c r="E352" s="24" t="s">
        <v>77</v>
      </c>
      <c r="F352" s="21">
        <f>F351/F350</f>
        <v>5.3768078968438202E-2</v>
      </c>
      <c r="G352" s="21">
        <f t="shared" ref="G352" si="2296">G351/G350</f>
        <v>2.6906436456264358E-2</v>
      </c>
      <c r="H352" s="21">
        <f t="shared" ref="H352" si="2297">H351/H350</f>
        <v>1.2205017040163406E-2</v>
      </c>
      <c r="I352" s="21">
        <f t="shared" ref="I352" si="2298">I351/I350</f>
        <v>0.16113608276900634</v>
      </c>
      <c r="J352" s="18" t="s">
        <v>54</v>
      </c>
      <c r="K352" s="21">
        <f t="shared" ref="K352" si="2299">K351/K350</f>
        <v>1.3031431880294993E-2</v>
      </c>
      <c r="L352" s="21">
        <f t="shared" ref="L352" si="2300">L351/L350</f>
        <v>2.4598389923788017E-2</v>
      </c>
      <c r="M352" s="21">
        <f t="shared" ref="M352" si="2301">M351/M350</f>
        <v>4.3519157538817362E-2</v>
      </c>
      <c r="N352" s="21">
        <f t="shared" ref="N352" si="2302">N351/N350</f>
        <v>0.39589856212015373</v>
      </c>
      <c r="O352" s="21">
        <f t="shared" ref="O352" si="2303">O351/O350</f>
        <v>0.21339572920331243</v>
      </c>
      <c r="P352" s="21">
        <f t="shared" ref="P352" si="2304">P351/P350</f>
        <v>4.3475479509669998E-2</v>
      </c>
      <c r="Q352" s="21">
        <f t="shared" ref="Q352" si="2305">Q351/Q350</f>
        <v>1.5352408324779165E-2</v>
      </c>
      <c r="R352" s="21">
        <f t="shared" ref="R352" si="2306">R351/R350</f>
        <v>0.54706728790007753</v>
      </c>
      <c r="S352" s="21">
        <f t="shared" ref="S352" si="2307">S351/S350</f>
        <v>0.18803712582990859</v>
      </c>
      <c r="T352" s="21">
        <f t="shared" ref="T352" si="2308">T351/T350</f>
        <v>9.4060822944080982E-2</v>
      </c>
      <c r="U352" s="21">
        <f t="shared" ref="U352" si="2309">U351/U350</f>
        <v>5.4695472789703145E-2</v>
      </c>
      <c r="V352" s="21">
        <f t="shared" ref="V352" si="2310">V351/V350</f>
        <v>0.38571263253652144</v>
      </c>
      <c r="W352" s="21">
        <f t="shared" ref="W352" si="2311">W351/W350</f>
        <v>0.2524562751667333</v>
      </c>
      <c r="X352" s="21">
        <f t="shared" ref="X352" si="2312">X351/X350</f>
        <v>3.8743026976312843E-2</v>
      </c>
      <c r="Y352" s="21">
        <f t="shared" ref="Y352" si="2313">Y351/Y350</f>
        <v>4.3905292864884551E-2</v>
      </c>
      <c r="Z352" s="21">
        <f t="shared" ref="Z352" si="2314">Z351/Z350</f>
        <v>7.2799429625658649E-2</v>
      </c>
      <c r="AA352" s="21">
        <f t="shared" ref="AA352" si="2315">AA351/AA350</f>
        <v>6.4614692143531605E-2</v>
      </c>
      <c r="AB352" s="21">
        <f t="shared" ref="AB352" si="2316">AB351/AB350</f>
        <v>0.2922764209508556</v>
      </c>
      <c r="AC352" s="21">
        <f t="shared" ref="AC352" si="2317">AC351/AC350</f>
        <v>0.12242532799182912</v>
      </c>
      <c r="AD352" s="21">
        <f t="shared" ref="AD352" si="2318">AD351/AD350</f>
        <v>0.60742772273281442</v>
      </c>
      <c r="AE352" s="21">
        <f t="shared" ref="AE352" si="2319">AE351/AE350</f>
        <v>0.57584067922198534</v>
      </c>
      <c r="AF352" s="21">
        <f t="shared" ref="AF352" si="2320">AF351/AF350</f>
        <v>0.14651937052822481</v>
      </c>
      <c r="AG352" s="21">
        <f t="shared" ref="AG352" si="2321">AG351/AG350</f>
        <v>0.35287716646038042</v>
      </c>
      <c r="AH352" s="21">
        <f t="shared" ref="AH352" si="2322">AH351/AH350</f>
        <v>0.35082085978597533</v>
      </c>
      <c r="AI352" s="21">
        <f t="shared" ref="AI352" si="2323">AI351/AI350</f>
        <v>0.54313387453640039</v>
      </c>
      <c r="AJ352" s="18" t="s">
        <v>54</v>
      </c>
      <c r="AK352" s="18" t="s">
        <v>54</v>
      </c>
      <c r="AL352" s="21">
        <f t="shared" ref="AL352" si="2324">AL351/AL350</f>
        <v>0.13677211185411217</v>
      </c>
      <c r="AM352" s="21">
        <f t="shared" ref="AM352" si="2325">AM351/AM350</f>
        <v>0.27879197178724802</v>
      </c>
      <c r="AN352" s="18" t="s">
        <v>54</v>
      </c>
      <c r="AO352" s="18" t="s">
        <v>54</v>
      </c>
      <c r="AP352" s="21">
        <f t="shared" ref="AP352" si="2326">AP351/AP350</f>
        <v>9.2610872328430308E-3</v>
      </c>
    </row>
    <row r="353" spans="1:42" x14ac:dyDescent="0.3">
      <c r="B353" s="26"/>
      <c r="C353" s="27"/>
      <c r="D353" s="27"/>
      <c r="E353" s="27"/>
    </row>
    <row r="354" spans="1:42" x14ac:dyDescent="0.3">
      <c r="A354" s="24" t="s">
        <v>42</v>
      </c>
      <c r="B354" s="26">
        <v>45141</v>
      </c>
      <c r="C354" s="27" t="s">
        <v>0</v>
      </c>
      <c r="D354" s="27" t="s">
        <v>52</v>
      </c>
      <c r="E354" s="27" t="s">
        <v>53</v>
      </c>
      <c r="F354" s="18">
        <v>13255.999999999998</v>
      </c>
      <c r="G354" s="18">
        <v>72252.2</v>
      </c>
      <c r="H354" s="18">
        <v>271126.3</v>
      </c>
      <c r="I354" s="18" t="s">
        <v>54</v>
      </c>
      <c r="J354" s="18" t="s">
        <v>54</v>
      </c>
      <c r="K354" s="18">
        <v>26104.5</v>
      </c>
      <c r="L354" s="18">
        <v>24448.500000000004</v>
      </c>
      <c r="M354" s="18" t="s">
        <v>54</v>
      </c>
      <c r="N354" s="18">
        <v>197.20000000000002</v>
      </c>
      <c r="O354" s="18" t="s">
        <v>54</v>
      </c>
      <c r="P354" s="18">
        <v>787.5</v>
      </c>
      <c r="Q354" s="18">
        <v>29307</v>
      </c>
      <c r="R354" s="18">
        <v>208.89999999999998</v>
      </c>
      <c r="S354" s="18">
        <v>28.5</v>
      </c>
      <c r="T354" s="18">
        <v>170.9</v>
      </c>
      <c r="U354" s="18">
        <v>389.40000000000003</v>
      </c>
      <c r="V354" s="18">
        <v>136</v>
      </c>
      <c r="W354" s="18" t="s">
        <v>54</v>
      </c>
      <c r="X354" s="18">
        <v>119.39999999999999</v>
      </c>
      <c r="Y354" s="18">
        <v>258.7</v>
      </c>
      <c r="Z354" s="18">
        <v>34.700000000000003</v>
      </c>
      <c r="AA354" s="18">
        <v>251.9</v>
      </c>
      <c r="AB354" s="18">
        <v>17.399999999999999</v>
      </c>
      <c r="AC354" s="18">
        <v>14</v>
      </c>
      <c r="AD354" s="18" t="s">
        <v>54</v>
      </c>
      <c r="AE354" s="18">
        <v>96.9</v>
      </c>
      <c r="AF354" s="18">
        <v>43.4</v>
      </c>
      <c r="AG354" s="18">
        <v>103.7</v>
      </c>
      <c r="AH354" s="18">
        <v>1212.6000000000001</v>
      </c>
      <c r="AI354" s="18">
        <v>40.5</v>
      </c>
      <c r="AJ354" s="18" t="s">
        <v>54</v>
      </c>
      <c r="AK354" s="18" t="s">
        <v>54</v>
      </c>
      <c r="AL354" s="18">
        <v>1350.2</v>
      </c>
      <c r="AM354" s="18" t="s">
        <v>54</v>
      </c>
      <c r="AN354" s="18" t="s">
        <v>54</v>
      </c>
      <c r="AO354" s="18" t="s">
        <v>54</v>
      </c>
      <c r="AP354" s="18">
        <v>717910.6</v>
      </c>
    </row>
    <row r="355" spans="1:42" x14ac:dyDescent="0.3">
      <c r="A355" s="24" t="s">
        <v>43</v>
      </c>
      <c r="B355" s="26">
        <v>45141</v>
      </c>
      <c r="C355" s="27" t="s">
        <v>0</v>
      </c>
      <c r="D355" s="27" t="s">
        <v>52</v>
      </c>
      <c r="E355" s="27" t="s">
        <v>55</v>
      </c>
      <c r="F355" s="18">
        <v>13390.4</v>
      </c>
      <c r="G355" s="18">
        <v>72898</v>
      </c>
      <c r="H355" s="18">
        <v>272749.40000000002</v>
      </c>
      <c r="I355" s="18" t="s">
        <v>54</v>
      </c>
      <c r="J355" s="18" t="s">
        <v>54</v>
      </c>
      <c r="K355" s="18">
        <v>26431.300000000003</v>
      </c>
      <c r="L355" s="18">
        <v>24295.8</v>
      </c>
      <c r="M355" s="18">
        <v>3071.2</v>
      </c>
      <c r="N355" s="18">
        <v>132.70000000000002</v>
      </c>
      <c r="O355" s="18">
        <v>44.2</v>
      </c>
      <c r="P355" s="18">
        <v>696.1</v>
      </c>
      <c r="Q355" s="18">
        <v>28402</v>
      </c>
      <c r="R355" s="18">
        <v>56.3</v>
      </c>
      <c r="S355" s="18">
        <v>42.900000000000006</v>
      </c>
      <c r="T355" s="18">
        <v>217.2</v>
      </c>
      <c r="U355" s="18">
        <v>370.1</v>
      </c>
      <c r="V355" s="18">
        <v>135.5</v>
      </c>
      <c r="W355" s="18" t="s">
        <v>54</v>
      </c>
      <c r="X355" s="18">
        <v>118.5</v>
      </c>
      <c r="Y355" s="18">
        <v>263.7</v>
      </c>
      <c r="Z355" s="18">
        <v>41.4</v>
      </c>
      <c r="AA355" s="18">
        <v>353.5</v>
      </c>
      <c r="AB355" s="18">
        <v>13.799999999999999</v>
      </c>
      <c r="AC355" s="18" t="s">
        <v>54</v>
      </c>
      <c r="AD355" s="18" t="s">
        <v>54</v>
      </c>
      <c r="AE355" s="18">
        <v>66.3</v>
      </c>
      <c r="AF355" s="18">
        <v>47.9</v>
      </c>
      <c r="AG355" s="18">
        <v>32.799999999999997</v>
      </c>
      <c r="AH355" s="18">
        <v>426.59999999999997</v>
      </c>
      <c r="AI355" s="18" t="s">
        <v>54</v>
      </c>
      <c r="AJ355" s="18" t="s">
        <v>54</v>
      </c>
      <c r="AK355" s="18">
        <v>15.5</v>
      </c>
      <c r="AL355" s="18">
        <v>1310.2</v>
      </c>
      <c r="AM355" s="18">
        <v>39.1</v>
      </c>
      <c r="AN355" s="18" t="s">
        <v>54</v>
      </c>
      <c r="AO355" s="18">
        <v>4.8</v>
      </c>
      <c r="AP355" s="18">
        <v>717526.2</v>
      </c>
    </row>
    <row r="356" spans="1:42" x14ac:dyDescent="0.3">
      <c r="A356" s="24" t="s">
        <v>44</v>
      </c>
      <c r="B356" s="26">
        <v>45141</v>
      </c>
      <c r="C356" s="27" t="s">
        <v>0</v>
      </c>
      <c r="D356" s="27" t="s">
        <v>52</v>
      </c>
      <c r="E356" s="27" t="s">
        <v>56</v>
      </c>
      <c r="F356" s="18">
        <v>15005.5</v>
      </c>
      <c r="G356" s="18">
        <v>71096.600000000006</v>
      </c>
      <c r="H356" s="18">
        <v>271226.3</v>
      </c>
      <c r="I356" s="18" t="s">
        <v>54</v>
      </c>
      <c r="J356" s="18" t="s">
        <v>54</v>
      </c>
      <c r="K356" s="18">
        <v>26485.3</v>
      </c>
      <c r="L356" s="18">
        <v>24377.8</v>
      </c>
      <c r="M356" s="18">
        <v>3403.7000000000003</v>
      </c>
      <c r="N356" s="18">
        <v>71.2</v>
      </c>
      <c r="O356" s="18">
        <v>35.9</v>
      </c>
      <c r="P356" s="18">
        <v>673.6</v>
      </c>
      <c r="Q356" s="18">
        <v>29044.799999999999</v>
      </c>
      <c r="R356" s="18">
        <v>46.699999999999996</v>
      </c>
      <c r="S356" s="18">
        <v>27.200000000000003</v>
      </c>
      <c r="T356" s="18">
        <v>208.79999999999998</v>
      </c>
      <c r="U356" s="18">
        <v>381.09999999999997</v>
      </c>
      <c r="V356" s="18">
        <v>138.20000000000002</v>
      </c>
      <c r="W356" s="18">
        <v>1.8</v>
      </c>
      <c r="X356" s="18">
        <v>115.5</v>
      </c>
      <c r="Y356" s="18">
        <v>275.39999999999998</v>
      </c>
      <c r="Z356" s="18">
        <v>33.5</v>
      </c>
      <c r="AA356" s="18">
        <v>341.4</v>
      </c>
      <c r="AB356" s="18">
        <v>16.2</v>
      </c>
      <c r="AC356" s="18">
        <v>14.1</v>
      </c>
      <c r="AD356" s="18" t="s">
        <v>54</v>
      </c>
      <c r="AE356" s="18">
        <v>40.6</v>
      </c>
      <c r="AF356" s="18">
        <v>19.400000000000002</v>
      </c>
      <c r="AG356" s="18">
        <v>70.900000000000006</v>
      </c>
      <c r="AH356" s="18">
        <v>779.6</v>
      </c>
      <c r="AI356" s="18">
        <v>17.3</v>
      </c>
      <c r="AJ356" s="18">
        <v>5.4</v>
      </c>
      <c r="AK356" s="18">
        <v>7.9</v>
      </c>
      <c r="AL356" s="18">
        <v>1385.8000000000002</v>
      </c>
      <c r="AM356" s="18" t="s">
        <v>54</v>
      </c>
      <c r="AN356" s="18">
        <v>8.6999999999999993</v>
      </c>
      <c r="AO356" s="18" t="s">
        <v>54</v>
      </c>
      <c r="AP356" s="18">
        <v>717084.70000000007</v>
      </c>
    </row>
    <row r="357" spans="1:42" x14ac:dyDescent="0.3">
      <c r="A357" s="24" t="s">
        <v>58</v>
      </c>
      <c r="B357" s="26">
        <v>45141</v>
      </c>
      <c r="C357" s="27" t="s">
        <v>0</v>
      </c>
      <c r="D357" s="27" t="s">
        <v>52</v>
      </c>
      <c r="E357" s="27" t="s">
        <v>57</v>
      </c>
      <c r="F357" s="18">
        <v>13690.3</v>
      </c>
      <c r="G357" s="18">
        <v>71131.199999999997</v>
      </c>
      <c r="H357" s="18">
        <v>269403.39999999997</v>
      </c>
      <c r="I357" s="18" t="s">
        <v>54</v>
      </c>
      <c r="J357" s="18" t="s">
        <v>54</v>
      </c>
      <c r="K357" s="18">
        <v>26384.799999999999</v>
      </c>
      <c r="L357" s="18">
        <v>24049.9</v>
      </c>
      <c r="M357" s="18">
        <v>3229.5</v>
      </c>
      <c r="N357" s="18">
        <v>119.7</v>
      </c>
      <c r="O357" s="18">
        <v>70.8</v>
      </c>
      <c r="P357" s="18">
        <v>735.69999999999993</v>
      </c>
      <c r="Q357" s="18">
        <v>30386.7</v>
      </c>
      <c r="R357" s="18">
        <v>82.3</v>
      </c>
      <c r="S357" s="18">
        <v>31.900000000000002</v>
      </c>
      <c r="T357" s="18">
        <v>177.60000000000002</v>
      </c>
      <c r="U357" s="18">
        <v>431.2</v>
      </c>
      <c r="V357" s="18">
        <v>156</v>
      </c>
      <c r="W357" s="18">
        <v>2.9999999999999996</v>
      </c>
      <c r="X357" s="18">
        <v>116.5</v>
      </c>
      <c r="Y357" s="18">
        <v>270.09999999999997</v>
      </c>
      <c r="Z357" s="18">
        <v>38.6</v>
      </c>
      <c r="AA357" s="18">
        <v>289.2</v>
      </c>
      <c r="AB357" s="18">
        <v>24.9</v>
      </c>
      <c r="AC357" s="18">
        <v>20.5</v>
      </c>
      <c r="AD357" s="18">
        <v>16.2</v>
      </c>
      <c r="AE357" s="18">
        <v>58.199999999999996</v>
      </c>
      <c r="AF357" s="18">
        <v>27.599999999999998</v>
      </c>
      <c r="AG357" s="18">
        <v>115.4</v>
      </c>
      <c r="AH357" s="18">
        <v>900.69999999999993</v>
      </c>
      <c r="AI357" s="18" t="s">
        <v>54</v>
      </c>
      <c r="AJ357" s="18" t="s">
        <v>54</v>
      </c>
      <c r="AK357" s="18">
        <v>10.6</v>
      </c>
      <c r="AL357" s="18">
        <v>1331.1999999999998</v>
      </c>
      <c r="AM357" s="18" t="s">
        <v>54</v>
      </c>
      <c r="AN357" s="18" t="s">
        <v>54</v>
      </c>
      <c r="AO357" s="18" t="s">
        <v>54</v>
      </c>
      <c r="AP357" s="18">
        <v>719050.79999999993</v>
      </c>
    </row>
    <row r="358" spans="1:42" x14ac:dyDescent="0.3">
      <c r="A358" s="24" t="s">
        <v>60</v>
      </c>
      <c r="B358" s="26">
        <v>45141</v>
      </c>
      <c r="C358" s="27" t="s">
        <v>0</v>
      </c>
      <c r="D358" s="27" t="s">
        <v>52</v>
      </c>
      <c r="E358" s="27" t="s">
        <v>59</v>
      </c>
      <c r="F358" s="18">
        <v>13943.6</v>
      </c>
      <c r="G358" s="18">
        <v>71189.600000000006</v>
      </c>
      <c r="H358" s="18">
        <v>271424.7</v>
      </c>
      <c r="I358" s="18" t="s">
        <v>54</v>
      </c>
      <c r="J358" s="18" t="s">
        <v>54</v>
      </c>
      <c r="K358" s="18">
        <v>26253.199999999997</v>
      </c>
      <c r="L358" s="18">
        <v>23737.1</v>
      </c>
      <c r="M358" s="18">
        <v>3500.7</v>
      </c>
      <c r="N358" s="18">
        <v>92.1</v>
      </c>
      <c r="O358" s="18">
        <v>45.8</v>
      </c>
      <c r="P358" s="18">
        <v>588.19999999999993</v>
      </c>
      <c r="Q358" s="18">
        <v>28682.2</v>
      </c>
      <c r="R358" s="18">
        <v>128.6</v>
      </c>
      <c r="S358" s="18" t="s">
        <v>54</v>
      </c>
      <c r="T358" s="18">
        <v>180.89999999999998</v>
      </c>
      <c r="U358" s="18">
        <v>396.09999999999997</v>
      </c>
      <c r="V358" s="18">
        <v>136.4</v>
      </c>
      <c r="W358" s="18">
        <v>7</v>
      </c>
      <c r="X358" s="18">
        <v>123.4</v>
      </c>
      <c r="Y358" s="18">
        <v>261</v>
      </c>
      <c r="Z358" s="18">
        <v>33.5</v>
      </c>
      <c r="AA358" s="18">
        <v>268.3</v>
      </c>
      <c r="AB358" s="18">
        <v>16.5</v>
      </c>
      <c r="AC358" s="18">
        <v>9</v>
      </c>
      <c r="AD358" s="18">
        <v>14</v>
      </c>
      <c r="AE358" s="18">
        <v>72.400000000000006</v>
      </c>
      <c r="AF358" s="18">
        <v>18.100000000000001</v>
      </c>
      <c r="AG358" s="18">
        <v>40.4</v>
      </c>
      <c r="AH358" s="18">
        <v>720.9</v>
      </c>
      <c r="AI358" s="18" t="s">
        <v>54</v>
      </c>
      <c r="AJ358" s="18" t="s">
        <v>54</v>
      </c>
      <c r="AK358" s="18">
        <v>7</v>
      </c>
      <c r="AL358" s="18">
        <v>1331.8</v>
      </c>
      <c r="AM358" s="18">
        <v>17.099999999999998</v>
      </c>
      <c r="AN358" s="18">
        <v>16.5</v>
      </c>
      <c r="AO358" s="18" t="s">
        <v>54</v>
      </c>
      <c r="AP358" s="18">
        <v>719040.5</v>
      </c>
    </row>
    <row r="359" spans="1:42" x14ac:dyDescent="0.3">
      <c r="B359" s="26"/>
      <c r="C359" s="24" t="str">
        <f>C358</f>
        <v>NIST 2711a</v>
      </c>
      <c r="D359" s="26">
        <f>B358</f>
        <v>45141</v>
      </c>
      <c r="E359" s="24" t="s">
        <v>75</v>
      </c>
      <c r="F359" s="20">
        <f>AVERAGE(F354:F358)</f>
        <v>13857.16</v>
      </c>
      <c r="G359" s="20">
        <f t="shared" ref="G359" si="2327">AVERAGE(G354:G358)</f>
        <v>71713.51999999999</v>
      </c>
      <c r="H359" s="20">
        <f t="shared" ref="H359" si="2328">AVERAGE(H354:H358)</f>
        <v>271186.01999999996</v>
      </c>
      <c r="I359" s="18" t="s">
        <v>54</v>
      </c>
      <c r="J359" s="18" t="s">
        <v>54</v>
      </c>
      <c r="K359" s="20">
        <f t="shared" ref="K359" si="2329">AVERAGE(K354:K358)</f>
        <v>26331.82</v>
      </c>
      <c r="L359" s="20">
        <f t="shared" ref="L359" si="2330">AVERAGE(L354:L358)</f>
        <v>24181.82</v>
      </c>
      <c r="M359" s="20">
        <f t="shared" ref="M359" si="2331">AVERAGE(M354:M358)</f>
        <v>3301.2749999999996</v>
      </c>
      <c r="N359" s="20">
        <f t="shared" ref="N359" si="2332">AVERAGE(N354:N358)</f>
        <v>122.58000000000001</v>
      </c>
      <c r="O359" s="20">
        <f t="shared" ref="O359" si="2333">AVERAGE(O354:O358)</f>
        <v>49.174999999999997</v>
      </c>
      <c r="P359" s="20">
        <f t="shared" ref="P359" si="2334">AVERAGE(P354:P358)</f>
        <v>696.21999999999991</v>
      </c>
      <c r="Q359" s="20">
        <f t="shared" ref="Q359" si="2335">AVERAGE(Q354:Q358)</f>
        <v>29164.54</v>
      </c>
      <c r="R359" s="20">
        <f t="shared" ref="R359" si="2336">AVERAGE(R354:R358)</f>
        <v>104.55999999999999</v>
      </c>
      <c r="S359" s="20">
        <f t="shared" ref="S359" si="2337">AVERAGE(S354:S358)</f>
        <v>32.625</v>
      </c>
      <c r="T359" s="20">
        <f t="shared" ref="T359" si="2338">AVERAGE(T354:T358)</f>
        <v>191.07999999999998</v>
      </c>
      <c r="U359" s="20">
        <f t="shared" ref="U359" si="2339">AVERAGE(U354:U358)</f>
        <v>393.58</v>
      </c>
      <c r="V359" s="20">
        <f t="shared" ref="V359" si="2340">AVERAGE(V354:V358)</f>
        <v>140.42000000000002</v>
      </c>
      <c r="W359" s="20">
        <f t="shared" ref="W359" si="2341">AVERAGE(W354:W358)</f>
        <v>3.9333333333333336</v>
      </c>
      <c r="X359" s="20">
        <f t="shared" ref="X359" si="2342">AVERAGE(X354:X358)</f>
        <v>118.66</v>
      </c>
      <c r="Y359" s="20">
        <f t="shared" ref="Y359" si="2343">AVERAGE(Y354:Y358)</f>
        <v>265.77999999999997</v>
      </c>
      <c r="Z359" s="20">
        <f t="shared" ref="Z359" si="2344">AVERAGE(Z354:Z358)</f>
        <v>36.339999999999996</v>
      </c>
      <c r="AA359" s="20">
        <f t="shared" ref="AA359" si="2345">AVERAGE(AA354:AA358)</f>
        <v>300.86</v>
      </c>
      <c r="AB359" s="20">
        <f t="shared" ref="AB359" si="2346">AVERAGE(AB354:AB358)</f>
        <v>17.759999999999998</v>
      </c>
      <c r="AC359" s="20">
        <f t="shared" ref="AC359" si="2347">AVERAGE(AC354:AC358)</f>
        <v>14.4</v>
      </c>
      <c r="AD359" s="18" t="s">
        <v>54</v>
      </c>
      <c r="AE359" s="20">
        <f t="shared" ref="AE359" si="2348">AVERAGE(AE354:AE358)</f>
        <v>66.88</v>
      </c>
      <c r="AF359" s="20">
        <f t="shared" ref="AF359" si="2349">AVERAGE(AF354:AF358)</f>
        <v>31.28</v>
      </c>
      <c r="AG359" s="20">
        <f t="shared" ref="AG359" si="2350">AVERAGE(AG354:AG358)</f>
        <v>72.64</v>
      </c>
      <c r="AH359" s="20">
        <f t="shared" ref="AH359" si="2351">AVERAGE(AH354:AH358)</f>
        <v>808.08</v>
      </c>
      <c r="AI359" s="18" t="s">
        <v>54</v>
      </c>
      <c r="AJ359" s="18" t="s">
        <v>54</v>
      </c>
      <c r="AK359" s="20">
        <f t="shared" ref="AK359" si="2352">AVERAGE(AK354:AK358)</f>
        <v>10.25</v>
      </c>
      <c r="AL359" s="20">
        <f t="shared" ref="AL359" si="2353">AVERAGE(AL354:AL358)</f>
        <v>1341.84</v>
      </c>
      <c r="AM359" s="18" t="s">
        <v>54</v>
      </c>
      <c r="AN359" s="18" t="s">
        <v>54</v>
      </c>
      <c r="AO359" s="18" t="s">
        <v>54</v>
      </c>
      <c r="AP359" s="20">
        <f t="shared" ref="AP359" si="2354">AVERAGE(AP354:AP358)</f>
        <v>718122.55999999994</v>
      </c>
    </row>
    <row r="360" spans="1:42" x14ac:dyDescent="0.3">
      <c r="B360" s="26"/>
      <c r="C360" s="24" t="str">
        <f>C359</f>
        <v>NIST 2711a</v>
      </c>
      <c r="D360" s="26">
        <f>D359</f>
        <v>45141</v>
      </c>
      <c r="E360" s="24" t="s">
        <v>76</v>
      </c>
      <c r="F360" s="20">
        <f>STDEV(F354:F358)</f>
        <v>695.20808611522978</v>
      </c>
      <c r="G360" s="20">
        <f t="shared" ref="G360:AP360" si="2355">STDEV(G354:G358)</f>
        <v>819.65664274743528</v>
      </c>
      <c r="H360" s="20">
        <f t="shared" si="2355"/>
        <v>1192.0620986341487</v>
      </c>
      <c r="I360" s="18" t="s">
        <v>54</v>
      </c>
      <c r="J360" s="18" t="s">
        <v>54</v>
      </c>
      <c r="K360" s="20">
        <f t="shared" si="2355"/>
        <v>153.39063530737522</v>
      </c>
      <c r="L360" s="20">
        <f t="shared" si="2355"/>
        <v>290.55833665548232</v>
      </c>
      <c r="M360" s="20">
        <f t="shared" si="2355"/>
        <v>190.04154589632944</v>
      </c>
      <c r="N360" s="20">
        <f t="shared" si="2355"/>
        <v>48.082709990182508</v>
      </c>
      <c r="O360" s="20">
        <f t="shared" si="2355"/>
        <v>15.055536080348224</v>
      </c>
      <c r="P360" s="20">
        <f t="shared" si="2355"/>
        <v>74.281067574449963</v>
      </c>
      <c r="Q360" s="20">
        <f t="shared" si="2355"/>
        <v>765.24942208406821</v>
      </c>
      <c r="R360" s="20">
        <f t="shared" si="2355"/>
        <v>66.402319236604981</v>
      </c>
      <c r="S360" s="20">
        <f t="shared" si="2355"/>
        <v>7.1308601631687365</v>
      </c>
      <c r="T360" s="20">
        <f t="shared" si="2355"/>
        <v>20.547676267646413</v>
      </c>
      <c r="U360" s="20">
        <f t="shared" si="2355"/>
        <v>23.163268335880399</v>
      </c>
      <c r="V360" s="20">
        <f t="shared" si="2355"/>
        <v>8.7688083568977593</v>
      </c>
      <c r="W360" s="20">
        <f t="shared" si="2355"/>
        <v>2.7227437142216178</v>
      </c>
      <c r="X360" s="20">
        <f t="shared" si="2355"/>
        <v>3.069690538148758</v>
      </c>
      <c r="Y360" s="20">
        <f t="shared" si="2355"/>
        <v>6.8649107787355739</v>
      </c>
      <c r="Z360" s="20">
        <f t="shared" si="2355"/>
        <v>3.5189487066452094</v>
      </c>
      <c r="AA360" s="20">
        <f t="shared" si="2355"/>
        <v>44.742742428241932</v>
      </c>
      <c r="AB360" s="20">
        <f t="shared" si="2355"/>
        <v>4.2074933155027221</v>
      </c>
      <c r="AC360" s="20">
        <f t="shared" si="2355"/>
        <v>4.7123950032511743</v>
      </c>
      <c r="AD360" s="18" t="s">
        <v>54</v>
      </c>
      <c r="AE360" s="20">
        <f t="shared" si="2355"/>
        <v>20.603324974382176</v>
      </c>
      <c r="AF360" s="20">
        <f t="shared" si="2355"/>
        <v>13.706823118432641</v>
      </c>
      <c r="AG360" s="20">
        <f t="shared" si="2355"/>
        <v>36.819872351761354</v>
      </c>
      <c r="AH360" s="20">
        <f t="shared" si="2355"/>
        <v>285.54918490515792</v>
      </c>
      <c r="AI360" s="18" t="s">
        <v>54</v>
      </c>
      <c r="AJ360" s="18" t="s">
        <v>54</v>
      </c>
      <c r="AK360" s="20">
        <f t="shared" si="2355"/>
        <v>3.8196858509568576</v>
      </c>
      <c r="AL360" s="20">
        <f t="shared" si="2355"/>
        <v>28.36138219480857</v>
      </c>
      <c r="AM360" s="18" t="s">
        <v>54</v>
      </c>
      <c r="AN360" s="18" t="s">
        <v>54</v>
      </c>
      <c r="AO360" s="18" t="s">
        <v>54</v>
      </c>
      <c r="AP360" s="20">
        <f t="shared" si="2355"/>
        <v>891.90372406440122</v>
      </c>
    </row>
    <row r="361" spans="1:42" x14ac:dyDescent="0.3">
      <c r="B361" s="26"/>
      <c r="C361" s="24" t="str">
        <f>C360</f>
        <v>NIST 2711a</v>
      </c>
      <c r="D361" s="26">
        <f>D360</f>
        <v>45141</v>
      </c>
      <c r="E361" s="24" t="s">
        <v>77</v>
      </c>
      <c r="F361" s="21">
        <f>F360/F359</f>
        <v>5.0169593633560543E-2</v>
      </c>
      <c r="G361" s="21">
        <f t="shared" ref="G361" si="2356">G360/G359</f>
        <v>1.1429597135204566E-2</v>
      </c>
      <c r="H361" s="21">
        <f t="shared" ref="H361" si="2357">H360/H359</f>
        <v>4.3957358075985952E-3</v>
      </c>
      <c r="I361" s="18" t="s">
        <v>54</v>
      </c>
      <c r="J361" s="18" t="s">
        <v>54</v>
      </c>
      <c r="K361" s="21">
        <f t="shared" ref="K361" si="2358">K360/K359</f>
        <v>5.8252956046097541E-3</v>
      </c>
      <c r="L361" s="21">
        <f t="shared" ref="L361" si="2359">L360/L359</f>
        <v>1.2015569409394427E-2</v>
      </c>
      <c r="M361" s="21">
        <f t="shared" ref="M361" si="2360">M360/M359</f>
        <v>5.7566105791347119E-2</v>
      </c>
      <c r="N361" s="21">
        <f t="shared" ref="N361" si="2361">N360/N359</f>
        <v>0.39225575126596918</v>
      </c>
      <c r="O361" s="21">
        <f t="shared" ref="O361" si="2362">O360/O359</f>
        <v>0.3061624012272135</v>
      </c>
      <c r="P361" s="21">
        <f t="shared" ref="P361" si="2363">P360/P359</f>
        <v>0.10669194733625861</v>
      </c>
      <c r="Q361" s="21">
        <f t="shared" ref="Q361" si="2364">Q360/Q359</f>
        <v>2.6239036243467861E-2</v>
      </c>
      <c r="R361" s="21">
        <f t="shared" ref="R361" si="2365">R360/R359</f>
        <v>0.63506426201802779</v>
      </c>
      <c r="S361" s="21">
        <f t="shared" ref="S361" si="2366">S360/S359</f>
        <v>0.21857042645727928</v>
      </c>
      <c r="T361" s="21">
        <f t="shared" ref="T361" si="2367">T360/T359</f>
        <v>0.10753441630545538</v>
      </c>
      <c r="U361" s="21">
        <f t="shared" ref="U361" si="2368">U360/U359</f>
        <v>5.8852757599167645E-2</v>
      </c>
      <c r="V361" s="21">
        <f t="shared" ref="V361" si="2369">V360/V359</f>
        <v>6.2447004393232863E-2</v>
      </c>
      <c r="W361" s="21">
        <f t="shared" ref="W361" si="2370">W360/W359</f>
        <v>0.69222297819193668</v>
      </c>
      <c r="X361" s="21">
        <f t="shared" ref="X361" si="2371">X360/X359</f>
        <v>2.5869632042379555E-2</v>
      </c>
      <c r="Y361" s="21">
        <f t="shared" ref="Y361" si="2372">Y360/Y359</f>
        <v>2.5829297835561649E-2</v>
      </c>
      <c r="Z361" s="21">
        <f t="shared" ref="Z361" si="2373">Z360/Z359</f>
        <v>9.6834031553252889E-2</v>
      </c>
      <c r="AA361" s="21">
        <f t="shared" ref="AA361" si="2374">AA360/AA359</f>
        <v>0.14871615511614017</v>
      </c>
      <c r="AB361" s="21">
        <f t="shared" ref="AB361" si="2375">AB360/AB359</f>
        <v>0.23690840740443259</v>
      </c>
      <c r="AC361" s="21">
        <f t="shared" ref="AC361" si="2376">AC360/AC359</f>
        <v>0.32724965300355374</v>
      </c>
      <c r="AD361" s="18" t="s">
        <v>54</v>
      </c>
      <c r="AE361" s="21">
        <f t="shared" ref="AE361" si="2377">AE360/AE359</f>
        <v>0.30806406959303495</v>
      </c>
      <c r="AF361" s="21">
        <f t="shared" ref="AF361" si="2378">AF360/AF359</f>
        <v>0.43819767002661897</v>
      </c>
      <c r="AG361" s="21">
        <f t="shared" ref="AG361" si="2379">AG360/AG359</f>
        <v>0.50688150263988652</v>
      </c>
      <c r="AH361" s="21">
        <f t="shared" ref="AH361" si="2380">AH360/AH359</f>
        <v>0.35336746968760258</v>
      </c>
      <c r="AI361" s="18" t="s">
        <v>54</v>
      </c>
      <c r="AJ361" s="18" t="s">
        <v>54</v>
      </c>
      <c r="AK361" s="21">
        <f t="shared" ref="AK361" si="2381">AK360/AK359</f>
        <v>0.37265227814213248</v>
      </c>
      <c r="AL361" s="21">
        <f t="shared" ref="AL361" si="2382">AL360/AL359</f>
        <v>2.1136187768145659E-2</v>
      </c>
      <c r="AM361" s="18" t="s">
        <v>54</v>
      </c>
      <c r="AN361" s="18" t="s">
        <v>54</v>
      </c>
      <c r="AO361" s="18" t="s">
        <v>54</v>
      </c>
      <c r="AP361" s="21">
        <f t="shared" ref="AP361" si="2383">AP360/AP359</f>
        <v>1.2419937399883402E-3</v>
      </c>
    </row>
    <row r="362" spans="1:42" x14ac:dyDescent="0.3">
      <c r="B362" s="26"/>
      <c r="C362" s="27"/>
      <c r="D362" s="27"/>
      <c r="E362" s="27"/>
    </row>
    <row r="363" spans="1:42" x14ac:dyDescent="0.3">
      <c r="A363" s="24" t="s">
        <v>62</v>
      </c>
      <c r="B363" s="26">
        <v>45141</v>
      </c>
      <c r="C363" s="27" t="s">
        <v>61</v>
      </c>
      <c r="D363" s="27" t="s">
        <v>52</v>
      </c>
      <c r="E363" s="27" t="s">
        <v>53</v>
      </c>
      <c r="F363" s="18" t="s">
        <v>54</v>
      </c>
      <c r="G363" s="18">
        <v>94568</v>
      </c>
      <c r="H363" s="18">
        <v>225547</v>
      </c>
      <c r="I363" s="18" t="s">
        <v>54</v>
      </c>
      <c r="J363" s="18" t="s">
        <v>54</v>
      </c>
      <c r="K363" s="18">
        <v>24619</v>
      </c>
      <c r="L363" s="18">
        <v>1540.1999999999998</v>
      </c>
      <c r="M363" s="18">
        <v>5839.9</v>
      </c>
      <c r="N363" s="18">
        <v>320</v>
      </c>
      <c r="O363" s="18">
        <v>76.3</v>
      </c>
      <c r="P363" s="18">
        <v>1388.3999999999999</v>
      </c>
      <c r="Q363" s="18">
        <v>91467.4</v>
      </c>
      <c r="R363" s="18">
        <v>217.39999999999998</v>
      </c>
      <c r="S363" s="18">
        <v>38.1</v>
      </c>
      <c r="T363" s="18">
        <v>62.6</v>
      </c>
      <c r="U363" s="18">
        <v>125.10000000000001</v>
      </c>
      <c r="V363" s="18">
        <v>15.399999999999999</v>
      </c>
      <c r="W363" s="18">
        <v>5.1000000000000005</v>
      </c>
      <c r="X363" s="18">
        <v>190.9</v>
      </c>
      <c r="Y363" s="18">
        <v>62.300000000000004</v>
      </c>
      <c r="Z363" s="18">
        <v>48.4</v>
      </c>
      <c r="AA363" s="18">
        <v>158.10000000000002</v>
      </c>
      <c r="AB363" s="18">
        <v>10.7</v>
      </c>
      <c r="AC363" s="18">
        <v>4.2</v>
      </c>
      <c r="AD363" s="18">
        <v>27.599999999999998</v>
      </c>
      <c r="AE363" s="18" t="s">
        <v>54</v>
      </c>
      <c r="AF363" s="18">
        <v>33.800000000000004</v>
      </c>
      <c r="AG363" s="18">
        <v>75.3</v>
      </c>
      <c r="AH363" s="18" t="s">
        <v>54</v>
      </c>
      <c r="AI363" s="18" t="s">
        <v>54</v>
      </c>
      <c r="AJ363" s="18" t="s">
        <v>54</v>
      </c>
      <c r="AK363" s="18" t="s">
        <v>54</v>
      </c>
      <c r="AL363" s="18" t="s">
        <v>54</v>
      </c>
      <c r="AM363" s="18" t="s">
        <v>54</v>
      </c>
      <c r="AN363" s="18">
        <v>31.6</v>
      </c>
      <c r="AO363" s="18">
        <v>6.8999999999999995</v>
      </c>
      <c r="AP363" s="18">
        <v>698966.9</v>
      </c>
    </row>
    <row r="364" spans="1:42" x14ac:dyDescent="0.3">
      <c r="A364" s="24" t="s">
        <v>63</v>
      </c>
      <c r="B364" s="26">
        <v>45141</v>
      </c>
      <c r="C364" s="27" t="s">
        <v>61</v>
      </c>
      <c r="D364" s="27" t="s">
        <v>52</v>
      </c>
      <c r="E364" s="27" t="s">
        <v>55</v>
      </c>
      <c r="F364" s="18" t="s">
        <v>54</v>
      </c>
      <c r="G364" s="18">
        <v>91842</v>
      </c>
      <c r="H364" s="18">
        <v>220225.3</v>
      </c>
      <c r="I364" s="18" t="s">
        <v>54</v>
      </c>
      <c r="J364" s="18" t="s">
        <v>54</v>
      </c>
      <c r="K364" s="18">
        <v>24001.800000000003</v>
      </c>
      <c r="L364" s="18">
        <v>1626.8</v>
      </c>
      <c r="M364" s="18">
        <v>5565.9000000000005</v>
      </c>
      <c r="N364" s="18">
        <v>201</v>
      </c>
      <c r="O364" s="18">
        <v>126.4</v>
      </c>
      <c r="P364" s="18">
        <v>1704.1000000000001</v>
      </c>
      <c r="Q364" s="18">
        <v>92040.400000000009</v>
      </c>
      <c r="R364" s="18" t="s">
        <v>54</v>
      </c>
      <c r="S364" s="18">
        <v>51.9</v>
      </c>
      <c r="T364" s="18">
        <v>80.7</v>
      </c>
      <c r="U364" s="18">
        <v>127.39999999999999</v>
      </c>
      <c r="V364" s="18">
        <v>16.900000000000002</v>
      </c>
      <c r="W364" s="18">
        <v>1.8</v>
      </c>
      <c r="X364" s="18">
        <v>187.7</v>
      </c>
      <c r="Y364" s="18">
        <v>49</v>
      </c>
      <c r="Z364" s="18">
        <v>42.199999999999996</v>
      </c>
      <c r="AA364" s="18">
        <v>174.1</v>
      </c>
      <c r="AB364" s="18">
        <v>22.1</v>
      </c>
      <c r="AC364" s="18">
        <v>10.399999999999999</v>
      </c>
      <c r="AD364" s="18">
        <v>41.8</v>
      </c>
      <c r="AE364" s="18">
        <v>62.199999999999996</v>
      </c>
      <c r="AF364" s="18">
        <v>37.5</v>
      </c>
      <c r="AG364" s="18">
        <v>69.599999999999994</v>
      </c>
      <c r="AH364" s="18">
        <v>659.5</v>
      </c>
      <c r="AI364" s="18">
        <v>27</v>
      </c>
      <c r="AJ364" s="18" t="s">
        <v>54</v>
      </c>
      <c r="AK364" s="18" t="s">
        <v>54</v>
      </c>
      <c r="AL364" s="18" t="s">
        <v>54</v>
      </c>
      <c r="AM364" s="18" t="s">
        <v>54</v>
      </c>
      <c r="AN364" s="18" t="s">
        <v>54</v>
      </c>
      <c r="AO364" s="18" t="s">
        <v>54</v>
      </c>
      <c r="AP364" s="18">
        <v>705234.5</v>
      </c>
    </row>
    <row r="365" spans="1:42" x14ac:dyDescent="0.3">
      <c r="A365" s="24" t="s">
        <v>64</v>
      </c>
      <c r="B365" s="26">
        <v>45141</v>
      </c>
      <c r="C365" s="27" t="s">
        <v>61</v>
      </c>
      <c r="D365" s="27" t="s">
        <v>52</v>
      </c>
      <c r="E365" s="27" t="s">
        <v>56</v>
      </c>
      <c r="F365" s="18" t="s">
        <v>54</v>
      </c>
      <c r="G365" s="18">
        <v>94413.3</v>
      </c>
      <c r="H365" s="18">
        <v>226600.7</v>
      </c>
      <c r="I365" s="18" t="s">
        <v>54</v>
      </c>
      <c r="J365" s="18" t="s">
        <v>54</v>
      </c>
      <c r="K365" s="18">
        <v>24768</v>
      </c>
      <c r="L365" s="18">
        <v>1515.6</v>
      </c>
      <c r="M365" s="18">
        <v>5338.8</v>
      </c>
      <c r="N365" s="18">
        <v>244.9</v>
      </c>
      <c r="O365" s="18">
        <v>71.5</v>
      </c>
      <c r="P365" s="18">
        <v>1692.8000000000002</v>
      </c>
      <c r="Q365" s="18">
        <v>95273.2</v>
      </c>
      <c r="R365" s="18" t="s">
        <v>54</v>
      </c>
      <c r="S365" s="18">
        <v>68.8</v>
      </c>
      <c r="T365" s="18">
        <v>49.199999999999996</v>
      </c>
      <c r="U365" s="18">
        <v>125.7</v>
      </c>
      <c r="V365" s="18">
        <v>30.1</v>
      </c>
      <c r="W365" s="18">
        <v>2.5999999999999996</v>
      </c>
      <c r="X365" s="18">
        <v>179.79999999999998</v>
      </c>
      <c r="Y365" s="18">
        <v>48.1</v>
      </c>
      <c r="Z365" s="18">
        <v>32.9</v>
      </c>
      <c r="AA365" s="18">
        <v>150.69999999999999</v>
      </c>
      <c r="AB365" s="18">
        <v>19.599999999999998</v>
      </c>
      <c r="AC365" s="18">
        <v>10</v>
      </c>
      <c r="AD365" s="18">
        <v>18.7</v>
      </c>
      <c r="AE365" s="18">
        <v>51.599999999999994</v>
      </c>
      <c r="AF365" s="18">
        <v>62.7</v>
      </c>
      <c r="AG365" s="18">
        <v>110.2</v>
      </c>
      <c r="AH365" s="18">
        <v>794.2</v>
      </c>
      <c r="AI365" s="18" t="s">
        <v>54</v>
      </c>
      <c r="AJ365" s="18" t="s">
        <v>54</v>
      </c>
      <c r="AK365" s="18" t="s">
        <v>54</v>
      </c>
      <c r="AL365" s="18" t="s">
        <v>54</v>
      </c>
      <c r="AM365" s="18" t="s">
        <v>54</v>
      </c>
      <c r="AN365" s="18">
        <v>53.3</v>
      </c>
      <c r="AO365" s="18" t="s">
        <v>54</v>
      </c>
      <c r="AP365" s="18">
        <v>693840.29999999993</v>
      </c>
    </row>
    <row r="366" spans="1:42" x14ac:dyDescent="0.3">
      <c r="A366" s="24" t="s">
        <v>65</v>
      </c>
      <c r="B366" s="26">
        <v>45141</v>
      </c>
      <c r="C366" s="27" t="s">
        <v>61</v>
      </c>
      <c r="D366" s="27" t="s">
        <v>52</v>
      </c>
      <c r="E366" s="27" t="s">
        <v>57</v>
      </c>
      <c r="F366" s="18" t="s">
        <v>54</v>
      </c>
      <c r="G366" s="18">
        <v>96429.1</v>
      </c>
      <c r="H366" s="18">
        <v>228069</v>
      </c>
      <c r="I366" s="18" t="s">
        <v>54</v>
      </c>
      <c r="J366" s="18" t="s">
        <v>54</v>
      </c>
      <c r="K366" s="18">
        <v>25379</v>
      </c>
      <c r="L366" s="18">
        <v>1679.9</v>
      </c>
      <c r="M366" s="18">
        <v>5958.9000000000005</v>
      </c>
      <c r="N366" s="18">
        <v>187.6</v>
      </c>
      <c r="O366" s="18">
        <v>101.60000000000001</v>
      </c>
      <c r="P366" s="18">
        <v>1857.6000000000001</v>
      </c>
      <c r="Q366" s="18">
        <v>93325</v>
      </c>
      <c r="R366" s="18" t="s">
        <v>54</v>
      </c>
      <c r="S366" s="18">
        <v>35.200000000000003</v>
      </c>
      <c r="T366" s="18">
        <v>87.8</v>
      </c>
      <c r="U366" s="18">
        <v>123.5</v>
      </c>
      <c r="V366" s="18">
        <v>24.9</v>
      </c>
      <c r="W366" s="18">
        <v>3.6</v>
      </c>
      <c r="X366" s="18">
        <v>201.9</v>
      </c>
      <c r="Y366" s="18">
        <v>48.8</v>
      </c>
      <c r="Z366" s="18">
        <v>38.299999999999997</v>
      </c>
      <c r="AA366" s="18">
        <v>165.70000000000002</v>
      </c>
      <c r="AB366" s="18">
        <v>18.600000000000001</v>
      </c>
      <c r="AC366" s="18">
        <v>13.1</v>
      </c>
      <c r="AD366" s="18">
        <v>37.9</v>
      </c>
      <c r="AE366" s="18">
        <v>18</v>
      </c>
      <c r="AF366" s="18">
        <v>55.1</v>
      </c>
      <c r="AG366" s="18">
        <v>92.3</v>
      </c>
      <c r="AH366" s="18" t="s">
        <v>54</v>
      </c>
      <c r="AI366" s="18">
        <v>55.7</v>
      </c>
      <c r="AJ366" s="18" t="s">
        <v>54</v>
      </c>
      <c r="AK366" s="18" t="s">
        <v>54</v>
      </c>
      <c r="AL366" s="18" t="s">
        <v>54</v>
      </c>
      <c r="AM366" s="18" t="s">
        <v>54</v>
      </c>
      <c r="AN366" s="18">
        <v>38.1</v>
      </c>
      <c r="AO366" s="18" t="s">
        <v>54</v>
      </c>
      <c r="AP366" s="18">
        <v>692341.79999999993</v>
      </c>
    </row>
    <row r="367" spans="1:42" x14ac:dyDescent="0.3">
      <c r="A367" s="24" t="s">
        <v>66</v>
      </c>
      <c r="B367" s="26">
        <v>45141</v>
      </c>
      <c r="C367" s="27" t="s">
        <v>61</v>
      </c>
      <c r="D367" s="27" t="s">
        <v>52</v>
      </c>
      <c r="E367" s="27" t="s">
        <v>59</v>
      </c>
      <c r="F367" s="18" t="s">
        <v>54</v>
      </c>
      <c r="G367" s="18">
        <v>92394.099999999991</v>
      </c>
      <c r="H367" s="18">
        <v>224719.30000000002</v>
      </c>
      <c r="I367" s="18" t="s">
        <v>54</v>
      </c>
      <c r="J367" s="18" t="s">
        <v>54</v>
      </c>
      <c r="K367" s="18">
        <v>24825.499999999996</v>
      </c>
      <c r="L367" s="18">
        <v>1563.3</v>
      </c>
      <c r="M367" s="18">
        <v>5762.1</v>
      </c>
      <c r="N367" s="18">
        <v>162.69999999999999</v>
      </c>
      <c r="O367" s="18">
        <v>56.6</v>
      </c>
      <c r="P367" s="18">
        <v>1507.3</v>
      </c>
      <c r="Q367" s="18">
        <v>93611.7</v>
      </c>
      <c r="R367" s="18">
        <v>174.20000000000002</v>
      </c>
      <c r="S367" s="18">
        <v>39.1</v>
      </c>
      <c r="T367" s="18">
        <v>60</v>
      </c>
      <c r="U367" s="18">
        <v>125.5</v>
      </c>
      <c r="V367" s="18">
        <v>21.4</v>
      </c>
      <c r="W367" s="18">
        <v>7</v>
      </c>
      <c r="X367" s="18">
        <v>200.60000000000002</v>
      </c>
      <c r="Y367" s="18">
        <v>51.5</v>
      </c>
      <c r="Z367" s="18">
        <v>39.9</v>
      </c>
      <c r="AA367" s="18">
        <v>152.80000000000001</v>
      </c>
      <c r="AB367" s="18">
        <v>14</v>
      </c>
      <c r="AC367" s="18">
        <v>10.1</v>
      </c>
      <c r="AD367" s="18" t="s">
        <v>54</v>
      </c>
      <c r="AE367" s="18">
        <v>22.4</v>
      </c>
      <c r="AF367" s="18">
        <v>43.099999999999994</v>
      </c>
      <c r="AG367" s="18">
        <v>65.7</v>
      </c>
      <c r="AH367" s="18" t="s">
        <v>54</v>
      </c>
      <c r="AI367" s="18">
        <v>44.3</v>
      </c>
      <c r="AJ367" s="18" t="s">
        <v>54</v>
      </c>
      <c r="AK367" s="18" t="s">
        <v>54</v>
      </c>
      <c r="AL367" s="18">
        <v>15.6</v>
      </c>
      <c r="AM367" s="18" t="s">
        <v>54</v>
      </c>
      <c r="AN367" s="18">
        <v>40.099999999999994</v>
      </c>
      <c r="AO367" s="18">
        <v>5</v>
      </c>
      <c r="AP367" s="18">
        <v>699270.6</v>
      </c>
    </row>
    <row r="368" spans="1:42" x14ac:dyDescent="0.3">
      <c r="B368" s="26"/>
      <c r="C368" s="24" t="str">
        <f>C367</f>
        <v>NIST 679</v>
      </c>
      <c r="D368" s="26">
        <f>B367</f>
        <v>45141</v>
      </c>
      <c r="E368" s="24" t="s">
        <v>75</v>
      </c>
      <c r="F368" s="18" t="s">
        <v>54</v>
      </c>
      <c r="G368" s="20">
        <f t="shared" ref="G368" si="2384">AVERAGE(G363:G367)</f>
        <v>93929.3</v>
      </c>
      <c r="H368" s="20">
        <f t="shared" ref="H368" si="2385">AVERAGE(H363:H367)</f>
        <v>225032.26</v>
      </c>
      <c r="I368" s="18" t="s">
        <v>54</v>
      </c>
      <c r="J368" s="18" t="s">
        <v>54</v>
      </c>
      <c r="K368" s="20">
        <f t="shared" ref="K368" si="2386">AVERAGE(K363:K367)</f>
        <v>24718.66</v>
      </c>
      <c r="L368" s="20">
        <f t="shared" ref="L368" si="2387">AVERAGE(L363:L367)</f>
        <v>1585.16</v>
      </c>
      <c r="M368" s="20">
        <f t="shared" ref="M368" si="2388">AVERAGE(M363:M367)</f>
        <v>5693.12</v>
      </c>
      <c r="N368" s="20">
        <f t="shared" ref="N368" si="2389">AVERAGE(N363:N367)</f>
        <v>223.24</v>
      </c>
      <c r="O368" s="20">
        <f t="shared" ref="O368" si="2390">AVERAGE(O363:O367)</f>
        <v>86.48</v>
      </c>
      <c r="P368" s="20">
        <f t="shared" ref="P368" si="2391">AVERAGE(P363:P367)</f>
        <v>1630.0400000000002</v>
      </c>
      <c r="Q368" s="20">
        <f t="shared" ref="Q368" si="2392">AVERAGE(Q363:Q367)</f>
        <v>93143.540000000008</v>
      </c>
      <c r="R368" s="18" t="s">
        <v>54</v>
      </c>
      <c r="S368" s="20">
        <f t="shared" ref="S368" si="2393">AVERAGE(S363:S367)</f>
        <v>46.62</v>
      </c>
      <c r="T368" s="20">
        <f t="shared" ref="T368" si="2394">AVERAGE(T363:T367)</f>
        <v>68.06</v>
      </c>
      <c r="U368" s="20">
        <f t="shared" ref="U368" si="2395">AVERAGE(U363:U367)</f>
        <v>125.44000000000001</v>
      </c>
      <c r="V368" s="20">
        <f t="shared" ref="V368" si="2396">AVERAGE(V363:V367)</f>
        <v>21.74</v>
      </c>
      <c r="W368" s="20">
        <f t="shared" ref="W368" si="2397">AVERAGE(W363:W367)</f>
        <v>4.0200000000000005</v>
      </c>
      <c r="X368" s="20">
        <f t="shared" ref="X368" si="2398">AVERAGE(X363:X367)</f>
        <v>192.18</v>
      </c>
      <c r="Y368" s="20">
        <f t="shared" ref="Y368" si="2399">AVERAGE(Y363:Y367)</f>
        <v>51.94</v>
      </c>
      <c r="Z368" s="20">
        <f t="shared" ref="Z368" si="2400">AVERAGE(Z363:Z367)</f>
        <v>40.340000000000003</v>
      </c>
      <c r="AA368" s="20">
        <f t="shared" ref="AA368" si="2401">AVERAGE(AA363:AA367)</f>
        <v>160.28000000000003</v>
      </c>
      <c r="AB368" s="20">
        <f t="shared" ref="AB368" si="2402">AVERAGE(AB363:AB367)</f>
        <v>17</v>
      </c>
      <c r="AC368" s="20">
        <f t="shared" ref="AC368" si="2403">AVERAGE(AC363:AC367)</f>
        <v>9.5599999999999987</v>
      </c>
      <c r="AD368" s="20">
        <f t="shared" ref="AD368" si="2404">AVERAGE(AD363:AD367)</f>
        <v>31.5</v>
      </c>
      <c r="AE368" s="20">
        <f t="shared" ref="AE368" si="2405">AVERAGE(AE363:AE367)</f>
        <v>38.549999999999997</v>
      </c>
      <c r="AF368" s="20">
        <f t="shared" ref="AF368" si="2406">AVERAGE(AF363:AF367)</f>
        <v>46.44</v>
      </c>
      <c r="AG368" s="20">
        <f t="shared" ref="AG368" si="2407">AVERAGE(AG363:AG367)</f>
        <v>82.61999999999999</v>
      </c>
      <c r="AH368" s="18" t="s">
        <v>54</v>
      </c>
      <c r="AI368" s="20">
        <f t="shared" ref="AI368" si="2408">AVERAGE(AI363:AI367)</f>
        <v>42.333333333333336</v>
      </c>
      <c r="AJ368" s="18" t="s">
        <v>54</v>
      </c>
      <c r="AK368" s="18" t="s">
        <v>54</v>
      </c>
      <c r="AL368" s="18" t="s">
        <v>54</v>
      </c>
      <c r="AM368" s="18" t="s">
        <v>54</v>
      </c>
      <c r="AN368" s="20">
        <f t="shared" ref="AN368" si="2409">AVERAGE(AN363:AN367)</f>
        <v>40.774999999999999</v>
      </c>
      <c r="AO368" s="18" t="s">
        <v>54</v>
      </c>
      <c r="AP368" s="20">
        <f t="shared" ref="AP368" si="2410">AVERAGE(AP363:AP367)</f>
        <v>697930.82</v>
      </c>
    </row>
    <row r="369" spans="1:42" x14ac:dyDescent="0.3">
      <c r="B369" s="26"/>
      <c r="C369" s="24" t="str">
        <f>C368</f>
        <v>NIST 679</v>
      </c>
      <c r="D369" s="26">
        <f>D368</f>
        <v>45141</v>
      </c>
      <c r="E369" s="24" t="s">
        <v>76</v>
      </c>
      <c r="F369" s="18" t="s">
        <v>54</v>
      </c>
      <c r="G369" s="20">
        <f t="shared" ref="G369:AP369" si="2411">STDEV(G363:G367)</f>
        <v>1844.2379225577201</v>
      </c>
      <c r="H369" s="20">
        <f t="shared" si="2411"/>
        <v>2964.4375323153686</v>
      </c>
      <c r="I369" s="18" t="s">
        <v>54</v>
      </c>
      <c r="J369" s="18" t="s">
        <v>54</v>
      </c>
      <c r="K369" s="20">
        <f t="shared" si="2411"/>
        <v>493.38588143561498</v>
      </c>
      <c r="L369" s="20">
        <f t="shared" si="2411"/>
        <v>67.170328270747731</v>
      </c>
      <c r="M369" s="20">
        <f t="shared" si="2411"/>
        <v>244.26891329025065</v>
      </c>
      <c r="N369" s="20">
        <f t="shared" si="2411"/>
        <v>61.768867562874981</v>
      </c>
      <c r="O369" s="20">
        <f t="shared" si="2411"/>
        <v>27.582005003262541</v>
      </c>
      <c r="P369" s="20">
        <f t="shared" si="2411"/>
        <v>183.48177838684586</v>
      </c>
      <c r="Q369" s="20">
        <f t="shared" si="2411"/>
        <v>1484.4120378116031</v>
      </c>
      <c r="R369" s="18" t="s">
        <v>54</v>
      </c>
      <c r="S369" s="20">
        <f t="shared" si="2411"/>
        <v>13.958760689975318</v>
      </c>
      <c r="T369" s="20">
        <f t="shared" si="2411"/>
        <v>15.810692584450535</v>
      </c>
      <c r="U369" s="20">
        <f t="shared" si="2411"/>
        <v>1.3957077057894287</v>
      </c>
      <c r="V369" s="20">
        <f t="shared" si="2411"/>
        <v>5.9919112142954969</v>
      </c>
      <c r="W369" s="20">
        <f t="shared" si="2411"/>
        <v>2.0717142660125689</v>
      </c>
      <c r="X369" s="20">
        <f t="shared" si="2411"/>
        <v>9.2242614880542195</v>
      </c>
      <c r="Y369" s="20">
        <f t="shared" si="2411"/>
        <v>5.9323688354653248</v>
      </c>
      <c r="Z369" s="20">
        <f t="shared" si="2411"/>
        <v>5.6597703133607329</v>
      </c>
      <c r="AA369" s="20">
        <f t="shared" si="2411"/>
        <v>9.654636192006409</v>
      </c>
      <c r="AB369" s="20">
        <f t="shared" si="2411"/>
        <v>4.5831212072123941</v>
      </c>
      <c r="AC369" s="20">
        <f t="shared" si="2411"/>
        <v>3.2577599666028187</v>
      </c>
      <c r="AD369" s="20">
        <f t="shared" si="2411"/>
        <v>10.425929215182684</v>
      </c>
      <c r="AE369" s="20">
        <f t="shared" si="2411"/>
        <v>21.700614430625389</v>
      </c>
      <c r="AF369" s="20">
        <f t="shared" si="2411"/>
        <v>12.147345389014031</v>
      </c>
      <c r="AG369" s="20">
        <f t="shared" si="2411"/>
        <v>18.464479413186819</v>
      </c>
      <c r="AH369" s="18" t="s">
        <v>54</v>
      </c>
      <c r="AI369" s="20">
        <f t="shared" si="2411"/>
        <v>14.450720858605402</v>
      </c>
      <c r="AJ369" s="18" t="s">
        <v>54</v>
      </c>
      <c r="AK369" s="18" t="s">
        <v>54</v>
      </c>
      <c r="AL369" s="18" t="s">
        <v>54</v>
      </c>
      <c r="AM369" s="18" t="s">
        <v>54</v>
      </c>
      <c r="AN369" s="20">
        <f t="shared" si="2411"/>
        <v>9.1043487777361936</v>
      </c>
      <c r="AO369" s="18" t="s">
        <v>54</v>
      </c>
      <c r="AP369" s="20">
        <f t="shared" si="2411"/>
        <v>5103.4721559934405</v>
      </c>
    </row>
    <row r="370" spans="1:42" x14ac:dyDescent="0.3">
      <c r="B370" s="26"/>
      <c r="C370" s="24" t="str">
        <f>C369</f>
        <v>NIST 679</v>
      </c>
      <c r="D370" s="26">
        <f>D369</f>
        <v>45141</v>
      </c>
      <c r="E370" s="24" t="s">
        <v>77</v>
      </c>
      <c r="F370" s="18" t="s">
        <v>54</v>
      </c>
      <c r="G370" s="21">
        <f t="shared" ref="G370" si="2412">G369/G368</f>
        <v>1.9634319882696028E-2</v>
      </c>
      <c r="H370" s="21">
        <f t="shared" ref="H370" si="2413">H369/H368</f>
        <v>1.3173389150139488E-2</v>
      </c>
      <c r="I370" s="18" t="s">
        <v>54</v>
      </c>
      <c r="J370" s="18" t="s">
        <v>54</v>
      </c>
      <c r="K370" s="21">
        <f t="shared" ref="K370" si="2414">K369/K368</f>
        <v>1.9960057763471602E-2</v>
      </c>
      <c r="L370" s="21">
        <f t="shared" ref="L370" si="2415">L369/L368</f>
        <v>4.2374478456905125E-2</v>
      </c>
      <c r="M370" s="21">
        <f t="shared" ref="M370" si="2416">M369/M368</f>
        <v>4.2905983589007546E-2</v>
      </c>
      <c r="N370" s="21">
        <f t="shared" ref="N370" si="2417">N369/N368</f>
        <v>0.27669265168820539</v>
      </c>
      <c r="O370" s="21">
        <f t="shared" ref="O370" si="2418">O369/O368</f>
        <v>0.31894085341422918</v>
      </c>
      <c r="P370" s="21">
        <f t="shared" ref="P370" si="2419">P369/P368</f>
        <v>0.11256274593681495</v>
      </c>
      <c r="Q370" s="21">
        <f t="shared" ref="Q370" si="2420">Q369/Q368</f>
        <v>1.5936822218820576E-2</v>
      </c>
      <c r="R370" s="18" t="s">
        <v>54</v>
      </c>
      <c r="S370" s="21">
        <f t="shared" ref="S370" si="2421">S369/S368</f>
        <v>0.2994157162156868</v>
      </c>
      <c r="T370" s="21">
        <f t="shared" ref="T370" si="2422">T369/T368</f>
        <v>0.23230520988026057</v>
      </c>
      <c r="U370" s="21">
        <f t="shared" ref="U370" si="2423">U369/U368</f>
        <v>1.1126496379061133E-2</v>
      </c>
      <c r="V370" s="21">
        <f t="shared" ref="V370" si="2424">V369/V368</f>
        <v>0.2756168911819456</v>
      </c>
      <c r="W370" s="21">
        <f t="shared" ref="W370" si="2425">W369/W368</f>
        <v>0.51535180746581311</v>
      </c>
      <c r="X370" s="21">
        <f t="shared" ref="X370" si="2426">X369/X368</f>
        <v>4.7998030430087518E-2</v>
      </c>
      <c r="Y370" s="21">
        <f t="shared" ref="Y370" si="2427">Y369/Y368</f>
        <v>0.11421580353225501</v>
      </c>
      <c r="Z370" s="21">
        <f t="shared" ref="Z370" si="2428">Z369/Z368</f>
        <v>0.14030169343978019</v>
      </c>
      <c r="AA370" s="21">
        <f t="shared" ref="AA370" si="2429">AA369/AA368</f>
        <v>6.0236063089633189E-2</v>
      </c>
      <c r="AB370" s="21">
        <f t="shared" ref="AB370" si="2430">AB369/AB368</f>
        <v>0.26959536513014082</v>
      </c>
      <c r="AC370" s="21">
        <f t="shared" ref="AC370" si="2431">AC369/AC368</f>
        <v>0.34076987098355849</v>
      </c>
      <c r="AD370" s="21">
        <f t="shared" ref="AD370" si="2432">AD369/AD368</f>
        <v>0.33098187984706934</v>
      </c>
      <c r="AE370" s="21">
        <f t="shared" ref="AE370" si="2433">AE369/AE368</f>
        <v>0.5629212563067546</v>
      </c>
      <c r="AF370" s="21">
        <f t="shared" ref="AF370" si="2434">AF369/AF368</f>
        <v>0.26157074481081033</v>
      </c>
      <c r="AG370" s="21">
        <f t="shared" ref="AG370" si="2435">AG369/AG368</f>
        <v>0.22348679996595039</v>
      </c>
      <c r="AH370" s="18" t="s">
        <v>54</v>
      </c>
      <c r="AI370" s="21">
        <f t="shared" ref="AI370" si="2436">AI369/AI368</f>
        <v>0.34135561083319849</v>
      </c>
      <c r="AJ370" s="18" t="s">
        <v>54</v>
      </c>
      <c r="AK370" s="18" t="s">
        <v>54</v>
      </c>
      <c r="AL370" s="18" t="s">
        <v>54</v>
      </c>
      <c r="AM370" s="18" t="s">
        <v>54</v>
      </c>
      <c r="AN370" s="21">
        <f t="shared" ref="AN370" si="2437">AN369/AN368</f>
        <v>0.22328261870597654</v>
      </c>
      <c r="AO370" s="18" t="s">
        <v>54</v>
      </c>
      <c r="AP370" s="21">
        <f t="shared" ref="AP370" si="2438">AP369/AP368</f>
        <v>7.312289427186266E-3</v>
      </c>
    </row>
    <row r="371" spans="1:42" x14ac:dyDescent="0.3">
      <c r="B371" s="26"/>
      <c r="C371" s="27"/>
      <c r="D371" s="27"/>
      <c r="E371" s="27"/>
    </row>
    <row r="372" spans="1:42" x14ac:dyDescent="0.3">
      <c r="A372" s="24" t="s">
        <v>68</v>
      </c>
      <c r="B372" s="26">
        <v>45141</v>
      </c>
      <c r="C372" s="27" t="s">
        <v>67</v>
      </c>
      <c r="D372" s="27" t="s">
        <v>52</v>
      </c>
      <c r="E372" s="27" t="s">
        <v>53</v>
      </c>
      <c r="F372" s="18">
        <v>13206.4</v>
      </c>
      <c r="G372" s="18">
        <v>79680.3</v>
      </c>
      <c r="H372" s="18">
        <v>273349.90000000002</v>
      </c>
      <c r="I372" s="18">
        <v>160.9</v>
      </c>
      <c r="J372" s="18" t="s">
        <v>54</v>
      </c>
      <c r="K372" s="18">
        <v>17850.900000000001</v>
      </c>
      <c r="L372" s="18">
        <v>14710.9</v>
      </c>
      <c r="M372" s="18">
        <v>4464.2</v>
      </c>
      <c r="N372" s="18">
        <v>315.39999999999998</v>
      </c>
      <c r="O372" s="18">
        <v>258.60000000000002</v>
      </c>
      <c r="P372" s="18">
        <v>965.6</v>
      </c>
      <c r="Q372" s="18">
        <v>51543.6</v>
      </c>
      <c r="R372" s="18">
        <v>290.59999999999997</v>
      </c>
      <c r="S372" s="18">
        <v>59.6</v>
      </c>
      <c r="T372" s="18">
        <v>69.400000000000006</v>
      </c>
      <c r="U372" s="18">
        <v>72.599999999999994</v>
      </c>
      <c r="V372" s="18">
        <v>5.9999999999999991</v>
      </c>
      <c r="W372" s="18">
        <v>3.3</v>
      </c>
      <c r="X372" s="18">
        <v>76.7</v>
      </c>
      <c r="Y372" s="18">
        <v>105.6</v>
      </c>
      <c r="Z372" s="18">
        <v>30.799999999999997</v>
      </c>
      <c r="AA372" s="18">
        <v>292.89999999999998</v>
      </c>
      <c r="AB372" s="18">
        <v>13.799999999999999</v>
      </c>
      <c r="AC372" s="18">
        <v>15</v>
      </c>
      <c r="AD372" s="18">
        <v>13.600000000000001</v>
      </c>
      <c r="AE372" s="18">
        <v>39.500000000000007</v>
      </c>
      <c r="AF372" s="18">
        <v>67.400000000000006</v>
      </c>
      <c r="AG372" s="18">
        <v>82.699999999999989</v>
      </c>
      <c r="AH372" s="18">
        <v>1199.9000000000001</v>
      </c>
      <c r="AI372" s="18">
        <v>16.399999999999999</v>
      </c>
      <c r="AJ372" s="18" t="s">
        <v>54</v>
      </c>
      <c r="AK372" s="18" t="s">
        <v>54</v>
      </c>
      <c r="AL372" s="18">
        <v>17</v>
      </c>
      <c r="AM372" s="18">
        <v>33</v>
      </c>
      <c r="AN372" s="18" t="s">
        <v>54</v>
      </c>
      <c r="AO372" s="18">
        <v>7</v>
      </c>
      <c r="AP372" s="18">
        <v>698561.9</v>
      </c>
    </row>
    <row r="373" spans="1:42" x14ac:dyDescent="0.3">
      <c r="A373" s="24" t="s">
        <v>69</v>
      </c>
      <c r="B373" s="26">
        <v>45141</v>
      </c>
      <c r="C373" s="27" t="s">
        <v>67</v>
      </c>
      <c r="D373" s="27" t="s">
        <v>52</v>
      </c>
      <c r="E373" s="27" t="s">
        <v>55</v>
      </c>
      <c r="F373" s="18">
        <v>12033.3</v>
      </c>
      <c r="G373" s="18">
        <v>80845.2</v>
      </c>
      <c r="H373" s="18">
        <v>277054.39999999997</v>
      </c>
      <c r="I373" s="18">
        <v>193</v>
      </c>
      <c r="J373" s="18" t="s">
        <v>54</v>
      </c>
      <c r="K373" s="18">
        <v>18043.100000000002</v>
      </c>
      <c r="L373" s="18">
        <v>15100.6</v>
      </c>
      <c r="M373" s="18">
        <v>5079.3999999999996</v>
      </c>
      <c r="N373" s="18">
        <v>138.1</v>
      </c>
      <c r="O373" s="18">
        <v>289.89999999999998</v>
      </c>
      <c r="P373" s="18">
        <v>991.6</v>
      </c>
      <c r="Q373" s="18">
        <v>52495.399999999994</v>
      </c>
      <c r="R373" s="18">
        <v>88.4</v>
      </c>
      <c r="S373" s="18">
        <v>66.899999999999991</v>
      </c>
      <c r="T373" s="18">
        <v>95.2</v>
      </c>
      <c r="U373" s="18">
        <v>88.6</v>
      </c>
      <c r="V373" s="18">
        <v>14</v>
      </c>
      <c r="W373" s="18">
        <v>3.9</v>
      </c>
      <c r="X373" s="18">
        <v>79.7</v>
      </c>
      <c r="Y373" s="18">
        <v>96.7</v>
      </c>
      <c r="Z373" s="18">
        <v>33.1</v>
      </c>
      <c r="AA373" s="18">
        <v>341.3</v>
      </c>
      <c r="AB373" s="18">
        <v>6.6</v>
      </c>
      <c r="AC373" s="18">
        <v>5.1000000000000005</v>
      </c>
      <c r="AD373" s="18">
        <v>24.099999999999998</v>
      </c>
      <c r="AE373" s="18">
        <v>37.9</v>
      </c>
      <c r="AF373" s="18">
        <v>57.5</v>
      </c>
      <c r="AG373" s="18">
        <v>131.6</v>
      </c>
      <c r="AH373" s="18">
        <v>439.4</v>
      </c>
      <c r="AI373" s="18" t="s">
        <v>54</v>
      </c>
      <c r="AJ373" s="18" t="s">
        <v>54</v>
      </c>
      <c r="AK373" s="18">
        <v>8.3000000000000007</v>
      </c>
      <c r="AL373" s="18" t="s">
        <v>54</v>
      </c>
      <c r="AM373" s="18" t="s">
        <v>54</v>
      </c>
      <c r="AN373" s="18">
        <v>23.900000000000002</v>
      </c>
      <c r="AO373" s="18" t="s">
        <v>54</v>
      </c>
      <c r="AP373" s="18">
        <v>694565.7</v>
      </c>
    </row>
    <row r="374" spans="1:42" x14ac:dyDescent="0.3">
      <c r="A374" s="24" t="s">
        <v>70</v>
      </c>
      <c r="B374" s="26">
        <v>45141</v>
      </c>
      <c r="C374" s="27" t="s">
        <v>67</v>
      </c>
      <c r="D374" s="27" t="s">
        <v>52</v>
      </c>
      <c r="E374" s="27" t="s">
        <v>56</v>
      </c>
      <c r="F374" s="18">
        <v>12111.300000000001</v>
      </c>
      <c r="G374" s="18">
        <v>79589.8</v>
      </c>
      <c r="H374" s="18">
        <v>266934</v>
      </c>
      <c r="I374" s="18">
        <v>168.5</v>
      </c>
      <c r="J374" s="18" t="s">
        <v>54</v>
      </c>
      <c r="K374" s="18">
        <v>17500</v>
      </c>
      <c r="L374" s="18">
        <v>14685.699999999999</v>
      </c>
      <c r="M374" s="18">
        <v>5180.9000000000005</v>
      </c>
      <c r="N374" s="18">
        <v>101.5</v>
      </c>
      <c r="O374" s="18">
        <v>271.2</v>
      </c>
      <c r="P374" s="18">
        <v>971.3</v>
      </c>
      <c r="Q374" s="18">
        <v>52425.599999999999</v>
      </c>
      <c r="R374" s="18">
        <v>137.4</v>
      </c>
      <c r="S374" s="18">
        <v>63</v>
      </c>
      <c r="T374" s="18">
        <v>81</v>
      </c>
      <c r="U374" s="18">
        <v>77</v>
      </c>
      <c r="V374" s="18">
        <v>9.3000000000000007</v>
      </c>
      <c r="W374" s="18">
        <v>5.9</v>
      </c>
      <c r="X374" s="18">
        <v>78</v>
      </c>
      <c r="Y374" s="18">
        <v>96.600000000000009</v>
      </c>
      <c r="Z374" s="18">
        <v>25.400000000000002</v>
      </c>
      <c r="AA374" s="18">
        <v>297.10000000000002</v>
      </c>
      <c r="AB374" s="18">
        <v>14.499999999999998</v>
      </c>
      <c r="AC374" s="18">
        <v>9.2000000000000011</v>
      </c>
      <c r="AD374" s="18">
        <v>17.7</v>
      </c>
      <c r="AE374" s="18">
        <v>52.6</v>
      </c>
      <c r="AF374" s="18">
        <v>58.7</v>
      </c>
      <c r="AG374" s="18">
        <v>64.400000000000006</v>
      </c>
      <c r="AH374" s="18" t="s">
        <v>54</v>
      </c>
      <c r="AI374" s="18">
        <v>16.600000000000001</v>
      </c>
      <c r="AJ374" s="18" t="s">
        <v>54</v>
      </c>
      <c r="AK374" s="18">
        <v>6.3</v>
      </c>
      <c r="AL374" s="18" t="s">
        <v>54</v>
      </c>
      <c r="AM374" s="18" t="s">
        <v>54</v>
      </c>
      <c r="AN374" s="18">
        <v>10.1</v>
      </c>
      <c r="AO374" s="18" t="s">
        <v>54</v>
      </c>
      <c r="AP374" s="18">
        <v>705958.6</v>
      </c>
    </row>
    <row r="375" spans="1:42" x14ac:dyDescent="0.3">
      <c r="A375" s="24" t="s">
        <v>71</v>
      </c>
      <c r="B375" s="26">
        <v>45141</v>
      </c>
      <c r="C375" s="27" t="s">
        <v>67</v>
      </c>
      <c r="D375" s="27" t="s">
        <v>52</v>
      </c>
      <c r="E375" s="27" t="s">
        <v>57</v>
      </c>
      <c r="F375" s="18">
        <v>13215.8</v>
      </c>
      <c r="G375" s="18">
        <v>79105</v>
      </c>
      <c r="H375" s="18">
        <v>270687</v>
      </c>
      <c r="I375" s="18">
        <v>173.7</v>
      </c>
      <c r="J375" s="18" t="s">
        <v>54</v>
      </c>
      <c r="K375" s="18">
        <v>17935.399999999998</v>
      </c>
      <c r="L375" s="18">
        <v>15101.3</v>
      </c>
      <c r="M375" s="18">
        <v>4497.5</v>
      </c>
      <c r="N375" s="18" t="s">
        <v>54</v>
      </c>
      <c r="O375" s="18">
        <v>142.69999999999999</v>
      </c>
      <c r="P375" s="18">
        <v>818.6</v>
      </c>
      <c r="Q375" s="18">
        <v>49860.800000000003</v>
      </c>
      <c r="R375" s="18">
        <v>82.699999999999989</v>
      </c>
      <c r="S375" s="18">
        <v>58.5</v>
      </c>
      <c r="T375" s="18">
        <v>64.099999999999994</v>
      </c>
      <c r="U375" s="18">
        <v>74.400000000000006</v>
      </c>
      <c r="V375" s="18" t="s">
        <v>54</v>
      </c>
      <c r="W375" s="18">
        <v>4.3</v>
      </c>
      <c r="X375" s="18">
        <v>71</v>
      </c>
      <c r="Y375" s="18">
        <v>90</v>
      </c>
      <c r="Z375" s="18">
        <v>26.7</v>
      </c>
      <c r="AA375" s="18">
        <v>306</v>
      </c>
      <c r="AB375" s="18">
        <v>8.6</v>
      </c>
      <c r="AC375" s="18">
        <v>7.8</v>
      </c>
      <c r="AD375" s="18">
        <v>14.3</v>
      </c>
      <c r="AE375" s="18">
        <v>15.399999999999999</v>
      </c>
      <c r="AF375" s="18">
        <v>43.2</v>
      </c>
      <c r="AG375" s="18">
        <v>104.8</v>
      </c>
      <c r="AH375" s="18">
        <v>1264.0999999999999</v>
      </c>
      <c r="AI375" s="18">
        <v>14.1</v>
      </c>
      <c r="AJ375" s="18" t="s">
        <v>54</v>
      </c>
      <c r="AK375" s="18" t="s">
        <v>54</v>
      </c>
      <c r="AL375" s="18">
        <v>19.400000000000002</v>
      </c>
      <c r="AM375" s="18" t="s">
        <v>54</v>
      </c>
      <c r="AN375" s="18" t="s">
        <v>54</v>
      </c>
      <c r="AO375" s="18">
        <v>3.3</v>
      </c>
      <c r="AP375" s="18">
        <v>703623.8</v>
      </c>
    </row>
    <row r="376" spans="1:42" x14ac:dyDescent="0.3">
      <c r="A376" s="24" t="s">
        <v>72</v>
      </c>
      <c r="B376" s="26">
        <v>45141</v>
      </c>
      <c r="C376" s="27" t="s">
        <v>67</v>
      </c>
      <c r="D376" s="27" t="s">
        <v>52</v>
      </c>
      <c r="E376" s="27" t="s">
        <v>59</v>
      </c>
      <c r="F376" s="18">
        <v>12103.6</v>
      </c>
      <c r="G376" s="18">
        <v>80910.899999999994</v>
      </c>
      <c r="H376" s="18">
        <v>277523.89999999997</v>
      </c>
      <c r="I376" s="18">
        <v>192.20000000000002</v>
      </c>
      <c r="J376" s="18" t="s">
        <v>54</v>
      </c>
      <c r="K376" s="18">
        <v>17877.5</v>
      </c>
      <c r="L376" s="18">
        <v>14888.300000000001</v>
      </c>
      <c r="M376" s="18">
        <v>4590.6000000000004</v>
      </c>
      <c r="N376" s="18">
        <v>123.8</v>
      </c>
      <c r="O376" s="18">
        <v>273.10000000000002</v>
      </c>
      <c r="P376" s="18">
        <v>884.80000000000007</v>
      </c>
      <c r="Q376" s="18">
        <v>50384.799999999996</v>
      </c>
      <c r="R376" s="18" t="s">
        <v>54</v>
      </c>
      <c r="S376" s="18">
        <v>58.4</v>
      </c>
      <c r="T376" s="18">
        <v>69.5</v>
      </c>
      <c r="U376" s="18">
        <v>63.9</v>
      </c>
      <c r="V376" s="18">
        <v>7.1000000000000005</v>
      </c>
      <c r="W376" s="18" t="s">
        <v>54</v>
      </c>
      <c r="X376" s="18">
        <v>74.400000000000006</v>
      </c>
      <c r="Y376" s="18">
        <v>104.8</v>
      </c>
      <c r="Z376" s="18">
        <v>28</v>
      </c>
      <c r="AA376" s="18">
        <v>274.2</v>
      </c>
      <c r="AB376" s="18">
        <v>7.9</v>
      </c>
      <c r="AC376" s="18">
        <v>8.4</v>
      </c>
      <c r="AD376" s="18" t="s">
        <v>54</v>
      </c>
      <c r="AE376" s="18">
        <v>26.900000000000002</v>
      </c>
      <c r="AF376" s="18">
        <v>39.6</v>
      </c>
      <c r="AG376" s="18">
        <v>37.4</v>
      </c>
      <c r="AH376" s="18">
        <v>423.9</v>
      </c>
      <c r="AI376" s="18">
        <v>23.900000000000002</v>
      </c>
      <c r="AJ376" s="18" t="s">
        <v>54</v>
      </c>
      <c r="AK376" s="18" t="s">
        <v>54</v>
      </c>
      <c r="AL376" s="18">
        <v>17.899999999999999</v>
      </c>
      <c r="AM376" s="18">
        <v>22.8</v>
      </c>
      <c r="AN376" s="18" t="s">
        <v>54</v>
      </c>
      <c r="AO376" s="18" t="s">
        <v>54</v>
      </c>
      <c r="AP376" s="18">
        <v>697389.2</v>
      </c>
    </row>
    <row r="377" spans="1:42" x14ac:dyDescent="0.3">
      <c r="B377" s="26"/>
      <c r="C377" s="24" t="str">
        <f>C376</f>
        <v>SARM 69</v>
      </c>
      <c r="D377" s="26">
        <f>B376</f>
        <v>45141</v>
      </c>
      <c r="E377" s="24" t="s">
        <v>75</v>
      </c>
      <c r="F377" s="20">
        <f>AVERAGE(F372:F376)</f>
        <v>12534.08</v>
      </c>
      <c r="G377" s="20">
        <f t="shared" ref="G377" si="2439">AVERAGE(G372:G376)</f>
        <v>80026.239999999991</v>
      </c>
      <c r="H377" s="20">
        <f t="shared" ref="H377" si="2440">AVERAGE(H372:H376)</f>
        <v>273109.83999999997</v>
      </c>
      <c r="I377" s="20">
        <f t="shared" ref="I377" si="2441">AVERAGE(I372:I376)</f>
        <v>177.66</v>
      </c>
      <c r="J377" s="18" t="s">
        <v>54</v>
      </c>
      <c r="K377" s="20">
        <f t="shared" ref="K377" si="2442">AVERAGE(K372:K376)</f>
        <v>17841.379999999997</v>
      </c>
      <c r="L377" s="20">
        <f t="shared" ref="L377" si="2443">AVERAGE(L372:L376)</f>
        <v>14897.36</v>
      </c>
      <c r="M377" s="20">
        <f t="shared" ref="M377" si="2444">AVERAGE(M372:M376)</f>
        <v>4762.5199999999995</v>
      </c>
      <c r="N377" s="20">
        <f t="shared" ref="N377" si="2445">AVERAGE(N372:N376)</f>
        <v>169.7</v>
      </c>
      <c r="O377" s="20">
        <f t="shared" ref="O377" si="2446">AVERAGE(O372:O376)</f>
        <v>247.1</v>
      </c>
      <c r="P377" s="20">
        <f t="shared" ref="P377" si="2447">AVERAGE(P372:P376)</f>
        <v>926.37999999999988</v>
      </c>
      <c r="Q377" s="20">
        <f t="shared" ref="Q377" si="2448">AVERAGE(Q372:Q376)</f>
        <v>51342.04</v>
      </c>
      <c r="R377" s="20">
        <f t="shared" ref="R377" si="2449">AVERAGE(R372:R376)</f>
        <v>149.77499999999998</v>
      </c>
      <c r="S377" s="20">
        <f t="shared" ref="S377" si="2450">AVERAGE(S372:S376)</f>
        <v>61.279999999999994</v>
      </c>
      <c r="T377" s="20">
        <f t="shared" ref="T377" si="2451">AVERAGE(T372:T376)</f>
        <v>75.84</v>
      </c>
      <c r="U377" s="20">
        <f t="shared" ref="U377" si="2452">AVERAGE(U372:U376)</f>
        <v>75.3</v>
      </c>
      <c r="V377" s="20">
        <f t="shared" ref="V377" si="2453">AVERAGE(V372:V376)</f>
        <v>9.1</v>
      </c>
      <c r="W377" s="20">
        <f t="shared" ref="W377" si="2454">AVERAGE(W372:W376)</f>
        <v>4.3499999999999996</v>
      </c>
      <c r="X377" s="20">
        <f t="shared" ref="X377" si="2455">AVERAGE(X372:X376)</f>
        <v>75.959999999999994</v>
      </c>
      <c r="Y377" s="20">
        <f t="shared" ref="Y377" si="2456">AVERAGE(Y372:Y376)</f>
        <v>98.740000000000009</v>
      </c>
      <c r="Z377" s="20">
        <f t="shared" ref="Z377" si="2457">AVERAGE(Z372:Z376)</f>
        <v>28.8</v>
      </c>
      <c r="AA377" s="20">
        <f t="shared" ref="AA377" si="2458">AVERAGE(AA372:AA376)</f>
        <v>302.30000000000007</v>
      </c>
      <c r="AB377" s="20">
        <f t="shared" ref="AB377" si="2459">AVERAGE(AB372:AB376)</f>
        <v>10.28</v>
      </c>
      <c r="AC377" s="20">
        <f t="shared" ref="AC377" si="2460">AVERAGE(AC372:AC376)</f>
        <v>9.1</v>
      </c>
      <c r="AD377" s="20">
        <f t="shared" ref="AD377" si="2461">AVERAGE(AD372:AD376)</f>
        <v>17.425000000000001</v>
      </c>
      <c r="AE377" s="20">
        <f t="shared" ref="AE377" si="2462">AVERAGE(AE372:AE376)</f>
        <v>34.46</v>
      </c>
      <c r="AF377" s="20">
        <f t="shared" ref="AF377" si="2463">AVERAGE(AF372:AF376)</f>
        <v>53.280000000000008</v>
      </c>
      <c r="AG377" s="20">
        <f t="shared" ref="AG377" si="2464">AVERAGE(AG372:AG376)</f>
        <v>84.179999999999993</v>
      </c>
      <c r="AH377" s="20">
        <f t="shared" ref="AH377" si="2465">AVERAGE(AH372:AH376)</f>
        <v>831.82500000000005</v>
      </c>
      <c r="AI377" s="20">
        <f t="shared" ref="AI377" si="2466">AVERAGE(AI372:AI376)</f>
        <v>17.75</v>
      </c>
      <c r="AJ377" s="18" t="s">
        <v>54</v>
      </c>
      <c r="AK377" s="18" t="s">
        <v>54</v>
      </c>
      <c r="AL377" s="20">
        <f t="shared" ref="AL377" si="2467">AVERAGE(AL372:AL376)</f>
        <v>18.100000000000001</v>
      </c>
      <c r="AM377" s="18" t="s">
        <v>54</v>
      </c>
      <c r="AN377" s="18" t="s">
        <v>54</v>
      </c>
      <c r="AO377" s="18" t="s">
        <v>54</v>
      </c>
      <c r="AP377" s="20">
        <f t="shared" ref="AP377" si="2468">AVERAGE(AP372:AP376)</f>
        <v>700019.84000000008</v>
      </c>
    </row>
    <row r="378" spans="1:42" x14ac:dyDescent="0.3">
      <c r="B378" s="26"/>
      <c r="C378" s="24" t="str">
        <f>C377</f>
        <v>SARM 69</v>
      </c>
      <c r="D378" s="26">
        <f>D377</f>
        <v>45141</v>
      </c>
      <c r="E378" s="24" t="s">
        <v>76</v>
      </c>
      <c r="F378" s="20">
        <f>STDEV(F372:F376)</f>
        <v>618.78770753789183</v>
      </c>
      <c r="G378" s="20">
        <f t="shared" ref="G378:AP378" si="2469">STDEV(G372:G376)</f>
        <v>808.10832999047545</v>
      </c>
      <c r="H378" s="20">
        <f t="shared" si="2469"/>
        <v>4447.2536877268267</v>
      </c>
      <c r="I378" s="20">
        <f t="shared" si="2469"/>
        <v>14.38064671702911</v>
      </c>
      <c r="J378" s="18" t="s">
        <v>54</v>
      </c>
      <c r="K378" s="20">
        <f t="shared" si="2469"/>
        <v>204.61323759718022</v>
      </c>
      <c r="L378" s="20">
        <f t="shared" si="2469"/>
        <v>201.58583283554455</v>
      </c>
      <c r="M378" s="20">
        <f t="shared" si="2469"/>
        <v>340.67641098262152</v>
      </c>
      <c r="N378" s="20">
        <f t="shared" si="2469"/>
        <v>98.293946914344644</v>
      </c>
      <c r="O378" s="20">
        <f t="shared" si="2469"/>
        <v>59.414350118468874</v>
      </c>
      <c r="P378" s="20">
        <f t="shared" si="2469"/>
        <v>72.72394378744869</v>
      </c>
      <c r="Q378" s="20">
        <f t="shared" si="2469"/>
        <v>1189.0488164915666</v>
      </c>
      <c r="R378" s="20">
        <f t="shared" si="2469"/>
        <v>97.040829036030019</v>
      </c>
      <c r="S378" s="20">
        <f t="shared" si="2469"/>
        <v>3.6533546228090117</v>
      </c>
      <c r="T378" s="20">
        <f t="shared" si="2469"/>
        <v>12.459253589200175</v>
      </c>
      <c r="U378" s="20">
        <f t="shared" si="2469"/>
        <v>8.9140338792265723</v>
      </c>
      <c r="V378" s="20">
        <f t="shared" si="2469"/>
        <v>3.5430683500792588</v>
      </c>
      <c r="W378" s="20">
        <f t="shared" si="2469"/>
        <v>1.1120551545074864</v>
      </c>
      <c r="X378" s="20">
        <f t="shared" si="2469"/>
        <v>3.3812719500211754</v>
      </c>
      <c r="Y378" s="20">
        <f t="shared" si="2469"/>
        <v>6.4983074719499054</v>
      </c>
      <c r="Z378" s="20">
        <f t="shared" si="2469"/>
        <v>3.1264996401726957</v>
      </c>
      <c r="AA378" s="20">
        <f t="shared" si="2469"/>
        <v>24.696659693164992</v>
      </c>
      <c r="AB378" s="20">
        <f t="shared" si="2469"/>
        <v>3.6134471076798618</v>
      </c>
      <c r="AC378" s="20">
        <f t="shared" si="2469"/>
        <v>3.6400549446402573</v>
      </c>
      <c r="AD378" s="20">
        <f t="shared" si="2469"/>
        <v>4.796787119173274</v>
      </c>
      <c r="AE378" s="20">
        <f t="shared" si="2469"/>
        <v>14.024371643678014</v>
      </c>
      <c r="AF378" s="20">
        <f t="shared" si="2469"/>
        <v>11.568362027530037</v>
      </c>
      <c r="AG378" s="20">
        <f t="shared" si="2469"/>
        <v>36.24792407849035</v>
      </c>
      <c r="AH378" s="20">
        <f t="shared" si="2469"/>
        <v>462.86825609453911</v>
      </c>
      <c r="AI378" s="20">
        <f t="shared" si="2469"/>
        <v>4.2540177087862077</v>
      </c>
      <c r="AJ378" s="18" t="s">
        <v>54</v>
      </c>
      <c r="AK378" s="18" t="s">
        <v>54</v>
      </c>
      <c r="AL378" s="20">
        <f t="shared" si="2469"/>
        <v>1.2124355652982153</v>
      </c>
      <c r="AM378" s="18" t="s">
        <v>54</v>
      </c>
      <c r="AN378" s="18" t="s">
        <v>54</v>
      </c>
      <c r="AO378" s="18" t="s">
        <v>54</v>
      </c>
      <c r="AP378" s="20">
        <f t="shared" si="2469"/>
        <v>4665.0535101968753</v>
      </c>
    </row>
    <row r="379" spans="1:42" x14ac:dyDescent="0.3">
      <c r="B379" s="26"/>
      <c r="C379" s="24" t="str">
        <f>C378</f>
        <v>SARM 69</v>
      </c>
      <c r="D379" s="26">
        <f>D378</f>
        <v>45141</v>
      </c>
      <c r="E379" s="24" t="s">
        <v>77</v>
      </c>
      <c r="F379" s="21">
        <f>F378/F377</f>
        <v>4.9368418546705609E-2</v>
      </c>
      <c r="G379" s="21">
        <f t="shared" ref="G379" si="2470">G378/G377</f>
        <v>1.009804196711573E-2</v>
      </c>
      <c r="H379" s="21">
        <f t="shared" ref="H379" si="2471">H378/H377</f>
        <v>1.6283754872130667E-2</v>
      </c>
      <c r="I379" s="21">
        <f t="shared" ref="I379" si="2472">I378/I377</f>
        <v>8.0944763689232868E-2</v>
      </c>
      <c r="J379" s="18" t="s">
        <v>54</v>
      </c>
      <c r="K379" s="21">
        <f t="shared" ref="K379" si="2473">K378/K377</f>
        <v>1.1468464748645017E-2</v>
      </c>
      <c r="L379" s="21">
        <f t="shared" ref="L379" si="2474">L378/L377</f>
        <v>1.3531648079629179E-2</v>
      </c>
      <c r="M379" s="21">
        <f t="shared" ref="M379" si="2475">M378/M377</f>
        <v>7.1532804268039096E-2</v>
      </c>
      <c r="N379" s="21">
        <f t="shared" ref="N379" si="2476">N378/N377</f>
        <v>0.5792218439266037</v>
      </c>
      <c r="O379" s="21">
        <f t="shared" ref="O379" si="2477">O378/O377</f>
        <v>0.24044658081128642</v>
      </c>
      <c r="P379" s="21">
        <f t="shared" ref="P379" si="2478">P378/P377</f>
        <v>7.8503361242091479E-2</v>
      </c>
      <c r="Q379" s="21">
        <f t="shared" ref="Q379" si="2479">Q378/Q377</f>
        <v>2.3159360564784078E-2</v>
      </c>
      <c r="R379" s="21">
        <f t="shared" ref="R379" si="2480">R378/R377</f>
        <v>0.64791072632969482</v>
      </c>
      <c r="S379" s="21">
        <f t="shared" ref="S379" si="2481">S378/S377</f>
        <v>5.9617405724690146E-2</v>
      </c>
      <c r="T379" s="21">
        <f t="shared" ref="T379" si="2482">T378/T377</f>
        <v>0.16428340703059302</v>
      </c>
      <c r="U379" s="21">
        <f t="shared" ref="U379" si="2483">U378/U377</f>
        <v>0.1183802640003529</v>
      </c>
      <c r="V379" s="21">
        <f t="shared" ref="V379" si="2484">V378/V377</f>
        <v>0.3893481703383801</v>
      </c>
      <c r="W379" s="21">
        <f t="shared" ref="W379" si="2485">W378/W377</f>
        <v>0.25564486310516932</v>
      </c>
      <c r="X379" s="21">
        <f t="shared" ref="X379" si="2486">X378/X377</f>
        <v>4.4513848736455711E-2</v>
      </c>
      <c r="Y379" s="21">
        <f t="shared" ref="Y379" si="2487">Y378/Y377</f>
        <v>6.5812309823272283E-2</v>
      </c>
      <c r="Z379" s="21">
        <f t="shared" ref="Z379" si="2488">Z378/Z377</f>
        <v>0.10855901528377415</v>
      </c>
      <c r="AA379" s="21">
        <f t="shared" ref="AA379" si="2489">AA378/AA377</f>
        <v>8.1695864019732015E-2</v>
      </c>
      <c r="AB379" s="21">
        <f t="shared" ref="AB379" si="2490">AB378/AB377</f>
        <v>0.35150263693383871</v>
      </c>
      <c r="AC379" s="21">
        <f t="shared" ref="AC379" si="2491">AC378/AC377</f>
        <v>0.40000603787255573</v>
      </c>
      <c r="AD379" s="21">
        <f t="shared" ref="AD379" si="2492">AD378/AD377</f>
        <v>0.27528190066991526</v>
      </c>
      <c r="AE379" s="21">
        <f t="shared" ref="AE379" si="2493">AE378/AE377</f>
        <v>0.40697538141839856</v>
      </c>
      <c r="AF379" s="21">
        <f t="shared" ref="AF379" si="2494">AF378/AF377</f>
        <v>0.21712391192811628</v>
      </c>
      <c r="AG379" s="21">
        <f t="shared" ref="AG379" si="2495">AG378/AG377</f>
        <v>0.43060019100131092</v>
      </c>
      <c r="AH379" s="21">
        <f t="shared" ref="AH379" si="2496">AH378/AH377</f>
        <v>0.55644908014851568</v>
      </c>
      <c r="AI379" s="21">
        <f t="shared" ref="AI379" si="2497">AI378/AI377</f>
        <v>0.23966296950908211</v>
      </c>
      <c r="AJ379" s="18" t="s">
        <v>54</v>
      </c>
      <c r="AK379" s="18" t="s">
        <v>54</v>
      </c>
      <c r="AL379" s="21">
        <f t="shared" ref="AL379" si="2498">AL378/AL377</f>
        <v>6.6985390347967688E-2</v>
      </c>
      <c r="AM379" s="18" t="s">
        <v>54</v>
      </c>
      <c r="AN379" s="18" t="s">
        <v>54</v>
      </c>
      <c r="AO379" s="18" t="s">
        <v>54</v>
      </c>
      <c r="AP379" s="21">
        <f t="shared" ref="AP379" si="2499">AP378/AP377</f>
        <v>6.6641732757129783E-3</v>
      </c>
    </row>
    <row r="380" spans="1:42" x14ac:dyDescent="0.3">
      <c r="B380" s="26"/>
      <c r="C380" s="27"/>
      <c r="D380" s="27"/>
      <c r="E380" s="27"/>
    </row>
    <row r="381" spans="1:42" x14ac:dyDescent="0.3">
      <c r="A381" s="28" t="s">
        <v>42</v>
      </c>
      <c r="B381" s="26">
        <v>45160</v>
      </c>
      <c r="C381" s="28" t="s">
        <v>1</v>
      </c>
      <c r="D381" s="28" t="s">
        <v>74</v>
      </c>
      <c r="E381" s="28" t="s">
        <v>53</v>
      </c>
      <c r="F381" s="23">
        <v>14759.7</v>
      </c>
      <c r="G381" s="23">
        <v>70232</v>
      </c>
      <c r="H381" s="23">
        <v>268660.8</v>
      </c>
      <c r="I381" s="23" t="s">
        <v>54</v>
      </c>
      <c r="J381" s="23" t="s">
        <v>54</v>
      </c>
      <c r="K381" s="23">
        <v>26393</v>
      </c>
      <c r="L381" s="23">
        <v>23816.1</v>
      </c>
      <c r="M381" s="23">
        <v>3677.4</v>
      </c>
      <c r="N381" s="23">
        <v>82.9</v>
      </c>
      <c r="O381" s="23" t="s">
        <v>54</v>
      </c>
      <c r="P381" s="23">
        <v>683.30000000000007</v>
      </c>
      <c r="Q381" s="23">
        <v>29995.599999999999</v>
      </c>
      <c r="R381" s="23">
        <v>132.20000000000002</v>
      </c>
      <c r="S381" s="18" t="s">
        <v>54</v>
      </c>
      <c r="T381" s="23">
        <v>168.3</v>
      </c>
      <c r="U381" s="23">
        <v>432.40000000000003</v>
      </c>
      <c r="V381" s="23">
        <v>127.49999999999999</v>
      </c>
      <c r="W381" s="23" t="s">
        <v>54</v>
      </c>
      <c r="X381" s="23">
        <v>121.1</v>
      </c>
      <c r="Y381" s="23">
        <v>277.89999999999998</v>
      </c>
      <c r="Z381" s="23">
        <v>36</v>
      </c>
      <c r="AA381" s="23">
        <v>272.60000000000002</v>
      </c>
      <c r="AB381" s="23">
        <v>25.500000000000004</v>
      </c>
      <c r="AC381" s="23">
        <v>18.8</v>
      </c>
      <c r="AD381" s="23">
        <v>21.2</v>
      </c>
      <c r="AE381" s="23">
        <v>60.5</v>
      </c>
      <c r="AF381" s="23">
        <v>63.2</v>
      </c>
      <c r="AG381" s="23">
        <v>106.8</v>
      </c>
      <c r="AH381" s="23">
        <v>1269.2</v>
      </c>
      <c r="AI381" s="23">
        <v>17.7</v>
      </c>
      <c r="AJ381" s="23" t="s">
        <v>54</v>
      </c>
      <c r="AK381" s="23">
        <v>13.3</v>
      </c>
      <c r="AL381" s="23">
        <v>1394.8</v>
      </c>
      <c r="AM381" s="23" t="s">
        <v>54</v>
      </c>
      <c r="AN381" s="23">
        <v>25</v>
      </c>
      <c r="AO381" s="23" t="s">
        <v>54</v>
      </c>
      <c r="AP381" s="23">
        <v>718910</v>
      </c>
    </row>
    <row r="382" spans="1:42" x14ac:dyDescent="0.3">
      <c r="A382" s="28" t="s">
        <v>43</v>
      </c>
      <c r="B382" s="26">
        <v>45160</v>
      </c>
      <c r="C382" s="28" t="s">
        <v>1</v>
      </c>
      <c r="D382" s="28" t="s">
        <v>74</v>
      </c>
      <c r="E382" s="28" t="s">
        <v>55</v>
      </c>
      <c r="F382" s="23">
        <v>14426.300000000001</v>
      </c>
      <c r="G382" s="23">
        <v>69389.7</v>
      </c>
      <c r="H382" s="23">
        <v>265666.59999999998</v>
      </c>
      <c r="I382" s="23" t="s">
        <v>54</v>
      </c>
      <c r="J382" s="23" t="s">
        <v>54</v>
      </c>
      <c r="K382" s="23">
        <v>25814.6</v>
      </c>
      <c r="L382" s="23">
        <v>23732.199999999997</v>
      </c>
      <c r="M382" s="23">
        <v>3057.1</v>
      </c>
      <c r="N382" s="23" t="s">
        <v>54</v>
      </c>
      <c r="O382" s="23">
        <v>59.699999999999996</v>
      </c>
      <c r="P382" s="23">
        <v>630.30000000000007</v>
      </c>
      <c r="Q382" s="23">
        <v>27818.7</v>
      </c>
      <c r="R382" s="23">
        <v>165.1</v>
      </c>
      <c r="S382" s="23">
        <v>19.8</v>
      </c>
      <c r="T382" s="23">
        <v>167.6</v>
      </c>
      <c r="U382" s="23">
        <v>402.4</v>
      </c>
      <c r="V382" s="23">
        <v>115.1</v>
      </c>
      <c r="W382" s="23">
        <v>5.1999999999999993</v>
      </c>
      <c r="X382" s="23">
        <v>120</v>
      </c>
      <c r="Y382" s="23">
        <v>250.9</v>
      </c>
      <c r="Z382" s="23">
        <v>35.6</v>
      </c>
      <c r="AA382" s="23">
        <v>302.39999999999998</v>
      </c>
      <c r="AB382" s="23">
        <v>21</v>
      </c>
      <c r="AC382" s="23">
        <v>7.1000000000000005</v>
      </c>
      <c r="AD382" s="23">
        <v>17.899999999999999</v>
      </c>
      <c r="AE382" s="23">
        <v>52.7</v>
      </c>
      <c r="AF382" s="23">
        <v>30.3</v>
      </c>
      <c r="AG382" s="23">
        <v>68.099999999999994</v>
      </c>
      <c r="AH382" s="23">
        <v>523.30000000000007</v>
      </c>
      <c r="AI382" s="23" t="s">
        <v>54</v>
      </c>
      <c r="AJ382" s="23" t="s">
        <v>54</v>
      </c>
      <c r="AK382" s="23">
        <v>13.2</v>
      </c>
      <c r="AL382" s="23">
        <v>1282.3999999999999</v>
      </c>
      <c r="AM382" s="23" t="s">
        <v>54</v>
      </c>
      <c r="AN382" s="23">
        <v>11.999999999999998</v>
      </c>
      <c r="AO382" s="23" t="s">
        <v>54</v>
      </c>
      <c r="AP382" s="23">
        <v>727036.1</v>
      </c>
    </row>
    <row r="383" spans="1:42" x14ac:dyDescent="0.3">
      <c r="A383" s="28" t="s">
        <v>44</v>
      </c>
      <c r="B383" s="26">
        <v>45160</v>
      </c>
      <c r="C383" s="28" t="s">
        <v>1</v>
      </c>
      <c r="D383" s="28" t="s">
        <v>74</v>
      </c>
      <c r="E383" s="28" t="s">
        <v>56</v>
      </c>
      <c r="F383" s="23">
        <v>12754.6</v>
      </c>
      <c r="G383" s="23">
        <v>71234.900000000009</v>
      </c>
      <c r="H383" s="23">
        <v>270875.5</v>
      </c>
      <c r="I383" s="23" t="s">
        <v>54</v>
      </c>
      <c r="J383" s="23" t="s">
        <v>54</v>
      </c>
      <c r="K383" s="23">
        <v>26686.100000000002</v>
      </c>
      <c r="L383" s="23">
        <v>24899.100000000002</v>
      </c>
      <c r="M383" s="23">
        <v>3341.5</v>
      </c>
      <c r="N383" s="23" t="s">
        <v>54</v>
      </c>
      <c r="O383" s="23" t="s">
        <v>54</v>
      </c>
      <c r="P383" s="23">
        <v>643.20000000000005</v>
      </c>
      <c r="Q383" s="23">
        <v>31171.000000000004</v>
      </c>
      <c r="R383" s="23">
        <v>107.49999999999999</v>
      </c>
      <c r="S383" s="18" t="s">
        <v>54</v>
      </c>
      <c r="T383" s="23">
        <v>186.3</v>
      </c>
      <c r="U383" s="23">
        <v>414.7</v>
      </c>
      <c r="V383" s="23">
        <v>164.4</v>
      </c>
      <c r="W383" s="23" t="s">
        <v>54</v>
      </c>
      <c r="X383" s="23">
        <v>125</v>
      </c>
      <c r="Y383" s="23">
        <v>286.2</v>
      </c>
      <c r="Z383" s="23">
        <v>35.9</v>
      </c>
      <c r="AA383" s="23">
        <v>258.10000000000002</v>
      </c>
      <c r="AB383" s="23">
        <v>17</v>
      </c>
      <c r="AC383" s="23">
        <v>7.3</v>
      </c>
      <c r="AD383" s="23">
        <v>15</v>
      </c>
      <c r="AE383" s="23">
        <v>91</v>
      </c>
      <c r="AF383" s="23">
        <v>64.2</v>
      </c>
      <c r="AG383" s="23">
        <v>87.500000000000014</v>
      </c>
      <c r="AH383" s="23">
        <v>1554.2</v>
      </c>
      <c r="AI383" s="23">
        <v>39.500000000000007</v>
      </c>
      <c r="AJ383" s="23" t="s">
        <v>54</v>
      </c>
      <c r="AK383" s="23">
        <v>13.3</v>
      </c>
      <c r="AL383" s="23">
        <v>1383.2</v>
      </c>
      <c r="AM383" s="23" t="s">
        <v>54</v>
      </c>
      <c r="AN383" s="23">
        <v>26.7</v>
      </c>
      <c r="AO383" s="23" t="s">
        <v>54</v>
      </c>
      <c r="AP383" s="23">
        <v>716585.5</v>
      </c>
    </row>
    <row r="384" spans="1:42" x14ac:dyDescent="0.3">
      <c r="A384" s="28" t="s">
        <v>58</v>
      </c>
      <c r="B384" s="26">
        <v>45160</v>
      </c>
      <c r="C384" s="28" t="s">
        <v>1</v>
      </c>
      <c r="D384" s="28" t="s">
        <v>74</v>
      </c>
      <c r="E384" s="28" t="s">
        <v>57</v>
      </c>
      <c r="F384" s="23">
        <v>13523.7</v>
      </c>
      <c r="G384" s="23">
        <v>72131.100000000006</v>
      </c>
      <c r="H384" s="23">
        <v>273188.40000000002</v>
      </c>
      <c r="I384" s="23" t="s">
        <v>54</v>
      </c>
      <c r="J384" s="23" t="s">
        <v>54</v>
      </c>
      <c r="K384" s="23">
        <v>26731.600000000002</v>
      </c>
      <c r="L384" s="23">
        <v>25128.7</v>
      </c>
      <c r="M384" s="23">
        <v>3236.8999999999996</v>
      </c>
      <c r="N384" s="23">
        <v>174.4</v>
      </c>
      <c r="O384" s="23">
        <v>37.200000000000003</v>
      </c>
      <c r="P384" s="23">
        <v>563.6</v>
      </c>
      <c r="Q384" s="23">
        <v>30852</v>
      </c>
      <c r="R384" s="23" t="s">
        <v>54</v>
      </c>
      <c r="S384" s="18" t="s">
        <v>54</v>
      </c>
      <c r="T384" s="23">
        <v>165.8</v>
      </c>
      <c r="U384" s="23">
        <v>422.90000000000003</v>
      </c>
      <c r="V384" s="23">
        <v>129.4</v>
      </c>
      <c r="W384" s="23">
        <v>2</v>
      </c>
      <c r="X384" s="23">
        <v>121</v>
      </c>
      <c r="Y384" s="23">
        <v>263.7</v>
      </c>
      <c r="Z384" s="23">
        <v>27.599999999999998</v>
      </c>
      <c r="AA384" s="23">
        <v>322.39999999999998</v>
      </c>
      <c r="AB384" s="23">
        <v>24.7</v>
      </c>
      <c r="AC384" s="23">
        <v>13</v>
      </c>
      <c r="AD384" s="23">
        <v>42.300000000000004</v>
      </c>
      <c r="AE384" s="23">
        <v>81.499999999999986</v>
      </c>
      <c r="AF384" s="23">
        <v>76.7</v>
      </c>
      <c r="AG384" s="23">
        <v>96.7</v>
      </c>
      <c r="AH384" s="23">
        <v>412.5</v>
      </c>
      <c r="AI384" s="23">
        <v>17.399999999999999</v>
      </c>
      <c r="AJ384" s="23" t="s">
        <v>54</v>
      </c>
      <c r="AK384" s="23">
        <v>15.6</v>
      </c>
      <c r="AL384" s="23">
        <v>1393.1</v>
      </c>
      <c r="AM384" s="23" t="s">
        <v>54</v>
      </c>
      <c r="AN384" s="23">
        <v>7.5</v>
      </c>
      <c r="AO384" s="23" t="s">
        <v>54</v>
      </c>
      <c r="AP384" s="23">
        <v>714227.1</v>
      </c>
    </row>
    <row r="385" spans="1:42" x14ac:dyDescent="0.3">
      <c r="A385" s="28" t="s">
        <v>60</v>
      </c>
      <c r="B385" s="26">
        <v>45160</v>
      </c>
      <c r="C385" s="28" t="s">
        <v>1</v>
      </c>
      <c r="D385" s="28" t="s">
        <v>74</v>
      </c>
      <c r="E385" s="28" t="s">
        <v>59</v>
      </c>
      <c r="F385" s="23">
        <v>15314.6</v>
      </c>
      <c r="G385" s="23">
        <v>69374.100000000006</v>
      </c>
      <c r="H385" s="23">
        <v>268264.5</v>
      </c>
      <c r="I385" s="23" t="s">
        <v>54</v>
      </c>
      <c r="J385" s="23" t="s">
        <v>54</v>
      </c>
      <c r="K385" s="23">
        <v>26715.8</v>
      </c>
      <c r="L385" s="23">
        <v>23750.7</v>
      </c>
      <c r="M385" s="23">
        <v>3051.1</v>
      </c>
      <c r="N385" s="23">
        <v>105.10000000000001</v>
      </c>
      <c r="O385" s="23">
        <v>47.5</v>
      </c>
      <c r="P385" s="23">
        <v>668</v>
      </c>
      <c r="Q385" s="23">
        <v>28665.699999999997</v>
      </c>
      <c r="R385" s="23" t="s">
        <v>54</v>
      </c>
      <c r="S385" s="23">
        <v>28.700000000000003</v>
      </c>
      <c r="T385" s="23">
        <v>178</v>
      </c>
      <c r="U385" s="23">
        <v>376.59999999999997</v>
      </c>
      <c r="V385" s="23">
        <v>145.4</v>
      </c>
      <c r="W385" s="23">
        <v>3.2</v>
      </c>
      <c r="X385" s="23">
        <v>117.19999999999999</v>
      </c>
      <c r="Y385" s="23">
        <v>270.2</v>
      </c>
      <c r="Z385" s="23">
        <v>34</v>
      </c>
      <c r="AA385" s="23">
        <v>292.89999999999998</v>
      </c>
      <c r="AB385" s="23">
        <v>22.8</v>
      </c>
      <c r="AC385" s="23">
        <v>8.9</v>
      </c>
      <c r="AD385" s="23">
        <v>59.699999999999996</v>
      </c>
      <c r="AE385" s="23">
        <v>74.900000000000006</v>
      </c>
      <c r="AF385" s="23">
        <v>33.5</v>
      </c>
      <c r="AG385" s="23">
        <v>51.8</v>
      </c>
      <c r="AH385" s="23">
        <v>904.5</v>
      </c>
      <c r="AI385" s="23">
        <v>53.5</v>
      </c>
      <c r="AJ385" s="23" t="s">
        <v>54</v>
      </c>
      <c r="AK385" s="23" t="s">
        <v>54</v>
      </c>
      <c r="AL385" s="23">
        <v>1360.8</v>
      </c>
      <c r="AM385" s="23" t="s">
        <v>54</v>
      </c>
      <c r="AN385" s="23">
        <v>8.6</v>
      </c>
      <c r="AO385" s="23">
        <v>8</v>
      </c>
      <c r="AP385" s="23">
        <v>721682</v>
      </c>
    </row>
    <row r="386" spans="1:42" x14ac:dyDescent="0.3">
      <c r="B386" s="26"/>
      <c r="C386" s="24" t="str">
        <f>C385</f>
        <v>NIST2711a</v>
      </c>
      <c r="D386" s="26">
        <f>B385</f>
        <v>45160</v>
      </c>
      <c r="E386" s="24" t="s">
        <v>75</v>
      </c>
      <c r="F386" s="20">
        <f>AVERAGE(F381:F385)</f>
        <v>14155.780000000002</v>
      </c>
      <c r="G386" s="20">
        <f t="shared" ref="G386" si="2500">AVERAGE(G381:G385)</f>
        <v>70472.360000000015</v>
      </c>
      <c r="H386" s="20">
        <f t="shared" ref="H386" si="2501">AVERAGE(H381:H385)</f>
        <v>269331.15999999997</v>
      </c>
      <c r="I386" s="18" t="s">
        <v>54</v>
      </c>
      <c r="J386" s="18" t="s">
        <v>54</v>
      </c>
      <c r="K386" s="20">
        <f t="shared" ref="K386" si="2502">AVERAGE(K381:K385)</f>
        <v>26468.22</v>
      </c>
      <c r="L386" s="20">
        <f t="shared" ref="L386" si="2503">AVERAGE(L381:L385)</f>
        <v>24265.359999999997</v>
      </c>
      <c r="M386" s="20">
        <f t="shared" ref="M386" si="2504">AVERAGE(M381:M385)</f>
        <v>3272.8</v>
      </c>
      <c r="N386" s="20">
        <f t="shared" ref="N386" si="2505">AVERAGE(N381:N385)</f>
        <v>120.80000000000001</v>
      </c>
      <c r="O386" s="20">
        <f t="shared" ref="O386" si="2506">AVERAGE(O381:O385)</f>
        <v>48.133333333333333</v>
      </c>
      <c r="P386" s="20">
        <f t="shared" ref="P386" si="2507">AVERAGE(P381:P385)</f>
        <v>637.68000000000006</v>
      </c>
      <c r="Q386" s="20">
        <f t="shared" ref="Q386" si="2508">AVERAGE(Q381:Q385)</f>
        <v>29700.6</v>
      </c>
      <c r="R386" s="20">
        <f t="shared" ref="R386" si="2509">AVERAGE(R381:R385)</f>
        <v>134.93333333333334</v>
      </c>
      <c r="S386" s="18" t="s">
        <v>54</v>
      </c>
      <c r="T386" s="20">
        <f t="shared" ref="T386" si="2510">AVERAGE(T381:T385)</f>
        <v>173.2</v>
      </c>
      <c r="U386" s="20">
        <f t="shared" ref="U386" si="2511">AVERAGE(U381:U385)</f>
        <v>409.8</v>
      </c>
      <c r="V386" s="20">
        <f t="shared" ref="V386" si="2512">AVERAGE(V381:V385)</f>
        <v>136.35999999999999</v>
      </c>
      <c r="W386" s="20">
        <f t="shared" ref="W386" si="2513">AVERAGE(W381:W385)</f>
        <v>3.4666666666666663</v>
      </c>
      <c r="X386" s="20">
        <f t="shared" ref="X386" si="2514">AVERAGE(X381:X385)</f>
        <v>120.85999999999999</v>
      </c>
      <c r="Y386" s="20">
        <f t="shared" ref="Y386" si="2515">AVERAGE(Y381:Y385)</f>
        <v>269.78000000000003</v>
      </c>
      <c r="Z386" s="20">
        <f t="shared" ref="Z386" si="2516">AVERAGE(Z381:Z385)</f>
        <v>33.82</v>
      </c>
      <c r="AA386" s="20">
        <f t="shared" ref="AA386" si="2517">AVERAGE(AA381:AA385)</f>
        <v>289.68</v>
      </c>
      <c r="AB386" s="20">
        <f t="shared" ref="AB386" si="2518">AVERAGE(AB381:AB385)</f>
        <v>22.2</v>
      </c>
      <c r="AC386" s="20">
        <f t="shared" ref="AC386" si="2519">AVERAGE(AC381:AC385)</f>
        <v>11.02</v>
      </c>
      <c r="AD386" s="20">
        <f t="shared" ref="AD386" si="2520">AVERAGE(AD381:AD385)</f>
        <v>31.22</v>
      </c>
      <c r="AE386" s="20">
        <f t="shared" ref="AE386" si="2521">AVERAGE(AE381:AE385)</f>
        <v>72.12</v>
      </c>
      <c r="AF386" s="20">
        <f t="shared" ref="AF386" si="2522">AVERAGE(AF381:AF385)</f>
        <v>53.58</v>
      </c>
      <c r="AG386" s="20">
        <f t="shared" ref="AG386" si="2523">AVERAGE(AG381:AG385)</f>
        <v>82.179999999999993</v>
      </c>
      <c r="AH386" s="20">
        <f t="shared" ref="AH386" si="2524">AVERAGE(AH381:AH385)</f>
        <v>932.74</v>
      </c>
      <c r="AI386" s="20">
        <f t="shared" ref="AI386" si="2525">AVERAGE(AI381:AI385)</f>
        <v>32.024999999999999</v>
      </c>
      <c r="AJ386" s="18" t="s">
        <v>54</v>
      </c>
      <c r="AK386" s="20">
        <f t="shared" ref="AK386" si="2526">AVERAGE(AK381:AK385)</f>
        <v>13.85</v>
      </c>
      <c r="AL386" s="20">
        <f t="shared" ref="AL386" si="2527">AVERAGE(AL381:AL385)</f>
        <v>1362.8600000000001</v>
      </c>
      <c r="AM386" s="18" t="s">
        <v>54</v>
      </c>
      <c r="AN386" s="20">
        <f t="shared" ref="AN386" si="2528">AVERAGE(AN381:AN385)</f>
        <v>15.959999999999999</v>
      </c>
      <c r="AO386" s="18" t="s">
        <v>54</v>
      </c>
      <c r="AP386" s="20">
        <f t="shared" ref="AP386" si="2529">AVERAGE(AP381:AP385)</f>
        <v>719688.14</v>
      </c>
    </row>
    <row r="387" spans="1:42" x14ac:dyDescent="0.3">
      <c r="B387" s="26"/>
      <c r="C387" s="24" t="str">
        <f>C386</f>
        <v>NIST2711a</v>
      </c>
      <c r="D387" s="26">
        <f>D386</f>
        <v>45160</v>
      </c>
      <c r="E387" s="24" t="s">
        <v>76</v>
      </c>
      <c r="F387" s="20">
        <f>STDEV(F381:F385)</f>
        <v>1017.7910821971276</v>
      </c>
      <c r="G387" s="20">
        <f t="shared" ref="G387:AP387" si="2530">STDEV(G381:G385)</f>
        <v>1200.9357051899183</v>
      </c>
      <c r="H387" s="20">
        <f t="shared" si="2530"/>
        <v>2840.7495723840375</v>
      </c>
      <c r="I387" s="18" t="s">
        <v>54</v>
      </c>
      <c r="J387" s="18" t="s">
        <v>54</v>
      </c>
      <c r="K387" s="20">
        <f t="shared" si="2530"/>
        <v>390.83683552091264</v>
      </c>
      <c r="L387" s="20">
        <f t="shared" si="2530"/>
        <v>688.8307832842562</v>
      </c>
      <c r="M387" s="20">
        <f t="shared" si="2530"/>
        <v>257.57864818342387</v>
      </c>
      <c r="N387" s="20">
        <f t="shared" si="2530"/>
        <v>47.72766493345339</v>
      </c>
      <c r="O387" s="20">
        <f t="shared" si="2530"/>
        <v>11.263362434607759</v>
      </c>
      <c r="P387" s="20">
        <f t="shared" si="2530"/>
        <v>46.295971747010562</v>
      </c>
      <c r="Q387" s="20">
        <f t="shared" si="2530"/>
        <v>1430.680671918092</v>
      </c>
      <c r="R387" s="20">
        <f t="shared" si="2530"/>
        <v>28.897116349790593</v>
      </c>
      <c r="S387" s="18" t="s">
        <v>54</v>
      </c>
      <c r="T387" s="20">
        <f t="shared" si="2530"/>
        <v>8.72897473933795</v>
      </c>
      <c r="U387" s="20">
        <f t="shared" si="2530"/>
        <v>21.583442728165522</v>
      </c>
      <c r="V387" s="20">
        <f t="shared" si="2530"/>
        <v>19.01901679898311</v>
      </c>
      <c r="W387" s="20">
        <f t="shared" si="2530"/>
        <v>1.6165807537309533</v>
      </c>
      <c r="X387" s="20">
        <f t="shared" si="2530"/>
        <v>2.7996428343629871</v>
      </c>
      <c r="Y387" s="20">
        <f t="shared" si="2530"/>
        <v>13.501370300825016</v>
      </c>
      <c r="Z387" s="20">
        <f t="shared" si="2530"/>
        <v>3.5695938144276314</v>
      </c>
      <c r="AA387" s="20">
        <f t="shared" si="2530"/>
        <v>25.158437948330555</v>
      </c>
      <c r="AB387" s="20">
        <f t="shared" si="2530"/>
        <v>3.3904277016329547</v>
      </c>
      <c r="AC387" s="20">
        <f t="shared" si="2530"/>
        <v>4.9534836226639563</v>
      </c>
      <c r="AD387" s="20">
        <f t="shared" si="2530"/>
        <v>19.201484317625027</v>
      </c>
      <c r="AE387" s="20">
        <f t="shared" si="2530"/>
        <v>15.526815513813496</v>
      </c>
      <c r="AF387" s="20">
        <f t="shared" si="2530"/>
        <v>20.524546280003378</v>
      </c>
      <c r="AG387" s="20">
        <f t="shared" si="2530"/>
        <v>22.172437845216795</v>
      </c>
      <c r="AH387" s="20">
        <f t="shared" si="2530"/>
        <v>484.38263077860262</v>
      </c>
      <c r="AI387" s="20">
        <f t="shared" si="2530"/>
        <v>17.664913435017645</v>
      </c>
      <c r="AJ387" s="18" t="s">
        <v>54</v>
      </c>
      <c r="AK387" s="20">
        <f t="shared" si="2530"/>
        <v>1.1676186592091327</v>
      </c>
      <c r="AL387" s="20">
        <f t="shared" si="2530"/>
        <v>46.974439858288932</v>
      </c>
      <c r="AM387" s="18" t="s">
        <v>54</v>
      </c>
      <c r="AN387" s="20">
        <f t="shared" si="2530"/>
        <v>9.1990760405597261</v>
      </c>
      <c r="AO387" s="18" t="s">
        <v>54</v>
      </c>
      <c r="AP387" s="20">
        <f t="shared" si="2530"/>
        <v>4950.3239432384607</v>
      </c>
    </row>
    <row r="388" spans="1:42" x14ac:dyDescent="0.3">
      <c r="B388" s="26"/>
      <c r="C388" s="24" t="str">
        <f>C387</f>
        <v>NIST2711a</v>
      </c>
      <c r="D388" s="26">
        <f>D387</f>
        <v>45160</v>
      </c>
      <c r="E388" s="24" t="s">
        <v>77</v>
      </c>
      <c r="F388" s="21">
        <f>F387/F386</f>
        <v>7.1899328909966628E-2</v>
      </c>
      <c r="G388" s="21">
        <f t="shared" ref="G388" si="2531">G387/G386</f>
        <v>1.7041230138878819E-2</v>
      </c>
      <c r="H388" s="21">
        <f t="shared" ref="H388" si="2532">H387/H386</f>
        <v>1.0547422631618406E-2</v>
      </c>
      <c r="I388" s="18" t="s">
        <v>54</v>
      </c>
      <c r="J388" s="18" t="s">
        <v>54</v>
      </c>
      <c r="K388" s="21">
        <f t="shared" ref="K388" si="2533">K387/K386</f>
        <v>1.4766268208474639E-2</v>
      </c>
      <c r="L388" s="21">
        <f t="shared" ref="L388" si="2534">L387/L386</f>
        <v>2.8387412479528688E-2</v>
      </c>
      <c r="M388" s="21">
        <f t="shared" ref="M388" si="2535">M387/M386</f>
        <v>7.8702837992979668E-2</v>
      </c>
      <c r="N388" s="21">
        <f t="shared" ref="N388" si="2536">N387/N386</f>
        <v>0.39509656401865384</v>
      </c>
      <c r="O388" s="21">
        <f t="shared" ref="O388" si="2537">O387/O386</f>
        <v>0.23400337468021659</v>
      </c>
      <c r="P388" s="21">
        <f t="shared" ref="P388" si="2538">P387/P386</f>
        <v>7.2600633149872279E-2</v>
      </c>
      <c r="Q388" s="21">
        <f t="shared" ref="Q388" si="2539">Q387/Q386</f>
        <v>4.8170093261351354E-2</v>
      </c>
      <c r="R388" s="21">
        <f t="shared" ref="R388" si="2540">R387/R386</f>
        <v>0.21415847097176824</v>
      </c>
      <c r="S388" s="18" t="s">
        <v>54</v>
      </c>
      <c r="T388" s="21">
        <f t="shared" ref="T388" si="2541">T387/T386</f>
        <v>5.0398237525045901E-2</v>
      </c>
      <c r="U388" s="21">
        <f t="shared" ref="U388" si="2542">U387/U386</f>
        <v>5.2668235061409274E-2</v>
      </c>
      <c r="V388" s="21">
        <f t="shared" ref="V388" si="2543">V387/V386</f>
        <v>0.13947650923278904</v>
      </c>
      <c r="W388" s="21">
        <f t="shared" ref="W388" si="2544">W387/W386</f>
        <v>0.46632137126854428</v>
      </c>
      <c r="X388" s="21">
        <f t="shared" ref="X388" si="2545">X387/X386</f>
        <v>2.3164345808067081E-2</v>
      </c>
      <c r="Y388" s="21">
        <f t="shared" ref="Y388" si="2546">Y387/Y386</f>
        <v>5.0045853290922288E-2</v>
      </c>
      <c r="Z388" s="21">
        <f t="shared" ref="Z388" si="2547">Z387/Z386</f>
        <v>0.10554683070454261</v>
      </c>
      <c r="AA388" s="21">
        <f t="shared" ref="AA388" si="2548">AA387/AA386</f>
        <v>8.6849067758666645E-2</v>
      </c>
      <c r="AB388" s="21">
        <f t="shared" ref="AB388" si="2549">AB387/AB386</f>
        <v>0.15272196854202499</v>
      </c>
      <c r="AC388" s="21">
        <f t="shared" ref="AC388" si="2550">AC387/AC386</f>
        <v>0.44949942129436993</v>
      </c>
      <c r="AD388" s="21">
        <f t="shared" ref="AD388" si="2551">AD387/AD386</f>
        <v>0.61503793458119882</v>
      </c>
      <c r="AE388" s="21">
        <f t="shared" ref="AE388" si="2552">AE387/AE386</f>
        <v>0.21529139647550602</v>
      </c>
      <c r="AF388" s="21">
        <f t="shared" ref="AF388" si="2553">AF387/AF386</f>
        <v>0.38306357372160094</v>
      </c>
      <c r="AG388" s="21">
        <f t="shared" ref="AG388" si="2554">AG387/AG386</f>
        <v>0.2698033322610951</v>
      </c>
      <c r="AH388" s="21">
        <f t="shared" ref="AH388" si="2555">AH387/AH386</f>
        <v>0.51931152387439439</v>
      </c>
      <c r="AI388" s="21">
        <f t="shared" ref="AI388" si="2556">AI387/AI386</f>
        <v>0.55159760921210443</v>
      </c>
      <c r="AJ388" s="18" t="s">
        <v>54</v>
      </c>
      <c r="AK388" s="21">
        <f t="shared" ref="AK388" si="2557">AK387/AK386</f>
        <v>8.4304596332789361E-2</v>
      </c>
      <c r="AL388" s="21">
        <f t="shared" ref="AL388" si="2558">AL387/AL386</f>
        <v>3.4467546085649975E-2</v>
      </c>
      <c r="AM388" s="18" t="s">
        <v>54</v>
      </c>
      <c r="AN388" s="21">
        <f t="shared" ref="AN388" si="2559">AN387/AN386</f>
        <v>0.57638321056138642</v>
      </c>
      <c r="AO388" s="18" t="s">
        <v>54</v>
      </c>
      <c r="AP388" s="21">
        <f t="shared" ref="AP388" si="2560">AP387/AP386</f>
        <v>6.8784292363612666E-3</v>
      </c>
    </row>
    <row r="389" spans="1:42" x14ac:dyDescent="0.3">
      <c r="A389" s="28"/>
      <c r="B389" s="26"/>
      <c r="C389" s="28"/>
      <c r="D389" s="28"/>
      <c r="E389" s="28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</row>
    <row r="390" spans="1:42" x14ac:dyDescent="0.3">
      <c r="A390" s="28" t="s">
        <v>62</v>
      </c>
      <c r="B390" s="26">
        <v>45160</v>
      </c>
      <c r="C390" s="28" t="s">
        <v>61</v>
      </c>
      <c r="D390" s="28" t="s">
        <v>74</v>
      </c>
      <c r="E390" s="28" t="s">
        <v>53</v>
      </c>
      <c r="F390" s="18" t="s">
        <v>54</v>
      </c>
      <c r="G390" s="23">
        <v>91548.200000000012</v>
      </c>
      <c r="H390" s="23">
        <v>220027.90000000002</v>
      </c>
      <c r="I390" s="23" t="s">
        <v>54</v>
      </c>
      <c r="J390" s="23" t="s">
        <v>54</v>
      </c>
      <c r="K390" s="23">
        <v>24321</v>
      </c>
      <c r="L390" s="23">
        <v>1647.3</v>
      </c>
      <c r="M390" s="23">
        <v>5430.7000000000007</v>
      </c>
      <c r="N390" s="23">
        <v>228.1</v>
      </c>
      <c r="O390" s="23">
        <v>92</v>
      </c>
      <c r="P390" s="23">
        <v>1706.9</v>
      </c>
      <c r="Q390" s="23">
        <v>92568.5</v>
      </c>
      <c r="R390" s="23" t="s">
        <v>54</v>
      </c>
      <c r="S390" s="23">
        <v>61.199999999999996</v>
      </c>
      <c r="T390" s="23">
        <v>65.8</v>
      </c>
      <c r="U390" s="23">
        <v>116.2</v>
      </c>
      <c r="V390" s="23">
        <v>22.5</v>
      </c>
      <c r="W390" s="23">
        <v>10.200000000000001</v>
      </c>
      <c r="X390" s="23">
        <v>188</v>
      </c>
      <c r="Y390" s="23">
        <v>53.6</v>
      </c>
      <c r="Z390" s="23">
        <v>40.200000000000003</v>
      </c>
      <c r="AA390" s="23">
        <v>152.1</v>
      </c>
      <c r="AB390" s="23">
        <v>19.7</v>
      </c>
      <c r="AC390" s="23">
        <v>14.3</v>
      </c>
      <c r="AD390" s="23" t="s">
        <v>54</v>
      </c>
      <c r="AE390" s="23">
        <v>35.4</v>
      </c>
      <c r="AF390" s="23">
        <v>38.299999999999997</v>
      </c>
      <c r="AG390" s="23">
        <v>79.399999999999991</v>
      </c>
      <c r="AH390" s="23">
        <v>925.4</v>
      </c>
      <c r="AI390" s="23">
        <v>37</v>
      </c>
      <c r="AJ390" s="23" t="s">
        <v>54</v>
      </c>
      <c r="AK390" s="23">
        <v>8.3000000000000007</v>
      </c>
      <c r="AL390" s="23">
        <v>15.9</v>
      </c>
      <c r="AM390" s="23" t="s">
        <v>54</v>
      </c>
      <c r="AN390" s="23">
        <v>8.4</v>
      </c>
      <c r="AO390" s="23">
        <v>4.2</v>
      </c>
      <c r="AP390" s="23">
        <v>704838.9</v>
      </c>
    </row>
    <row r="391" spans="1:42" x14ac:dyDescent="0.3">
      <c r="A391" s="28" t="s">
        <v>63</v>
      </c>
      <c r="B391" s="26">
        <v>45160</v>
      </c>
      <c r="C391" s="28" t="s">
        <v>61</v>
      </c>
      <c r="D391" s="28" t="s">
        <v>74</v>
      </c>
      <c r="E391" s="28" t="s">
        <v>55</v>
      </c>
      <c r="F391" s="18" t="s">
        <v>54</v>
      </c>
      <c r="G391" s="23">
        <v>90270.6</v>
      </c>
      <c r="H391" s="23">
        <v>220672</v>
      </c>
      <c r="I391" s="23" t="s">
        <v>54</v>
      </c>
      <c r="J391" s="23" t="s">
        <v>54</v>
      </c>
      <c r="K391" s="23">
        <v>24199.8</v>
      </c>
      <c r="L391" s="23">
        <v>1641.3</v>
      </c>
      <c r="M391" s="23">
        <v>5421.8</v>
      </c>
      <c r="N391" s="23">
        <v>100.1</v>
      </c>
      <c r="O391" s="23">
        <v>34.199999999999996</v>
      </c>
      <c r="P391" s="23">
        <v>1702.4</v>
      </c>
      <c r="Q391" s="23">
        <v>92502.9</v>
      </c>
      <c r="R391" s="23">
        <v>168.3</v>
      </c>
      <c r="S391" s="23">
        <v>80</v>
      </c>
      <c r="T391" s="23">
        <v>67</v>
      </c>
      <c r="U391" s="23">
        <v>123.30000000000001</v>
      </c>
      <c r="V391" s="23">
        <v>27.200000000000003</v>
      </c>
      <c r="W391" s="23">
        <v>7.5</v>
      </c>
      <c r="X391" s="23">
        <v>185.7</v>
      </c>
      <c r="Y391" s="23">
        <v>54.599999999999994</v>
      </c>
      <c r="Z391" s="23">
        <v>33.1</v>
      </c>
      <c r="AA391" s="23">
        <v>161.70000000000002</v>
      </c>
      <c r="AB391" s="23">
        <v>25.3</v>
      </c>
      <c r="AC391" s="23">
        <v>16.900000000000002</v>
      </c>
      <c r="AD391" s="23">
        <v>49.8</v>
      </c>
      <c r="AE391" s="23">
        <v>51.1</v>
      </c>
      <c r="AF391" s="23">
        <v>85.9</v>
      </c>
      <c r="AG391" s="23">
        <v>111.80000000000001</v>
      </c>
      <c r="AH391" s="23">
        <v>757.9</v>
      </c>
      <c r="AI391" s="23">
        <v>54.3</v>
      </c>
      <c r="AJ391" s="23" t="s">
        <v>54</v>
      </c>
      <c r="AK391" s="23" t="s">
        <v>54</v>
      </c>
      <c r="AL391" s="18" t="s">
        <v>54</v>
      </c>
      <c r="AM391" s="23">
        <v>22</v>
      </c>
      <c r="AN391" s="23" t="s">
        <v>54</v>
      </c>
      <c r="AO391" s="23" t="s">
        <v>54</v>
      </c>
      <c r="AP391" s="23">
        <v>705380.6</v>
      </c>
    </row>
    <row r="392" spans="1:42" x14ac:dyDescent="0.3">
      <c r="A392" s="28" t="s">
        <v>64</v>
      </c>
      <c r="B392" s="26">
        <v>45160</v>
      </c>
      <c r="C392" s="28" t="s">
        <v>61</v>
      </c>
      <c r="D392" s="28" t="s">
        <v>74</v>
      </c>
      <c r="E392" s="28" t="s">
        <v>56</v>
      </c>
      <c r="F392" s="18" t="s">
        <v>54</v>
      </c>
      <c r="G392" s="23">
        <v>89989.799999999988</v>
      </c>
      <c r="H392" s="23">
        <v>220593.19999999998</v>
      </c>
      <c r="I392" s="23" t="s">
        <v>54</v>
      </c>
      <c r="J392" s="23" t="s">
        <v>54</v>
      </c>
      <c r="K392" s="23">
        <v>24447</v>
      </c>
      <c r="L392" s="23">
        <v>1510.7</v>
      </c>
      <c r="M392" s="23">
        <v>5801.8</v>
      </c>
      <c r="N392" s="23">
        <v>190.5</v>
      </c>
      <c r="O392" s="23">
        <v>32.1</v>
      </c>
      <c r="P392" s="23">
        <v>1630.9</v>
      </c>
      <c r="Q392" s="23">
        <v>93159.4</v>
      </c>
      <c r="R392" s="23">
        <v>97</v>
      </c>
      <c r="S392" s="23">
        <v>70.2</v>
      </c>
      <c r="T392" s="23">
        <v>90.600000000000009</v>
      </c>
      <c r="U392" s="23">
        <v>122.10000000000001</v>
      </c>
      <c r="V392" s="23">
        <v>23.3</v>
      </c>
      <c r="W392" s="23">
        <v>5.9999999999999991</v>
      </c>
      <c r="X392" s="23">
        <v>202.1</v>
      </c>
      <c r="Y392" s="23">
        <v>49.500000000000007</v>
      </c>
      <c r="Z392" s="23">
        <v>43.4</v>
      </c>
      <c r="AA392" s="23">
        <v>173.6</v>
      </c>
      <c r="AB392" s="23">
        <v>22.9</v>
      </c>
      <c r="AC392" s="23">
        <v>9.7000000000000011</v>
      </c>
      <c r="AD392" s="23">
        <v>27.7</v>
      </c>
      <c r="AE392" s="23">
        <v>36.800000000000004</v>
      </c>
      <c r="AF392" s="23">
        <v>52.5</v>
      </c>
      <c r="AG392" s="23">
        <v>110.89999999999999</v>
      </c>
      <c r="AH392" s="23" t="s">
        <v>54</v>
      </c>
      <c r="AI392" s="23" t="s">
        <v>54</v>
      </c>
      <c r="AJ392" s="23" t="s">
        <v>54</v>
      </c>
      <c r="AK392" s="23" t="s">
        <v>54</v>
      </c>
      <c r="AL392" s="23">
        <v>20.2</v>
      </c>
      <c r="AM392" s="23" t="s">
        <v>54</v>
      </c>
      <c r="AN392" s="23">
        <v>37.799999999999997</v>
      </c>
      <c r="AO392" s="23" t="s">
        <v>54</v>
      </c>
      <c r="AP392" s="23">
        <v>705423.20000000007</v>
      </c>
    </row>
    <row r="393" spans="1:42" x14ac:dyDescent="0.3">
      <c r="A393" s="28" t="s">
        <v>65</v>
      </c>
      <c r="B393" s="26">
        <v>45160</v>
      </c>
      <c r="C393" s="28" t="s">
        <v>61</v>
      </c>
      <c r="D393" s="28" t="s">
        <v>74</v>
      </c>
      <c r="E393" s="28" t="s">
        <v>57</v>
      </c>
      <c r="F393" s="18" t="s">
        <v>54</v>
      </c>
      <c r="G393" s="23">
        <v>92589.1</v>
      </c>
      <c r="H393" s="23">
        <v>221543.6</v>
      </c>
      <c r="I393" s="23" t="s">
        <v>54</v>
      </c>
      <c r="J393" s="23" t="s">
        <v>54</v>
      </c>
      <c r="K393" s="23">
        <v>23967</v>
      </c>
      <c r="L393" s="23">
        <v>1395.2</v>
      </c>
      <c r="M393" s="23">
        <v>5071.0999999999995</v>
      </c>
      <c r="N393" s="23">
        <v>234.29999999999998</v>
      </c>
      <c r="O393" s="23" t="s">
        <v>54</v>
      </c>
      <c r="P393" s="23">
        <v>1792.1000000000001</v>
      </c>
      <c r="Q393" s="23">
        <v>90363</v>
      </c>
      <c r="R393" s="23">
        <v>240.2</v>
      </c>
      <c r="S393" s="23">
        <v>48.4</v>
      </c>
      <c r="T393" s="23">
        <v>56.3</v>
      </c>
      <c r="U393" s="23">
        <v>127.49999999999999</v>
      </c>
      <c r="V393" s="23">
        <v>26.2</v>
      </c>
      <c r="W393" s="23">
        <v>4.4000000000000004</v>
      </c>
      <c r="X393" s="23">
        <v>187.8</v>
      </c>
      <c r="Y393" s="23">
        <v>50.3</v>
      </c>
      <c r="Z393" s="23">
        <v>36.4</v>
      </c>
      <c r="AA393" s="23">
        <v>157.4</v>
      </c>
      <c r="AB393" s="23">
        <v>20.2</v>
      </c>
      <c r="AC393" s="23">
        <v>6.3</v>
      </c>
      <c r="AD393" s="23" t="s">
        <v>54</v>
      </c>
      <c r="AE393" s="23" t="s">
        <v>54</v>
      </c>
      <c r="AF393" s="23">
        <v>44.6</v>
      </c>
      <c r="AG393" s="23">
        <v>47.3</v>
      </c>
      <c r="AH393" s="23">
        <v>847.6</v>
      </c>
      <c r="AI393" s="23">
        <v>20.7</v>
      </c>
      <c r="AJ393" s="23" t="s">
        <v>54</v>
      </c>
      <c r="AK393" s="23">
        <v>12.5</v>
      </c>
      <c r="AL393" s="23">
        <v>17.5</v>
      </c>
      <c r="AM393" s="23" t="s">
        <v>54</v>
      </c>
      <c r="AN393" s="23">
        <v>24.099999999999998</v>
      </c>
      <c r="AO393" s="23" t="s">
        <v>54</v>
      </c>
      <c r="AP393" s="23">
        <v>705512.5</v>
      </c>
    </row>
    <row r="394" spans="1:42" x14ac:dyDescent="0.3">
      <c r="A394" s="28" t="s">
        <v>66</v>
      </c>
      <c r="B394" s="26">
        <v>45160</v>
      </c>
      <c r="C394" s="28" t="s">
        <v>61</v>
      </c>
      <c r="D394" s="28" t="s">
        <v>74</v>
      </c>
      <c r="E394" s="28" t="s">
        <v>59</v>
      </c>
      <c r="F394" s="18" t="s">
        <v>54</v>
      </c>
      <c r="G394" s="23">
        <v>86753.5</v>
      </c>
      <c r="H394" s="23">
        <v>214972.9</v>
      </c>
      <c r="I394" s="23" t="s">
        <v>54</v>
      </c>
      <c r="J394" s="23" t="s">
        <v>54</v>
      </c>
      <c r="K394" s="23">
        <v>23411.9</v>
      </c>
      <c r="L394" s="23">
        <v>1555.3</v>
      </c>
      <c r="M394" s="23">
        <v>5461.0999999999995</v>
      </c>
      <c r="N394" s="23">
        <v>280.10000000000002</v>
      </c>
      <c r="O394" s="23">
        <v>87.399999999999991</v>
      </c>
      <c r="P394" s="23">
        <v>1534.2</v>
      </c>
      <c r="Q394" s="23">
        <v>90771.8</v>
      </c>
      <c r="R394" s="23">
        <v>264.10000000000002</v>
      </c>
      <c r="S394" s="23">
        <v>61.9</v>
      </c>
      <c r="T394" s="23">
        <v>55.300000000000004</v>
      </c>
      <c r="U394" s="23">
        <v>114.6</v>
      </c>
      <c r="V394" s="23">
        <v>16.3</v>
      </c>
      <c r="W394" s="23">
        <v>3.2</v>
      </c>
      <c r="X394" s="23">
        <v>188.1</v>
      </c>
      <c r="Y394" s="23">
        <v>53.699999999999996</v>
      </c>
      <c r="Z394" s="23">
        <v>37.4</v>
      </c>
      <c r="AA394" s="23">
        <v>166.39999999999998</v>
      </c>
      <c r="AB394" s="23">
        <v>19.7</v>
      </c>
      <c r="AC394" s="23">
        <v>9.3000000000000007</v>
      </c>
      <c r="AD394" s="23" t="s">
        <v>54</v>
      </c>
      <c r="AE394" s="23">
        <v>23.6</v>
      </c>
      <c r="AF394" s="23">
        <v>43.6</v>
      </c>
      <c r="AG394" s="23">
        <v>105.5</v>
      </c>
      <c r="AH394" s="23" t="s">
        <v>54</v>
      </c>
      <c r="AI394" s="23" t="s">
        <v>54</v>
      </c>
      <c r="AJ394" s="23" t="s">
        <v>54</v>
      </c>
      <c r="AK394" s="23">
        <v>5.3</v>
      </c>
      <c r="AL394" s="23">
        <v>21.900000000000002</v>
      </c>
      <c r="AM394" s="23" t="s">
        <v>54</v>
      </c>
      <c r="AN394" s="23">
        <v>9.1</v>
      </c>
      <c r="AO394" s="23">
        <v>5.4</v>
      </c>
      <c r="AP394" s="23">
        <v>716433.3</v>
      </c>
    </row>
    <row r="395" spans="1:42" x14ac:dyDescent="0.3">
      <c r="B395" s="26"/>
      <c r="C395" s="24" t="str">
        <f>C394</f>
        <v>NIST 679</v>
      </c>
      <c r="D395" s="26">
        <f>B394</f>
        <v>45160</v>
      </c>
      <c r="E395" s="24" t="s">
        <v>75</v>
      </c>
      <c r="F395" s="18" t="s">
        <v>54</v>
      </c>
      <c r="G395" s="20">
        <f t="shared" ref="G395" si="2561">AVERAGE(G390:G394)</f>
        <v>90230.239999999991</v>
      </c>
      <c r="H395" s="20">
        <f t="shared" ref="H395" si="2562">AVERAGE(H390:H394)</f>
        <v>219561.91999999998</v>
      </c>
      <c r="I395" s="18" t="s">
        <v>54</v>
      </c>
      <c r="J395" s="18" t="s">
        <v>54</v>
      </c>
      <c r="K395" s="20">
        <f t="shared" ref="K395" si="2563">AVERAGE(K390:K394)</f>
        <v>24069.340000000004</v>
      </c>
      <c r="L395" s="20">
        <f t="shared" ref="L395" si="2564">AVERAGE(L390:L394)</f>
        <v>1549.96</v>
      </c>
      <c r="M395" s="20">
        <f t="shared" ref="M395" si="2565">AVERAGE(M390:M394)</f>
        <v>5437.2999999999993</v>
      </c>
      <c r="N395" s="20">
        <f t="shared" ref="N395" si="2566">AVERAGE(N390:N394)</f>
        <v>206.61999999999998</v>
      </c>
      <c r="O395" s="20">
        <f t="shared" ref="O395" si="2567">AVERAGE(O390:O394)</f>
        <v>61.424999999999997</v>
      </c>
      <c r="P395" s="20">
        <f t="shared" ref="P395" si="2568">AVERAGE(P390:P394)</f>
        <v>1673.3000000000004</v>
      </c>
      <c r="Q395" s="20">
        <f t="shared" ref="Q395" si="2569">AVERAGE(Q390:Q394)</f>
        <v>91873.12</v>
      </c>
      <c r="R395" s="20">
        <f t="shared" ref="R395" si="2570">AVERAGE(R390:R394)</f>
        <v>192.4</v>
      </c>
      <c r="S395" s="20">
        <f t="shared" ref="S395" si="2571">AVERAGE(S390:S394)</f>
        <v>64.339999999999989</v>
      </c>
      <c r="T395" s="20">
        <f t="shared" ref="T395" si="2572">AVERAGE(T390:T394)</f>
        <v>67.000000000000014</v>
      </c>
      <c r="U395" s="20">
        <f t="shared" ref="U395" si="2573">AVERAGE(U390:U394)</f>
        <v>120.74000000000001</v>
      </c>
      <c r="V395" s="20">
        <f t="shared" ref="V395" si="2574">AVERAGE(V390:V394)</f>
        <v>23.1</v>
      </c>
      <c r="W395" s="20">
        <f t="shared" ref="W395" si="2575">AVERAGE(W390:W394)</f>
        <v>6.26</v>
      </c>
      <c r="X395" s="20">
        <f t="shared" ref="X395" si="2576">AVERAGE(X390:X394)</f>
        <v>190.33999999999997</v>
      </c>
      <c r="Y395" s="20">
        <f t="shared" ref="Y395" si="2577">AVERAGE(Y390:Y394)</f>
        <v>52.339999999999996</v>
      </c>
      <c r="Z395" s="20">
        <f t="shared" ref="Z395" si="2578">AVERAGE(Z390:Z394)</f>
        <v>38.100000000000009</v>
      </c>
      <c r="AA395" s="20">
        <f t="shared" ref="AA395" si="2579">AVERAGE(AA390:AA394)</f>
        <v>162.23999999999998</v>
      </c>
      <c r="AB395" s="20">
        <f t="shared" ref="AB395" si="2580">AVERAGE(AB390:AB394)</f>
        <v>21.560000000000002</v>
      </c>
      <c r="AC395" s="20">
        <f t="shared" ref="AC395" si="2581">AVERAGE(AC390:AC394)</f>
        <v>11.3</v>
      </c>
      <c r="AD395" s="18" t="s">
        <v>54</v>
      </c>
      <c r="AE395" s="20">
        <f t="shared" ref="AE395" si="2582">AVERAGE(AE390:AE394)</f>
        <v>36.725000000000001</v>
      </c>
      <c r="AF395" s="20">
        <f t="shared" ref="AF395" si="2583">AVERAGE(AF390:AF394)</f>
        <v>52.98</v>
      </c>
      <c r="AG395" s="20">
        <f t="shared" ref="AG395" si="2584">AVERAGE(AG390:AG394)</f>
        <v>90.97999999999999</v>
      </c>
      <c r="AH395" s="20">
        <f t="shared" ref="AH395" si="2585">AVERAGE(AH390:AH394)</f>
        <v>843.63333333333333</v>
      </c>
      <c r="AI395" s="20">
        <f t="shared" ref="AI395" si="2586">AVERAGE(AI390:AI394)</f>
        <v>37.333333333333336</v>
      </c>
      <c r="AJ395" s="18" t="s">
        <v>54</v>
      </c>
      <c r="AK395" s="20">
        <f t="shared" ref="AK395" si="2587">AVERAGE(AK390:AK394)</f>
        <v>8.7000000000000011</v>
      </c>
      <c r="AL395" s="20">
        <f t="shared" ref="AL395" si="2588">AVERAGE(AL390:AL394)</f>
        <v>18.875</v>
      </c>
      <c r="AM395" s="18" t="s">
        <v>54</v>
      </c>
      <c r="AN395" s="20">
        <f t="shared" ref="AN395" si="2589">AVERAGE(AN390:AN394)</f>
        <v>19.849999999999998</v>
      </c>
      <c r="AO395" s="18" t="s">
        <v>54</v>
      </c>
      <c r="AP395" s="20">
        <f t="shared" ref="AP395" si="2590">AVERAGE(AP390:AP394)</f>
        <v>707517.7</v>
      </c>
    </row>
    <row r="396" spans="1:42" x14ac:dyDescent="0.3">
      <c r="B396" s="26"/>
      <c r="C396" s="24" t="str">
        <f>C395</f>
        <v>NIST 679</v>
      </c>
      <c r="D396" s="26">
        <f>D395</f>
        <v>45160</v>
      </c>
      <c r="E396" s="24" t="s">
        <v>76</v>
      </c>
      <c r="F396" s="18" t="s">
        <v>54</v>
      </c>
      <c r="G396" s="20">
        <f t="shared" ref="G396:AP396" si="2591">STDEV(G390:G394)</f>
        <v>2205.0170300929685</v>
      </c>
      <c r="H396" s="20">
        <f t="shared" si="2591"/>
        <v>2621.9798620508159</v>
      </c>
      <c r="I396" s="18" t="s">
        <v>54</v>
      </c>
      <c r="J396" s="18" t="s">
        <v>54</v>
      </c>
      <c r="K396" s="20">
        <f t="shared" si="2591"/>
        <v>407.94621949467734</v>
      </c>
      <c r="L396" s="20">
        <f t="shared" si="2591"/>
        <v>104.08961523610313</v>
      </c>
      <c r="M396" s="20">
        <f t="shared" si="2591"/>
        <v>258.7532318638747</v>
      </c>
      <c r="N396" s="20">
        <f t="shared" si="2591"/>
        <v>67.515272346336616</v>
      </c>
      <c r="O396" s="20">
        <f t="shared" si="2591"/>
        <v>32.714357194764901</v>
      </c>
      <c r="P396" s="20">
        <f t="shared" si="2591"/>
        <v>96.482874128002663</v>
      </c>
      <c r="Q396" s="20">
        <f t="shared" si="2591"/>
        <v>1227.6054524968488</v>
      </c>
      <c r="R396" s="20">
        <f t="shared" si="2591"/>
        <v>75.515340604851019</v>
      </c>
      <c r="S396" s="20">
        <f t="shared" si="2591"/>
        <v>11.720409549158349</v>
      </c>
      <c r="T396" s="20">
        <f t="shared" si="2591"/>
        <v>14.228316836505922</v>
      </c>
      <c r="U396" s="20">
        <f t="shared" si="2591"/>
        <v>5.3012262732315039</v>
      </c>
      <c r="V396" s="20">
        <f t="shared" si="2591"/>
        <v>4.273757129271619</v>
      </c>
      <c r="W396" s="20">
        <f t="shared" si="2591"/>
        <v>2.7364210202379322</v>
      </c>
      <c r="X396" s="20">
        <f t="shared" si="2591"/>
        <v>6.6477815848597173</v>
      </c>
      <c r="Y396" s="20">
        <f t="shared" si="2591"/>
        <v>2.27881548177995</v>
      </c>
      <c r="Z396" s="20">
        <f t="shared" si="2591"/>
        <v>3.9012818406262317</v>
      </c>
      <c r="AA396" s="20">
        <f t="shared" si="2591"/>
        <v>8.2597215449432628</v>
      </c>
      <c r="AB396" s="20">
        <f t="shared" si="2591"/>
        <v>2.4774987386474931</v>
      </c>
      <c r="AC396" s="20">
        <f t="shared" si="2591"/>
        <v>4.2402830094228401</v>
      </c>
      <c r="AD396" s="18" t="s">
        <v>54</v>
      </c>
      <c r="AE396" s="20">
        <f t="shared" si="2591"/>
        <v>11.264509162261213</v>
      </c>
      <c r="AF396" s="20">
        <f t="shared" si="2591"/>
        <v>19.089709269656264</v>
      </c>
      <c r="AG396" s="20">
        <f t="shared" si="2591"/>
        <v>27.763050985077275</v>
      </c>
      <c r="AH396" s="20">
        <f t="shared" si="2591"/>
        <v>83.820423127859087</v>
      </c>
      <c r="AI396" s="20">
        <f t="shared" si="2591"/>
        <v>16.802479975686126</v>
      </c>
      <c r="AJ396" s="18" t="s">
        <v>54</v>
      </c>
      <c r="AK396" s="20">
        <f t="shared" si="2591"/>
        <v>3.6166282640050245</v>
      </c>
      <c r="AL396" s="20">
        <f t="shared" si="2591"/>
        <v>2.6862303202319318</v>
      </c>
      <c r="AM396" s="18" t="s">
        <v>54</v>
      </c>
      <c r="AN396" s="20">
        <f t="shared" si="2591"/>
        <v>13.987256104516471</v>
      </c>
      <c r="AO396" s="18" t="s">
        <v>54</v>
      </c>
      <c r="AP396" s="20">
        <f t="shared" si="2591"/>
        <v>4990.9629957554407</v>
      </c>
    </row>
    <row r="397" spans="1:42" x14ac:dyDescent="0.3">
      <c r="B397" s="26"/>
      <c r="C397" s="24" t="str">
        <f>C396</f>
        <v>NIST 679</v>
      </c>
      <c r="D397" s="26">
        <f>D396</f>
        <v>45160</v>
      </c>
      <c r="E397" s="24" t="s">
        <v>77</v>
      </c>
      <c r="F397" s="18" t="s">
        <v>54</v>
      </c>
      <c r="G397" s="21">
        <f t="shared" ref="G397" si="2592">G396/G395</f>
        <v>2.4437672227104447E-2</v>
      </c>
      <c r="H397" s="21">
        <f t="shared" ref="H397" si="2593">H396/H395</f>
        <v>1.1941869801697928E-2</v>
      </c>
      <c r="I397" s="18" t="s">
        <v>54</v>
      </c>
      <c r="J397" s="18" t="s">
        <v>54</v>
      </c>
      <c r="K397" s="21">
        <f t="shared" ref="K397" si="2594">K396/K395</f>
        <v>1.6948791262854621E-2</v>
      </c>
      <c r="L397" s="21">
        <f t="shared" ref="L397" si="2595">L396/L395</f>
        <v>6.7156323541319216E-2</v>
      </c>
      <c r="M397" s="21">
        <f t="shared" ref="M397" si="2596">M396/M395</f>
        <v>4.7588551645830604E-2</v>
      </c>
      <c r="N397" s="21">
        <f t="shared" ref="N397" si="2597">N396/N395</f>
        <v>0.32676058632434724</v>
      </c>
      <c r="O397" s="21">
        <f t="shared" ref="O397" si="2598">O396/O395</f>
        <v>0.53259026772104034</v>
      </c>
      <c r="P397" s="21">
        <f t="shared" ref="P397" si="2599">P396/P395</f>
        <v>5.7660236734597886E-2</v>
      </c>
      <c r="Q397" s="21">
        <f t="shared" ref="Q397" si="2600">Q396/Q395</f>
        <v>1.3361965420319337E-2</v>
      </c>
      <c r="R397" s="21">
        <f t="shared" ref="R397" si="2601">R396/R395</f>
        <v>0.39249137528508843</v>
      </c>
      <c r="S397" s="21">
        <f t="shared" ref="S397" si="2602">S396/S395</f>
        <v>0.18216365478952987</v>
      </c>
      <c r="T397" s="21">
        <f t="shared" ref="T397" si="2603">T396/T395</f>
        <v>0.2123629378582973</v>
      </c>
      <c r="U397" s="21">
        <f t="shared" ref="U397" si="2604">U396/U395</f>
        <v>4.3906131134930457E-2</v>
      </c>
      <c r="V397" s="21">
        <f t="shared" ref="V397" si="2605">V396/V395</f>
        <v>0.1850111311372995</v>
      </c>
      <c r="W397" s="21">
        <f t="shared" ref="W397" si="2606">W396/W395</f>
        <v>0.43712795850446201</v>
      </c>
      <c r="X397" s="21">
        <f t="shared" ref="X397" si="2607">X396/X395</f>
        <v>3.4925825285592717E-2</v>
      </c>
      <c r="Y397" s="21">
        <f t="shared" ref="Y397" si="2608">Y396/Y395</f>
        <v>4.3538698543751433E-2</v>
      </c>
      <c r="Z397" s="21">
        <f t="shared" ref="Z397" si="2609">Z396/Z395</f>
        <v>0.10239584883533415</v>
      </c>
      <c r="AA397" s="21">
        <f t="shared" ref="AA397" si="2610">AA396/AA395</f>
        <v>5.0910512481159173E-2</v>
      </c>
      <c r="AB397" s="21">
        <f t="shared" ref="AB397" si="2611">AB396/AB395</f>
        <v>0.11491181533615459</v>
      </c>
      <c r="AC397" s="21">
        <f t="shared" ref="AC397" si="2612">AC396/AC395</f>
        <v>0.37524628401972032</v>
      </c>
      <c r="AD397" s="18" t="s">
        <v>54</v>
      </c>
      <c r="AE397" s="21">
        <f t="shared" ref="AE397" si="2613">AE396/AE395</f>
        <v>0.30672591319976072</v>
      </c>
      <c r="AF397" s="21">
        <f t="shared" ref="AF397" si="2614">AF396/AF395</f>
        <v>0.36031916326267016</v>
      </c>
      <c r="AG397" s="21">
        <f t="shared" ref="AG397" si="2615">AG396/AG395</f>
        <v>0.30515553951502833</v>
      </c>
      <c r="AH397" s="21">
        <f t="shared" ref="AH397" si="2616">AH396/AH395</f>
        <v>9.9356461884538019E-2</v>
      </c>
      <c r="AI397" s="21">
        <f t="shared" ref="AI397" si="2617">AI396/AI395</f>
        <v>0.45006642792016405</v>
      </c>
      <c r="AJ397" s="18" t="s">
        <v>54</v>
      </c>
      <c r="AK397" s="21">
        <f t="shared" ref="AK397" si="2618">AK396/AK395</f>
        <v>0.41570439816149701</v>
      </c>
      <c r="AL397" s="21">
        <f t="shared" ref="AL397" si="2619">AL396/AL395</f>
        <v>0.14231683815798313</v>
      </c>
      <c r="AM397" s="18" t="s">
        <v>54</v>
      </c>
      <c r="AN397" s="21">
        <f t="shared" ref="AN397" si="2620">AN396/AN395</f>
        <v>0.70464766269604395</v>
      </c>
      <c r="AO397" s="18" t="s">
        <v>54</v>
      </c>
      <c r="AP397" s="21">
        <f t="shared" ref="AP397" si="2621">AP396/AP395</f>
        <v>7.0541881789748032E-3</v>
      </c>
    </row>
    <row r="398" spans="1:42" x14ac:dyDescent="0.3">
      <c r="A398" s="28"/>
      <c r="B398" s="26"/>
      <c r="C398" s="28"/>
      <c r="D398" s="28"/>
      <c r="E398" s="28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</row>
    <row r="399" spans="1:42" x14ac:dyDescent="0.3">
      <c r="A399" s="28" t="s">
        <v>68</v>
      </c>
      <c r="B399" s="26">
        <v>45160</v>
      </c>
      <c r="C399" s="28" t="s">
        <v>67</v>
      </c>
      <c r="D399" s="28" t="s">
        <v>74</v>
      </c>
      <c r="E399" s="28" t="s">
        <v>53</v>
      </c>
      <c r="F399" s="23">
        <v>12959.400000000001</v>
      </c>
      <c r="G399" s="23">
        <v>78232.800000000003</v>
      </c>
      <c r="H399" s="23">
        <v>268080.7</v>
      </c>
      <c r="I399" s="23">
        <v>152.80000000000001</v>
      </c>
      <c r="J399" s="23" t="s">
        <v>54</v>
      </c>
      <c r="K399" s="23">
        <v>17555.2</v>
      </c>
      <c r="L399" s="23">
        <v>14857.7</v>
      </c>
      <c r="M399" s="23">
        <v>4707.2000000000007</v>
      </c>
      <c r="N399" s="23">
        <v>126.4</v>
      </c>
      <c r="O399" s="23">
        <v>152.1</v>
      </c>
      <c r="P399" s="23">
        <v>1050.5999999999999</v>
      </c>
      <c r="Q399" s="23">
        <v>51302.700000000004</v>
      </c>
      <c r="R399" s="23">
        <v>173.6</v>
      </c>
      <c r="S399" s="23">
        <v>71</v>
      </c>
      <c r="T399" s="23">
        <v>54.599999999999994</v>
      </c>
      <c r="U399" s="23">
        <v>62</v>
      </c>
      <c r="V399" s="23">
        <v>7</v>
      </c>
      <c r="W399" s="23">
        <v>1.4999999999999998</v>
      </c>
      <c r="X399" s="23">
        <v>78.099999999999994</v>
      </c>
      <c r="Y399" s="23">
        <v>104.8</v>
      </c>
      <c r="Z399" s="23">
        <v>28.6</v>
      </c>
      <c r="AA399" s="23">
        <v>251.1</v>
      </c>
      <c r="AB399" s="23">
        <v>9.7000000000000011</v>
      </c>
      <c r="AC399" s="23">
        <v>9.5</v>
      </c>
      <c r="AD399" s="23" t="s">
        <v>54</v>
      </c>
      <c r="AE399" s="23">
        <v>33.6</v>
      </c>
      <c r="AF399" s="23">
        <v>43.2</v>
      </c>
      <c r="AG399" s="23">
        <v>44.400000000000006</v>
      </c>
      <c r="AH399" s="23">
        <v>999.8</v>
      </c>
      <c r="AI399" s="23" t="s">
        <v>54</v>
      </c>
      <c r="AJ399" s="23">
        <v>7.6000000000000005</v>
      </c>
      <c r="AK399" s="23">
        <v>9</v>
      </c>
      <c r="AL399" s="23">
        <v>21.900000000000002</v>
      </c>
      <c r="AM399" s="23" t="s">
        <v>54</v>
      </c>
      <c r="AN399" s="23" t="s">
        <v>54</v>
      </c>
      <c r="AO399" s="23" t="s">
        <v>54</v>
      </c>
      <c r="AP399" s="23">
        <v>705621.29999999993</v>
      </c>
    </row>
    <row r="400" spans="1:42" x14ac:dyDescent="0.3">
      <c r="A400" s="28" t="s">
        <v>69</v>
      </c>
      <c r="B400" s="26">
        <v>45160</v>
      </c>
      <c r="C400" s="28" t="s">
        <v>67</v>
      </c>
      <c r="D400" s="28" t="s">
        <v>74</v>
      </c>
      <c r="E400" s="28" t="s">
        <v>55</v>
      </c>
      <c r="F400" s="23">
        <v>12577.8</v>
      </c>
      <c r="G400" s="23">
        <v>77957.599999999991</v>
      </c>
      <c r="H400" s="23">
        <v>268298.5</v>
      </c>
      <c r="I400" s="23">
        <v>151.80000000000001</v>
      </c>
      <c r="J400" s="23" t="s">
        <v>54</v>
      </c>
      <c r="K400" s="23">
        <v>17717</v>
      </c>
      <c r="L400" s="23">
        <v>14568.4</v>
      </c>
      <c r="M400" s="23">
        <v>4505.2</v>
      </c>
      <c r="N400" s="23">
        <v>215.5</v>
      </c>
      <c r="O400" s="23">
        <v>262.10000000000002</v>
      </c>
      <c r="P400" s="23">
        <v>963.2</v>
      </c>
      <c r="Q400" s="23">
        <v>50566.8</v>
      </c>
      <c r="R400" s="23">
        <v>235</v>
      </c>
      <c r="S400" s="23">
        <v>59.1</v>
      </c>
      <c r="T400" s="23">
        <v>82.100000000000009</v>
      </c>
      <c r="U400" s="23">
        <v>71.8</v>
      </c>
      <c r="V400" s="23">
        <v>2.8</v>
      </c>
      <c r="W400" s="23">
        <v>2.9999999999999996</v>
      </c>
      <c r="X400" s="23">
        <v>73.600000000000009</v>
      </c>
      <c r="Y400" s="23">
        <v>103.8</v>
      </c>
      <c r="Z400" s="23">
        <v>26.4</v>
      </c>
      <c r="AA400" s="23">
        <v>284.59999999999997</v>
      </c>
      <c r="AB400" s="23">
        <v>5.7</v>
      </c>
      <c r="AC400" s="23" t="s">
        <v>54</v>
      </c>
      <c r="AD400" s="23">
        <v>49.699999999999996</v>
      </c>
      <c r="AE400" s="23">
        <v>45.8</v>
      </c>
      <c r="AF400" s="23">
        <v>30.3</v>
      </c>
      <c r="AG400" s="23">
        <v>56.9</v>
      </c>
      <c r="AH400" s="23">
        <v>1201.9000000000001</v>
      </c>
      <c r="AI400" s="23" t="s">
        <v>54</v>
      </c>
      <c r="AJ400" s="23">
        <v>3.8000000000000003</v>
      </c>
      <c r="AK400" s="23" t="s">
        <v>54</v>
      </c>
      <c r="AL400" s="23">
        <v>19.100000000000001</v>
      </c>
      <c r="AM400" s="23" t="s">
        <v>54</v>
      </c>
      <c r="AN400" s="23">
        <v>7.3</v>
      </c>
      <c r="AO400" s="23" t="s">
        <v>54</v>
      </c>
      <c r="AP400" s="23">
        <v>706662.10000000009</v>
      </c>
    </row>
    <row r="401" spans="1:42" x14ac:dyDescent="0.3">
      <c r="A401" s="28" t="s">
        <v>70</v>
      </c>
      <c r="B401" s="26">
        <v>45160</v>
      </c>
      <c r="C401" s="28" t="s">
        <v>67</v>
      </c>
      <c r="D401" s="28" t="s">
        <v>74</v>
      </c>
      <c r="E401" s="28" t="s">
        <v>56</v>
      </c>
      <c r="F401" s="18" t="s">
        <v>54</v>
      </c>
      <c r="G401" s="23">
        <v>79959.3</v>
      </c>
      <c r="H401" s="23">
        <v>272471.90000000002</v>
      </c>
      <c r="I401" s="23">
        <v>188.9</v>
      </c>
      <c r="J401" s="23" t="s">
        <v>54</v>
      </c>
      <c r="K401" s="23">
        <v>18405.7</v>
      </c>
      <c r="L401" s="23">
        <v>14985.1</v>
      </c>
      <c r="M401" s="23">
        <v>4337.8999999999996</v>
      </c>
      <c r="N401" s="23">
        <v>327.39999999999998</v>
      </c>
      <c r="O401" s="23">
        <v>177.1</v>
      </c>
      <c r="P401" s="23">
        <v>940.2</v>
      </c>
      <c r="Q401" s="23">
        <v>52366.200000000004</v>
      </c>
      <c r="R401" s="23" t="s">
        <v>54</v>
      </c>
      <c r="S401" s="23">
        <v>66.899999999999991</v>
      </c>
      <c r="T401" s="23">
        <v>102.00000000000001</v>
      </c>
      <c r="U401" s="23">
        <v>71.7</v>
      </c>
      <c r="V401" s="23">
        <v>10.1</v>
      </c>
      <c r="W401" s="23">
        <v>2.9</v>
      </c>
      <c r="X401" s="23">
        <v>76.7</v>
      </c>
      <c r="Y401" s="23">
        <v>97</v>
      </c>
      <c r="Z401" s="23">
        <v>27.1</v>
      </c>
      <c r="AA401" s="23">
        <v>307</v>
      </c>
      <c r="AB401" s="23">
        <v>5.1000000000000005</v>
      </c>
      <c r="AC401" s="23">
        <v>10.1</v>
      </c>
      <c r="AD401" s="23">
        <v>18.899999999999999</v>
      </c>
      <c r="AE401" s="23">
        <v>20</v>
      </c>
      <c r="AF401" s="23">
        <v>36.200000000000003</v>
      </c>
      <c r="AG401" s="23">
        <v>54.599999999999994</v>
      </c>
      <c r="AH401" s="23">
        <v>635.19999999999993</v>
      </c>
      <c r="AI401" s="23">
        <v>15.7</v>
      </c>
      <c r="AJ401" s="23" t="s">
        <v>54</v>
      </c>
      <c r="AK401" s="23" t="s">
        <v>54</v>
      </c>
      <c r="AL401" s="23">
        <v>17.600000000000001</v>
      </c>
      <c r="AM401" s="23" t="s">
        <v>54</v>
      </c>
      <c r="AN401" s="23">
        <v>18.100000000000001</v>
      </c>
      <c r="AO401" s="23">
        <v>7.5</v>
      </c>
      <c r="AP401" s="23">
        <v>702944.3</v>
      </c>
    </row>
    <row r="402" spans="1:42" x14ac:dyDescent="0.3">
      <c r="A402" s="28" t="s">
        <v>71</v>
      </c>
      <c r="B402" s="26">
        <v>45160</v>
      </c>
      <c r="C402" s="28" t="s">
        <v>67</v>
      </c>
      <c r="D402" s="28" t="s">
        <v>74</v>
      </c>
      <c r="E402" s="28" t="s">
        <v>57</v>
      </c>
      <c r="F402" s="23">
        <v>11559.5</v>
      </c>
      <c r="G402" s="23">
        <v>78728.899999999994</v>
      </c>
      <c r="H402" s="23">
        <v>270051</v>
      </c>
      <c r="I402" s="23">
        <v>200.29999999999998</v>
      </c>
      <c r="J402" s="23" t="s">
        <v>54</v>
      </c>
      <c r="K402" s="23">
        <v>17752.399999999998</v>
      </c>
      <c r="L402" s="23">
        <v>15285.800000000001</v>
      </c>
      <c r="M402" s="23">
        <v>4774</v>
      </c>
      <c r="N402" s="23">
        <v>343.3</v>
      </c>
      <c r="O402" s="23">
        <v>103.19999999999999</v>
      </c>
      <c r="P402" s="23">
        <v>904.40000000000009</v>
      </c>
      <c r="Q402" s="23">
        <v>51802.799999999996</v>
      </c>
      <c r="R402" s="23">
        <v>241.70000000000002</v>
      </c>
      <c r="S402" s="23">
        <v>39.500000000000007</v>
      </c>
      <c r="T402" s="23">
        <v>84.600000000000009</v>
      </c>
      <c r="U402" s="23">
        <v>70.900000000000006</v>
      </c>
      <c r="V402" s="23">
        <v>12.700000000000001</v>
      </c>
      <c r="W402" s="23">
        <v>3.6999999999999997</v>
      </c>
      <c r="X402" s="23">
        <v>75.3</v>
      </c>
      <c r="Y402" s="23">
        <v>101.8</v>
      </c>
      <c r="Z402" s="23">
        <v>40.4</v>
      </c>
      <c r="AA402" s="23">
        <v>263.5</v>
      </c>
      <c r="AB402" s="18" t="s">
        <v>54</v>
      </c>
      <c r="AC402" s="23">
        <v>10.200000000000001</v>
      </c>
      <c r="AD402" s="23">
        <v>17.8</v>
      </c>
      <c r="AE402" s="23">
        <v>32.4</v>
      </c>
      <c r="AF402" s="23">
        <v>55.5</v>
      </c>
      <c r="AG402" s="23">
        <v>91.3</v>
      </c>
      <c r="AH402" s="23">
        <v>429.2</v>
      </c>
      <c r="AI402" s="23" t="s">
        <v>54</v>
      </c>
      <c r="AJ402" s="23" t="s">
        <v>54</v>
      </c>
      <c r="AK402" s="23" t="s">
        <v>54</v>
      </c>
      <c r="AL402" s="18" t="s">
        <v>54</v>
      </c>
      <c r="AM402" s="23">
        <v>16.8</v>
      </c>
      <c r="AN402" s="23" t="s">
        <v>54</v>
      </c>
      <c r="AO402" s="23" t="s">
        <v>54</v>
      </c>
      <c r="AP402" s="23">
        <v>704430.70000000007</v>
      </c>
    </row>
    <row r="403" spans="1:42" x14ac:dyDescent="0.3">
      <c r="A403" s="28" t="s">
        <v>72</v>
      </c>
      <c r="B403" s="26">
        <v>45160</v>
      </c>
      <c r="C403" s="28" t="s">
        <v>67</v>
      </c>
      <c r="D403" s="28" t="s">
        <v>74</v>
      </c>
      <c r="E403" s="28" t="s">
        <v>59</v>
      </c>
      <c r="F403" s="23">
        <v>13470.7</v>
      </c>
      <c r="G403" s="23">
        <v>79686.8</v>
      </c>
      <c r="H403" s="23">
        <v>275295.40000000002</v>
      </c>
      <c r="I403" s="23">
        <v>235.1</v>
      </c>
      <c r="J403" s="23" t="s">
        <v>54</v>
      </c>
      <c r="K403" s="23">
        <v>18389.5</v>
      </c>
      <c r="L403" s="23">
        <v>15353.8</v>
      </c>
      <c r="M403" s="23">
        <v>5409.1</v>
      </c>
      <c r="N403" s="23" t="s">
        <v>54</v>
      </c>
      <c r="O403" s="23">
        <v>194.70000000000002</v>
      </c>
      <c r="P403" s="23">
        <v>1005.6</v>
      </c>
      <c r="Q403" s="23">
        <v>52765.899999999994</v>
      </c>
      <c r="R403" s="23" t="s">
        <v>54</v>
      </c>
      <c r="S403" s="23">
        <v>44.1</v>
      </c>
      <c r="T403" s="23">
        <v>137.80000000000001</v>
      </c>
      <c r="U403" s="23">
        <v>73.2</v>
      </c>
      <c r="V403" s="23">
        <v>10.399999999999999</v>
      </c>
      <c r="W403" s="23" t="s">
        <v>54</v>
      </c>
      <c r="X403" s="23">
        <v>76.599999999999994</v>
      </c>
      <c r="Y403" s="23">
        <v>105.6</v>
      </c>
      <c r="Z403" s="23">
        <v>33.4</v>
      </c>
      <c r="AA403" s="23">
        <v>306.2</v>
      </c>
      <c r="AB403" s="23">
        <v>11.5</v>
      </c>
      <c r="AC403" s="23">
        <v>11.4</v>
      </c>
      <c r="AD403" s="23" t="s">
        <v>54</v>
      </c>
      <c r="AE403" s="23">
        <v>50.800000000000004</v>
      </c>
      <c r="AF403" s="23">
        <v>63.4</v>
      </c>
      <c r="AG403" s="23">
        <v>65.8</v>
      </c>
      <c r="AH403" s="23">
        <v>905.6</v>
      </c>
      <c r="AI403" s="23" t="s">
        <v>54</v>
      </c>
      <c r="AJ403" s="23" t="s">
        <v>54</v>
      </c>
      <c r="AK403" s="23" t="s">
        <v>54</v>
      </c>
      <c r="AL403" s="23">
        <v>16.3</v>
      </c>
      <c r="AM403" s="23" t="s">
        <v>54</v>
      </c>
      <c r="AN403" s="23">
        <v>27.7</v>
      </c>
      <c r="AO403" s="23" t="s">
        <v>54</v>
      </c>
      <c r="AP403" s="23">
        <v>694334.4</v>
      </c>
    </row>
    <row r="404" spans="1:42" x14ac:dyDescent="0.3">
      <c r="B404" s="26"/>
      <c r="C404" s="24" t="str">
        <f>C403</f>
        <v>SARM 69</v>
      </c>
      <c r="D404" s="26">
        <f>B403</f>
        <v>45160</v>
      </c>
      <c r="E404" s="24" t="s">
        <v>75</v>
      </c>
      <c r="F404" s="20">
        <f>AVERAGE(F399:F403)</f>
        <v>12641.849999999999</v>
      </c>
      <c r="G404" s="20">
        <f t="shared" ref="G404" si="2622">AVERAGE(G399:G403)</f>
        <v>78913.079999999987</v>
      </c>
      <c r="H404" s="20">
        <f t="shared" ref="H404" si="2623">AVERAGE(H399:H403)</f>
        <v>270839.5</v>
      </c>
      <c r="I404" s="20">
        <f t="shared" ref="I404" si="2624">AVERAGE(I399:I403)</f>
        <v>185.78</v>
      </c>
      <c r="J404" s="18" t="s">
        <v>54</v>
      </c>
      <c r="K404" s="20">
        <f t="shared" ref="K404" si="2625">AVERAGE(K399:K403)</f>
        <v>17963.96</v>
      </c>
      <c r="L404" s="20">
        <f t="shared" ref="L404" si="2626">AVERAGE(L399:L403)</f>
        <v>15010.16</v>
      </c>
      <c r="M404" s="20">
        <f t="shared" ref="M404" si="2627">AVERAGE(M399:M403)</f>
        <v>4746.68</v>
      </c>
      <c r="N404" s="20">
        <f t="shared" ref="N404" si="2628">AVERAGE(N399:N403)</f>
        <v>253.14999999999998</v>
      </c>
      <c r="O404" s="20">
        <f t="shared" ref="O404" si="2629">AVERAGE(O399:O403)</f>
        <v>177.84</v>
      </c>
      <c r="P404" s="20">
        <f t="shared" ref="P404" si="2630">AVERAGE(P399:P403)</f>
        <v>972.8</v>
      </c>
      <c r="Q404" s="20">
        <f t="shared" ref="Q404" si="2631">AVERAGE(Q399:Q403)</f>
        <v>51760.88</v>
      </c>
      <c r="R404" s="20">
        <f t="shared" ref="R404" si="2632">AVERAGE(R399:R403)</f>
        <v>216.76666666666668</v>
      </c>
      <c r="S404" s="20">
        <f t="shared" ref="S404" si="2633">AVERAGE(S399:S403)</f>
        <v>56.120000000000005</v>
      </c>
      <c r="T404" s="20">
        <f t="shared" ref="T404" si="2634">AVERAGE(T399:T403)</f>
        <v>92.22</v>
      </c>
      <c r="U404" s="20">
        <f t="shared" ref="U404" si="2635">AVERAGE(U399:U403)</f>
        <v>69.919999999999987</v>
      </c>
      <c r="V404" s="20">
        <f t="shared" ref="V404" si="2636">AVERAGE(V399:V403)</f>
        <v>8.6</v>
      </c>
      <c r="W404" s="20">
        <f t="shared" ref="W404" si="2637">AVERAGE(W399:W403)</f>
        <v>2.7749999999999995</v>
      </c>
      <c r="X404" s="20">
        <f t="shared" ref="X404" si="2638">AVERAGE(X399:X403)</f>
        <v>76.059999999999988</v>
      </c>
      <c r="Y404" s="20">
        <f t="shared" ref="Y404" si="2639">AVERAGE(Y399:Y403)</f>
        <v>102.6</v>
      </c>
      <c r="Z404" s="20">
        <f t="shared" ref="Z404" si="2640">AVERAGE(Z399:Z403)</f>
        <v>31.18</v>
      </c>
      <c r="AA404" s="20">
        <f t="shared" ref="AA404" si="2641">AVERAGE(AA399:AA403)</f>
        <v>282.47999999999996</v>
      </c>
      <c r="AB404" s="20">
        <f t="shared" ref="AB404" si="2642">AVERAGE(AB399:AB403)</f>
        <v>8</v>
      </c>
      <c r="AC404" s="20">
        <f t="shared" ref="AC404" si="2643">AVERAGE(AC399:AC403)</f>
        <v>10.3</v>
      </c>
      <c r="AD404" s="20">
        <f t="shared" ref="AD404" si="2644">AVERAGE(AD399:AD403)</f>
        <v>28.799999999999997</v>
      </c>
      <c r="AE404" s="20">
        <f t="shared" ref="AE404" si="2645">AVERAGE(AE399:AE403)</f>
        <v>36.520000000000003</v>
      </c>
      <c r="AF404" s="20">
        <f t="shared" ref="AF404" si="2646">AVERAGE(AF399:AF403)</f>
        <v>45.72</v>
      </c>
      <c r="AG404" s="20">
        <f t="shared" ref="AG404" si="2647">AVERAGE(AG399:AG403)</f>
        <v>62.6</v>
      </c>
      <c r="AH404" s="20">
        <f t="shared" ref="AH404" si="2648">AVERAGE(AH399:AH403)</f>
        <v>834.33999999999992</v>
      </c>
      <c r="AI404" s="18" t="s">
        <v>54</v>
      </c>
      <c r="AJ404" s="18" t="s">
        <v>54</v>
      </c>
      <c r="AK404" s="18" t="s">
        <v>54</v>
      </c>
      <c r="AL404" s="20">
        <f t="shared" ref="AL404" si="2649">AVERAGE(AL399:AL403)</f>
        <v>18.725000000000001</v>
      </c>
      <c r="AM404" s="18" t="s">
        <v>54</v>
      </c>
      <c r="AN404" s="20">
        <f t="shared" ref="AN404" si="2650">AVERAGE(AN399:AN403)</f>
        <v>17.7</v>
      </c>
      <c r="AO404" s="18" t="s">
        <v>54</v>
      </c>
      <c r="AP404" s="20">
        <f t="shared" ref="AP404" si="2651">AVERAGE(AP399:AP403)</f>
        <v>702798.56</v>
      </c>
    </row>
    <row r="405" spans="1:42" x14ac:dyDescent="0.3">
      <c r="B405" s="26"/>
      <c r="C405" s="24" t="str">
        <f>C404</f>
        <v>SARM 69</v>
      </c>
      <c r="D405" s="26">
        <f>D404</f>
        <v>45160</v>
      </c>
      <c r="E405" s="24" t="s">
        <v>76</v>
      </c>
      <c r="F405" s="20">
        <f>STDEV(F399:F403)</f>
        <v>808.99407702817416</v>
      </c>
      <c r="G405" s="20">
        <f t="shared" ref="G405:AP405" si="2652">STDEV(G399:G403)</f>
        <v>880.74742520203051</v>
      </c>
      <c r="H405" s="20">
        <f t="shared" si="2652"/>
        <v>3049.9657891524053</v>
      </c>
      <c r="I405" s="20">
        <f t="shared" si="2652"/>
        <v>34.983381769062959</v>
      </c>
      <c r="J405" s="18" t="s">
        <v>54</v>
      </c>
      <c r="K405" s="20">
        <f t="shared" si="2652"/>
        <v>402.81823816704258</v>
      </c>
      <c r="L405" s="20">
        <f t="shared" si="2652"/>
        <v>321.36031646735728</v>
      </c>
      <c r="M405" s="20">
        <f t="shared" si="2652"/>
        <v>408.20307078707799</v>
      </c>
      <c r="N405" s="20">
        <f t="shared" si="2652"/>
        <v>101.85474952107052</v>
      </c>
      <c r="O405" s="20">
        <f t="shared" si="2652"/>
        <v>58.348590385715319</v>
      </c>
      <c r="P405" s="20">
        <f t="shared" si="2652"/>
        <v>56.925741101895134</v>
      </c>
      <c r="Q405" s="20">
        <f t="shared" si="2652"/>
        <v>868.04244539077445</v>
      </c>
      <c r="R405" s="20">
        <f t="shared" si="2652"/>
        <v>37.533229721585613</v>
      </c>
      <c r="S405" s="20">
        <f t="shared" si="2652"/>
        <v>13.849259908023939</v>
      </c>
      <c r="T405" s="20">
        <f t="shared" si="2652"/>
        <v>30.614245050303001</v>
      </c>
      <c r="U405" s="20">
        <f t="shared" si="2652"/>
        <v>4.5041092349098291</v>
      </c>
      <c r="V405" s="20">
        <f t="shared" si="2652"/>
        <v>3.8242646351945866</v>
      </c>
      <c r="W405" s="20">
        <f t="shared" si="2652"/>
        <v>0.92150239645194021</v>
      </c>
      <c r="X405" s="20">
        <f t="shared" si="2652"/>
        <v>1.6949926253526839</v>
      </c>
      <c r="Y405" s="20">
        <f t="shared" si="2652"/>
        <v>3.438022687534215</v>
      </c>
      <c r="Z405" s="20">
        <f t="shared" si="2652"/>
        <v>5.8328380742139334</v>
      </c>
      <c r="AA405" s="20">
        <f t="shared" si="2652"/>
        <v>25.066451683475265</v>
      </c>
      <c r="AB405" s="20">
        <f t="shared" si="2652"/>
        <v>3.1005375877955976</v>
      </c>
      <c r="AC405" s="20">
        <f t="shared" si="2652"/>
        <v>0.79582242575422169</v>
      </c>
      <c r="AD405" s="20">
        <f t="shared" si="2652"/>
        <v>18.108285396469768</v>
      </c>
      <c r="AE405" s="20">
        <f t="shared" si="2652"/>
        <v>12.128973575698796</v>
      </c>
      <c r="AF405" s="20">
        <f t="shared" si="2652"/>
        <v>13.62890311066888</v>
      </c>
      <c r="AG405" s="20">
        <f t="shared" si="2652"/>
        <v>17.759926801650955</v>
      </c>
      <c r="AH405" s="20">
        <f t="shared" si="2652"/>
        <v>304.69267795600234</v>
      </c>
      <c r="AI405" s="18" t="s">
        <v>54</v>
      </c>
      <c r="AJ405" s="18" t="s">
        <v>54</v>
      </c>
      <c r="AK405" s="18" t="s">
        <v>54</v>
      </c>
      <c r="AL405" s="20">
        <f t="shared" si="2652"/>
        <v>2.4060687161148602</v>
      </c>
      <c r="AM405" s="18" t="s">
        <v>54</v>
      </c>
      <c r="AN405" s="20">
        <f t="shared" si="2652"/>
        <v>10.20588065773846</v>
      </c>
      <c r="AO405" s="18" t="s">
        <v>54</v>
      </c>
      <c r="AP405" s="20">
        <f t="shared" si="2652"/>
        <v>4930.0590278413547</v>
      </c>
    </row>
    <row r="406" spans="1:42" x14ac:dyDescent="0.3">
      <c r="B406" s="26"/>
      <c r="C406" s="24" t="str">
        <f>C405</f>
        <v>SARM 69</v>
      </c>
      <c r="D406" s="26">
        <f>D405</f>
        <v>45160</v>
      </c>
      <c r="E406" s="24" t="s">
        <v>77</v>
      </c>
      <c r="F406" s="21">
        <f>F405/F404</f>
        <v>6.3993329855058734E-2</v>
      </c>
      <c r="G406" s="21">
        <f t="shared" ref="G406" si="2653">G405/G404</f>
        <v>1.1160981490039809E-2</v>
      </c>
      <c r="H406" s="21">
        <f t="shared" ref="H406" si="2654">H405/H404</f>
        <v>1.1261155736709029E-2</v>
      </c>
      <c r="I406" s="21">
        <f t="shared" ref="I406" si="2655">I405/I404</f>
        <v>0.1883054245293517</v>
      </c>
      <c r="J406" s="18" t="s">
        <v>54</v>
      </c>
      <c r="K406" s="21">
        <f t="shared" ref="K406" si="2656">K405/K404</f>
        <v>2.2423688216130663E-2</v>
      </c>
      <c r="L406" s="21">
        <f t="shared" ref="L406" si="2657">L405/L404</f>
        <v>2.1409519716469198E-2</v>
      </c>
      <c r="M406" s="21">
        <f t="shared" ref="M406" si="2658">M405/M404</f>
        <v>8.5997596380433902E-2</v>
      </c>
      <c r="N406" s="21">
        <f t="shared" ref="N406" si="2659">N405/N404</f>
        <v>0.40234939569848122</v>
      </c>
      <c r="O406" s="21">
        <f t="shared" ref="O406" si="2660">O405/O404</f>
        <v>0.32809598732408524</v>
      </c>
      <c r="P406" s="21">
        <f t="shared" ref="P406" si="2661">P405/P404</f>
        <v>5.8517414784020491E-2</v>
      </c>
      <c r="Q406" s="21">
        <f t="shared" ref="Q406" si="2662">Q405/Q404</f>
        <v>1.6770241259243941E-2</v>
      </c>
      <c r="R406" s="21">
        <f t="shared" ref="R406" si="2663">R405/R404</f>
        <v>0.173150375464796</v>
      </c>
      <c r="S406" s="21">
        <f t="shared" ref="S406" si="2664">S405/S404</f>
        <v>0.24677939964404735</v>
      </c>
      <c r="T406" s="21">
        <f t="shared" ref="T406" si="2665">T405/T404</f>
        <v>0.33196969258623943</v>
      </c>
      <c r="U406" s="21">
        <f t="shared" ref="U406" si="2666">U405/U404</f>
        <v>6.4418038256719531E-2</v>
      </c>
      <c r="V406" s="21">
        <f t="shared" ref="V406" si="2667">V405/V404</f>
        <v>0.44468193432495196</v>
      </c>
      <c r="W406" s="21">
        <f t="shared" ref="W406" si="2668">W405/W404</f>
        <v>0.33207293565835688</v>
      </c>
      <c r="X406" s="21">
        <f t="shared" ref="X406" si="2669">X405/X404</f>
        <v>2.2284941169506762E-2</v>
      </c>
      <c r="Y406" s="21">
        <f t="shared" ref="Y406" si="2670">Y405/Y404</f>
        <v>3.3508993055889037E-2</v>
      </c>
      <c r="Z406" s="21">
        <f t="shared" ref="Z406" si="2671">Z405/Z404</f>
        <v>0.18706985484970923</v>
      </c>
      <c r="AA406" s="21">
        <f t="shared" ref="AA406" si="2672">AA405/AA404</f>
        <v>8.8737084690864013E-2</v>
      </c>
      <c r="AB406" s="21">
        <f t="shared" ref="AB406" si="2673">AB405/AB404</f>
        <v>0.3875671984744497</v>
      </c>
      <c r="AC406" s="21">
        <f t="shared" ref="AC406" si="2674">AC405/AC404</f>
        <v>7.7264313180021513E-2</v>
      </c>
      <c r="AD406" s="21">
        <f t="shared" ref="AD406" si="2675">AD405/AD404</f>
        <v>0.62875990959964478</v>
      </c>
      <c r="AE406" s="21">
        <f t="shared" ref="AE406" si="2676">AE405/AE404</f>
        <v>0.33211866308047083</v>
      </c>
      <c r="AF406" s="21">
        <f t="shared" ref="AF406" si="2677">AF405/AF404</f>
        <v>0.2980949936716728</v>
      </c>
      <c r="AG406" s="21">
        <f t="shared" ref="AG406" si="2678">AG405/AG404</f>
        <v>0.28370490098483953</v>
      </c>
      <c r="AH406" s="21">
        <f t="shared" ref="AH406" si="2679">AH405/AH404</f>
        <v>0.36519006394995129</v>
      </c>
      <c r="AI406" s="18" t="s">
        <v>54</v>
      </c>
      <c r="AJ406" s="18" t="s">
        <v>54</v>
      </c>
      <c r="AK406" s="18" t="s">
        <v>54</v>
      </c>
      <c r="AL406" s="21">
        <f t="shared" ref="AL406" si="2680">AL405/AL404</f>
        <v>0.12849499151481228</v>
      </c>
      <c r="AM406" s="18" t="s">
        <v>54</v>
      </c>
      <c r="AN406" s="21">
        <f t="shared" ref="AN406" si="2681">AN405/AN404</f>
        <v>0.57660342699087341</v>
      </c>
      <c r="AO406" s="18" t="s">
        <v>54</v>
      </c>
      <c r="AP406" s="21">
        <f t="shared" ref="AP406" si="2682">AP405/AP404</f>
        <v>7.0148963137337027E-3</v>
      </c>
    </row>
    <row r="407" spans="1:42" x14ac:dyDescent="0.3">
      <c r="A407" s="28"/>
      <c r="B407" s="26"/>
      <c r="C407" s="28"/>
      <c r="D407" s="28"/>
      <c r="E407" s="28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</row>
    <row r="408" spans="1:42" x14ac:dyDescent="0.3">
      <c r="A408" s="24" t="s">
        <v>51</v>
      </c>
      <c r="B408" s="26">
        <v>45426</v>
      </c>
      <c r="C408" s="24" t="s">
        <v>0</v>
      </c>
      <c r="D408" s="24" t="s">
        <v>52</v>
      </c>
      <c r="E408" s="24" t="s">
        <v>53</v>
      </c>
      <c r="F408" s="18">
        <v>14782</v>
      </c>
      <c r="G408" s="18">
        <v>69584</v>
      </c>
      <c r="H408" s="18">
        <v>265770</v>
      </c>
      <c r="I408" s="18" t="s">
        <v>54</v>
      </c>
      <c r="J408" s="18" t="s">
        <v>54</v>
      </c>
      <c r="K408" s="18">
        <v>26958</v>
      </c>
      <c r="L408" s="18">
        <v>24551</v>
      </c>
      <c r="M408" s="18">
        <v>3181</v>
      </c>
      <c r="N408" s="18" t="s">
        <v>54</v>
      </c>
      <c r="O408" s="18">
        <v>87</v>
      </c>
      <c r="P408" s="18">
        <v>655</v>
      </c>
      <c r="Q408" s="18">
        <v>29057</v>
      </c>
      <c r="R408" s="18">
        <v>50</v>
      </c>
      <c r="S408" s="18">
        <v>17</v>
      </c>
      <c r="T408" s="18">
        <v>163</v>
      </c>
      <c r="U408" s="18">
        <v>363</v>
      </c>
      <c r="V408" s="18">
        <v>132</v>
      </c>
      <c r="W408" s="18">
        <v>5</v>
      </c>
      <c r="X408" s="18">
        <v>119</v>
      </c>
      <c r="Y408" s="18">
        <v>251</v>
      </c>
      <c r="Z408" s="18">
        <v>31</v>
      </c>
      <c r="AA408" s="18">
        <v>351</v>
      </c>
      <c r="AB408" s="18">
        <v>25</v>
      </c>
      <c r="AC408" s="18">
        <v>7</v>
      </c>
      <c r="AD408" s="18">
        <v>12</v>
      </c>
      <c r="AE408" s="18">
        <v>80</v>
      </c>
      <c r="AF408" s="18">
        <v>23</v>
      </c>
      <c r="AG408" s="18">
        <v>82</v>
      </c>
      <c r="AH408" s="18">
        <v>1518</v>
      </c>
      <c r="AI408" s="18">
        <v>38</v>
      </c>
      <c r="AJ408" s="18" t="s">
        <v>54</v>
      </c>
      <c r="AK408" s="18" t="s">
        <v>54</v>
      </c>
      <c r="AL408" s="18">
        <v>1319</v>
      </c>
      <c r="AM408" s="18" t="s">
        <v>54</v>
      </c>
      <c r="AN408" s="18" t="s">
        <v>54</v>
      </c>
      <c r="AO408" s="18" t="s">
        <v>54</v>
      </c>
      <c r="AP408" s="18">
        <v>722799</v>
      </c>
    </row>
    <row r="409" spans="1:42" x14ac:dyDescent="0.3">
      <c r="A409" s="24" t="s">
        <v>42</v>
      </c>
      <c r="B409" s="26">
        <v>45426</v>
      </c>
      <c r="C409" s="24" t="s">
        <v>0</v>
      </c>
      <c r="D409" s="24" t="s">
        <v>52</v>
      </c>
      <c r="E409" s="24" t="s">
        <v>55</v>
      </c>
      <c r="F409" s="18">
        <v>13594</v>
      </c>
      <c r="G409" s="18">
        <v>69569</v>
      </c>
      <c r="H409" s="18">
        <v>260279</v>
      </c>
      <c r="I409" s="18" t="s">
        <v>54</v>
      </c>
      <c r="J409" s="18" t="s">
        <v>54</v>
      </c>
      <c r="K409" s="18">
        <v>26870</v>
      </c>
      <c r="L409" s="18">
        <v>24961</v>
      </c>
      <c r="M409" s="18" t="s">
        <v>54</v>
      </c>
      <c r="N409" s="18">
        <v>71</v>
      </c>
      <c r="O409" s="18">
        <v>104</v>
      </c>
      <c r="P409" s="18">
        <v>690</v>
      </c>
      <c r="Q409" s="18">
        <v>28836</v>
      </c>
      <c r="R409" s="18">
        <v>92</v>
      </c>
      <c r="S409" s="18">
        <v>21</v>
      </c>
      <c r="T409" s="18">
        <v>178</v>
      </c>
      <c r="U409" s="18">
        <v>398</v>
      </c>
      <c r="V409" s="18">
        <v>153</v>
      </c>
      <c r="W409" s="18">
        <v>3</v>
      </c>
      <c r="X409" s="18">
        <v>124</v>
      </c>
      <c r="Y409" s="18">
        <v>252</v>
      </c>
      <c r="Z409" s="18">
        <v>28</v>
      </c>
      <c r="AA409" s="18">
        <v>303</v>
      </c>
      <c r="AB409" s="18">
        <v>18</v>
      </c>
      <c r="AC409" s="18">
        <v>10</v>
      </c>
      <c r="AD409" s="18">
        <v>17</v>
      </c>
      <c r="AE409" s="18">
        <v>67</v>
      </c>
      <c r="AF409" s="18">
        <v>39</v>
      </c>
      <c r="AG409" s="18">
        <v>87</v>
      </c>
      <c r="AH409" s="18">
        <v>1535</v>
      </c>
      <c r="AI409" s="18">
        <v>41</v>
      </c>
      <c r="AJ409" s="18" t="s">
        <v>54</v>
      </c>
      <c r="AK409" s="18">
        <v>10</v>
      </c>
      <c r="AL409" s="18">
        <v>1352</v>
      </c>
      <c r="AM409" s="18" t="s">
        <v>54</v>
      </c>
      <c r="AN409" s="18" t="s">
        <v>54</v>
      </c>
      <c r="AO409" s="18" t="s">
        <v>54</v>
      </c>
      <c r="AP409" s="18">
        <v>729210</v>
      </c>
    </row>
    <row r="410" spans="1:42" x14ac:dyDescent="0.3">
      <c r="A410" s="24" t="s">
        <v>43</v>
      </c>
      <c r="B410" s="26">
        <v>45426</v>
      </c>
      <c r="C410" s="24" t="s">
        <v>0</v>
      </c>
      <c r="D410" s="24" t="s">
        <v>52</v>
      </c>
      <c r="E410" s="24" t="s">
        <v>56</v>
      </c>
      <c r="F410" s="18">
        <v>12937</v>
      </c>
      <c r="G410" s="18">
        <v>69986</v>
      </c>
      <c r="H410" s="18">
        <v>266201</v>
      </c>
      <c r="I410" s="18" t="s">
        <v>54</v>
      </c>
      <c r="J410" s="18" t="s">
        <v>54</v>
      </c>
      <c r="K410" s="18">
        <v>26372</v>
      </c>
      <c r="L410" s="18">
        <v>24421</v>
      </c>
      <c r="M410" s="18" t="s">
        <v>54</v>
      </c>
      <c r="N410" s="18">
        <v>126</v>
      </c>
      <c r="O410" s="18">
        <v>97</v>
      </c>
      <c r="P410" s="18">
        <v>613</v>
      </c>
      <c r="Q410" s="18">
        <v>27918</v>
      </c>
      <c r="R410" s="18">
        <v>165</v>
      </c>
      <c r="S410" s="18">
        <v>22</v>
      </c>
      <c r="T410" s="18">
        <v>145</v>
      </c>
      <c r="U410" s="18">
        <v>400</v>
      </c>
      <c r="V410" s="18">
        <v>130</v>
      </c>
      <c r="W410" s="18">
        <v>3</v>
      </c>
      <c r="X410" s="18">
        <v>120</v>
      </c>
      <c r="Y410" s="18">
        <v>250</v>
      </c>
      <c r="Z410" s="18">
        <v>29</v>
      </c>
      <c r="AA410" s="18">
        <v>318</v>
      </c>
      <c r="AB410" s="18">
        <v>26</v>
      </c>
      <c r="AC410" s="18">
        <v>11</v>
      </c>
      <c r="AD410" s="18">
        <v>19</v>
      </c>
      <c r="AE410" s="18">
        <v>66</v>
      </c>
      <c r="AF410" s="18">
        <v>27</v>
      </c>
      <c r="AG410" s="18">
        <v>82</v>
      </c>
      <c r="AH410" s="18">
        <v>1962</v>
      </c>
      <c r="AI410" s="18">
        <v>30</v>
      </c>
      <c r="AJ410" s="18" t="s">
        <v>54</v>
      </c>
      <c r="AK410" s="18">
        <v>10</v>
      </c>
      <c r="AL410" s="18">
        <v>1294</v>
      </c>
      <c r="AM410" s="18">
        <v>36</v>
      </c>
      <c r="AN410" s="18" t="s">
        <v>54</v>
      </c>
      <c r="AO410" s="18" t="s">
        <v>54</v>
      </c>
      <c r="AP410" s="18">
        <v>725456</v>
      </c>
    </row>
    <row r="411" spans="1:42" x14ac:dyDescent="0.3">
      <c r="A411" s="24" t="s">
        <v>44</v>
      </c>
      <c r="B411" s="26">
        <v>45426</v>
      </c>
      <c r="C411" s="24" t="s">
        <v>0</v>
      </c>
      <c r="D411" s="24" t="s">
        <v>52</v>
      </c>
      <c r="E411" s="24" t="s">
        <v>57</v>
      </c>
      <c r="F411" s="18">
        <v>14818</v>
      </c>
      <c r="G411" s="18">
        <v>69948</v>
      </c>
      <c r="H411" s="18">
        <v>267316</v>
      </c>
      <c r="I411" s="18" t="s">
        <v>54</v>
      </c>
      <c r="J411" s="18" t="s">
        <v>54</v>
      </c>
      <c r="K411" s="18">
        <v>27258</v>
      </c>
      <c r="L411" s="18">
        <v>25880</v>
      </c>
      <c r="M411" s="18">
        <v>3342</v>
      </c>
      <c r="N411" s="18" t="s">
        <v>54</v>
      </c>
      <c r="O411" s="18">
        <v>99</v>
      </c>
      <c r="P411" s="18">
        <v>790</v>
      </c>
      <c r="Q411" s="18">
        <v>29792</v>
      </c>
      <c r="R411" s="18" t="s">
        <v>54</v>
      </c>
      <c r="S411" s="18">
        <v>33</v>
      </c>
      <c r="T411" s="18">
        <v>177</v>
      </c>
      <c r="U411" s="18">
        <v>418</v>
      </c>
      <c r="V411" s="18">
        <v>143</v>
      </c>
      <c r="W411" s="18" t="s">
        <v>54</v>
      </c>
      <c r="X411" s="18">
        <v>121</v>
      </c>
      <c r="Y411" s="18">
        <v>267</v>
      </c>
      <c r="Z411" s="18">
        <v>29</v>
      </c>
      <c r="AA411" s="18">
        <v>320</v>
      </c>
      <c r="AB411" s="18">
        <v>14</v>
      </c>
      <c r="AC411" s="18">
        <v>5</v>
      </c>
      <c r="AD411" s="18">
        <v>16</v>
      </c>
      <c r="AE411" s="18">
        <v>87</v>
      </c>
      <c r="AF411" s="18">
        <v>86</v>
      </c>
      <c r="AG411" s="18">
        <v>95</v>
      </c>
      <c r="AH411" s="18">
        <v>1510</v>
      </c>
      <c r="AI411" s="18" t="s">
        <v>54</v>
      </c>
      <c r="AJ411" s="18" t="s">
        <v>54</v>
      </c>
      <c r="AK411" s="18">
        <v>9</v>
      </c>
      <c r="AL411" s="18">
        <v>1379</v>
      </c>
      <c r="AM411" s="18" t="s">
        <v>54</v>
      </c>
      <c r="AN411" s="18">
        <v>9</v>
      </c>
      <c r="AO411" s="18">
        <v>5</v>
      </c>
      <c r="AP411" s="18">
        <v>718820</v>
      </c>
    </row>
    <row r="412" spans="1:42" x14ac:dyDescent="0.3">
      <c r="A412" s="24" t="s">
        <v>58</v>
      </c>
      <c r="B412" s="26">
        <v>45426</v>
      </c>
      <c r="C412" s="24" t="s">
        <v>0</v>
      </c>
      <c r="D412" s="24" t="s">
        <v>52</v>
      </c>
      <c r="E412" s="24" t="s">
        <v>59</v>
      </c>
      <c r="F412" s="18">
        <v>13830</v>
      </c>
      <c r="G412" s="18">
        <v>70391</v>
      </c>
      <c r="H412" s="18">
        <v>268520</v>
      </c>
      <c r="I412" s="18" t="s">
        <v>54</v>
      </c>
      <c r="J412" s="18" t="s">
        <v>54</v>
      </c>
      <c r="K412" s="18">
        <v>26742</v>
      </c>
      <c r="L412" s="18">
        <v>25026</v>
      </c>
      <c r="M412" s="18">
        <v>3436</v>
      </c>
      <c r="N412" s="18">
        <v>203</v>
      </c>
      <c r="O412" s="18" t="s">
        <v>54</v>
      </c>
      <c r="P412" s="18">
        <v>608</v>
      </c>
      <c r="Q412" s="18">
        <v>29764</v>
      </c>
      <c r="R412" s="18" t="s">
        <v>54</v>
      </c>
      <c r="S412" s="18">
        <v>38</v>
      </c>
      <c r="T412" s="18">
        <v>177</v>
      </c>
      <c r="U412" s="18">
        <v>388</v>
      </c>
      <c r="V412" s="18">
        <v>123</v>
      </c>
      <c r="W412" s="18" t="s">
        <v>54</v>
      </c>
      <c r="X412" s="18">
        <v>120</v>
      </c>
      <c r="Y412" s="18">
        <v>257</v>
      </c>
      <c r="Z412" s="18">
        <v>26</v>
      </c>
      <c r="AA412" s="18">
        <v>272</v>
      </c>
      <c r="AB412" s="18">
        <v>23</v>
      </c>
      <c r="AC412" s="18">
        <v>13</v>
      </c>
      <c r="AD412" s="18" t="s">
        <v>54</v>
      </c>
      <c r="AE412" s="18">
        <v>79</v>
      </c>
      <c r="AF412" s="18">
        <v>31</v>
      </c>
      <c r="AG412" s="18">
        <v>80</v>
      </c>
      <c r="AH412" s="18">
        <v>1418</v>
      </c>
      <c r="AI412" s="18" t="s">
        <v>54</v>
      </c>
      <c r="AJ412" s="18" t="s">
        <v>54</v>
      </c>
      <c r="AK412" s="18" t="s">
        <v>54</v>
      </c>
      <c r="AL412" s="18">
        <v>1325</v>
      </c>
      <c r="AM412" s="18" t="s">
        <v>54</v>
      </c>
      <c r="AN412" s="18">
        <v>7</v>
      </c>
      <c r="AO412" s="18" t="s">
        <v>54</v>
      </c>
      <c r="AP412" s="18">
        <v>719716</v>
      </c>
    </row>
    <row r="413" spans="1:42" x14ac:dyDescent="0.3">
      <c r="B413" s="26"/>
      <c r="C413" s="24" t="str">
        <f>C412</f>
        <v>NIST 2711a</v>
      </c>
      <c r="D413" s="26">
        <f>B412</f>
        <v>45426</v>
      </c>
      <c r="E413" s="24" t="s">
        <v>75</v>
      </c>
      <c r="F413" s="20">
        <f>AVERAGE(F408:F412)</f>
        <v>13992.2</v>
      </c>
      <c r="G413" s="20">
        <f t="shared" ref="G413" si="2683">AVERAGE(G408:G412)</f>
        <v>69895.600000000006</v>
      </c>
      <c r="H413" s="20">
        <f t="shared" ref="H413" si="2684">AVERAGE(H408:H412)</f>
        <v>265617.2</v>
      </c>
      <c r="I413" s="18" t="s">
        <v>54</v>
      </c>
      <c r="J413" s="18" t="s">
        <v>54</v>
      </c>
      <c r="K413" s="20">
        <f t="shared" ref="K413" si="2685">AVERAGE(K408:K412)</f>
        <v>26840</v>
      </c>
      <c r="L413" s="20">
        <f t="shared" ref="L413" si="2686">AVERAGE(L408:L412)</f>
        <v>24967.8</v>
      </c>
      <c r="M413" s="20">
        <f t="shared" ref="M413" si="2687">AVERAGE(M408:M412)</f>
        <v>3319.6666666666665</v>
      </c>
      <c r="N413" s="20">
        <f t="shared" ref="N413" si="2688">AVERAGE(N408:N412)</f>
        <v>133.33333333333334</v>
      </c>
      <c r="O413" s="20">
        <f t="shared" ref="O413" si="2689">AVERAGE(O408:O412)</f>
        <v>96.75</v>
      </c>
      <c r="P413" s="20">
        <f t="shared" ref="P413" si="2690">AVERAGE(P408:P412)</f>
        <v>671.2</v>
      </c>
      <c r="Q413" s="20">
        <f t="shared" ref="Q413" si="2691">AVERAGE(Q408:Q412)</f>
        <v>29073.4</v>
      </c>
      <c r="R413" s="20">
        <f t="shared" ref="R413" si="2692">AVERAGE(R408:R412)</f>
        <v>102.33333333333333</v>
      </c>
      <c r="S413" s="20">
        <f t="shared" ref="S413" si="2693">AVERAGE(S408:S412)</f>
        <v>26.2</v>
      </c>
      <c r="T413" s="20">
        <f t="shared" ref="T413" si="2694">AVERAGE(T408:T412)</f>
        <v>168</v>
      </c>
      <c r="U413" s="20">
        <f t="shared" ref="U413" si="2695">AVERAGE(U408:U412)</f>
        <v>393.4</v>
      </c>
      <c r="V413" s="20">
        <f t="shared" ref="V413" si="2696">AVERAGE(V408:V412)</f>
        <v>136.19999999999999</v>
      </c>
      <c r="W413" s="20">
        <f t="shared" ref="W413" si="2697">AVERAGE(W408:W412)</f>
        <v>3.6666666666666665</v>
      </c>
      <c r="X413" s="20">
        <f t="shared" ref="X413" si="2698">AVERAGE(X408:X412)</f>
        <v>120.8</v>
      </c>
      <c r="Y413" s="20">
        <f t="shared" ref="Y413" si="2699">AVERAGE(Y408:Y412)</f>
        <v>255.4</v>
      </c>
      <c r="Z413" s="20">
        <f t="shared" ref="Z413" si="2700">AVERAGE(Z408:Z412)</f>
        <v>28.6</v>
      </c>
      <c r="AA413" s="20">
        <f t="shared" ref="AA413" si="2701">AVERAGE(AA408:AA412)</f>
        <v>312.8</v>
      </c>
      <c r="AB413" s="20">
        <f t="shared" ref="AB413" si="2702">AVERAGE(AB408:AB412)</f>
        <v>21.2</v>
      </c>
      <c r="AC413" s="20">
        <f t="shared" ref="AC413" si="2703">AVERAGE(AC408:AC412)</f>
        <v>9.1999999999999993</v>
      </c>
      <c r="AD413" s="20">
        <f t="shared" ref="AD413" si="2704">AVERAGE(AD408:AD412)</f>
        <v>16</v>
      </c>
      <c r="AE413" s="20">
        <f t="shared" ref="AE413" si="2705">AVERAGE(AE408:AE412)</f>
        <v>75.8</v>
      </c>
      <c r="AF413" s="20">
        <f t="shared" ref="AF413" si="2706">AVERAGE(AF408:AF412)</f>
        <v>41.2</v>
      </c>
      <c r="AG413" s="20">
        <f t="shared" ref="AG413" si="2707">AVERAGE(AG408:AG412)</f>
        <v>85.2</v>
      </c>
      <c r="AH413" s="20">
        <f t="shared" ref="AH413" si="2708">AVERAGE(AH408:AH412)</f>
        <v>1588.6</v>
      </c>
      <c r="AI413" s="20">
        <f t="shared" ref="AI413" si="2709">AVERAGE(AI408:AI412)</f>
        <v>36.333333333333336</v>
      </c>
      <c r="AJ413" s="18" t="s">
        <v>54</v>
      </c>
      <c r="AK413" s="20">
        <f t="shared" ref="AK413" si="2710">AVERAGE(AK408:AK412)</f>
        <v>9.6666666666666661</v>
      </c>
      <c r="AL413" s="20">
        <f t="shared" ref="AL413" si="2711">AVERAGE(AL408:AL412)</f>
        <v>1333.8</v>
      </c>
      <c r="AM413" s="18" t="s">
        <v>54</v>
      </c>
      <c r="AN413" s="18" t="s">
        <v>54</v>
      </c>
      <c r="AO413" s="18" t="s">
        <v>54</v>
      </c>
      <c r="AP413" s="20">
        <f t="shared" ref="AP413" si="2712">AVERAGE(AP408:AP412)</f>
        <v>723200.2</v>
      </c>
    </row>
    <row r="414" spans="1:42" x14ac:dyDescent="0.3">
      <c r="B414" s="26"/>
      <c r="C414" s="24" t="str">
        <f>C413</f>
        <v>NIST 2711a</v>
      </c>
      <c r="D414" s="26">
        <f>D413</f>
        <v>45426</v>
      </c>
      <c r="E414" s="24" t="s">
        <v>76</v>
      </c>
      <c r="F414" s="20">
        <f>STDEV(F408:F412)</f>
        <v>806.85327042777726</v>
      </c>
      <c r="G414" s="20">
        <f t="shared" ref="G414:AP414" si="2713">STDEV(G408:G412)</f>
        <v>339.15379991974146</v>
      </c>
      <c r="H414" s="20">
        <f t="shared" si="2713"/>
        <v>3169.0976160415125</v>
      </c>
      <c r="I414" s="18" t="s">
        <v>54</v>
      </c>
      <c r="J414" s="18" t="s">
        <v>54</v>
      </c>
      <c r="K414" s="20">
        <f t="shared" si="2713"/>
        <v>323.33264604737951</v>
      </c>
      <c r="L414" s="20">
        <f t="shared" si="2713"/>
        <v>571.89483298942298</v>
      </c>
      <c r="M414" s="20">
        <f t="shared" si="2713"/>
        <v>128.9586497034353</v>
      </c>
      <c r="N414" s="20">
        <f t="shared" si="2713"/>
        <v>66.30485150675878</v>
      </c>
      <c r="O414" s="20">
        <f t="shared" si="2713"/>
        <v>7.1355915428692152</v>
      </c>
      <c r="P414" s="20">
        <f t="shared" si="2713"/>
        <v>74.348503683665342</v>
      </c>
      <c r="Q414" s="20">
        <f t="shared" si="2713"/>
        <v>772.154647722851</v>
      </c>
      <c r="R414" s="20">
        <f t="shared" si="2713"/>
        <v>58.192210246160386</v>
      </c>
      <c r="S414" s="20">
        <f t="shared" si="2713"/>
        <v>8.8713020464867522</v>
      </c>
      <c r="T414" s="20">
        <f t="shared" si="2713"/>
        <v>14.282856857085701</v>
      </c>
      <c r="U414" s="20">
        <f t="shared" si="2713"/>
        <v>20.144478151592807</v>
      </c>
      <c r="V414" s="20">
        <f t="shared" si="2713"/>
        <v>11.819475453673906</v>
      </c>
      <c r="W414" s="20">
        <f t="shared" si="2713"/>
        <v>1.154700538379251</v>
      </c>
      <c r="X414" s="20">
        <f t="shared" si="2713"/>
        <v>1.9235384061671343</v>
      </c>
      <c r="Y414" s="20">
        <f t="shared" si="2713"/>
        <v>7.0213958726167833</v>
      </c>
      <c r="Z414" s="20">
        <f t="shared" si="2713"/>
        <v>1.8165902124584952</v>
      </c>
      <c r="AA414" s="20">
        <f t="shared" si="2713"/>
        <v>28.717590428167892</v>
      </c>
      <c r="AB414" s="20">
        <f t="shared" si="2713"/>
        <v>5.0695167422546348</v>
      </c>
      <c r="AC414" s="20">
        <f t="shared" si="2713"/>
        <v>3.1937438845342627</v>
      </c>
      <c r="AD414" s="20">
        <f t="shared" si="2713"/>
        <v>2.9439202887759488</v>
      </c>
      <c r="AE414" s="20">
        <f t="shared" si="2713"/>
        <v>9.0388052307813229</v>
      </c>
      <c r="AF414" s="20">
        <f t="shared" si="2713"/>
        <v>25.733246977402594</v>
      </c>
      <c r="AG414" s="20">
        <f t="shared" si="2713"/>
        <v>6.0580524923443839</v>
      </c>
      <c r="AH414" s="20">
        <f t="shared" si="2713"/>
        <v>213.63941583893131</v>
      </c>
      <c r="AI414" s="20">
        <f t="shared" si="2713"/>
        <v>5.6862407030773205</v>
      </c>
      <c r="AJ414" s="18" t="s">
        <v>54</v>
      </c>
      <c r="AK414" s="20">
        <f t="shared" si="2713"/>
        <v>0.57735026918962573</v>
      </c>
      <c r="AL414" s="20">
        <f t="shared" si="2713"/>
        <v>32.614413991362774</v>
      </c>
      <c r="AM414" s="18" t="s">
        <v>54</v>
      </c>
      <c r="AN414" s="18" t="s">
        <v>54</v>
      </c>
      <c r="AO414" s="18" t="s">
        <v>54</v>
      </c>
      <c r="AP414" s="20">
        <f t="shared" si="2713"/>
        <v>4263.0122214227813</v>
      </c>
    </row>
    <row r="415" spans="1:42" x14ac:dyDescent="0.3">
      <c r="B415" s="26"/>
      <c r="C415" s="24" t="str">
        <f>C414</f>
        <v>NIST 2711a</v>
      </c>
      <c r="D415" s="26">
        <f>D414</f>
        <v>45426</v>
      </c>
      <c r="E415" s="24" t="s">
        <v>77</v>
      </c>
      <c r="F415" s="21">
        <f>F414/F413</f>
        <v>5.7664503825544035E-2</v>
      </c>
      <c r="G415" s="21">
        <f t="shared" ref="G415" si="2714">G414/G413</f>
        <v>4.8522911301961992E-3</v>
      </c>
      <c r="H415" s="21">
        <f t="shared" ref="H415" si="2715">H414/H413</f>
        <v>1.1931070789246752E-2</v>
      </c>
      <c r="I415" s="18" t="s">
        <v>54</v>
      </c>
      <c r="J415" s="18" t="s">
        <v>54</v>
      </c>
      <c r="K415" s="21">
        <f t="shared" ref="K415" si="2716">K414/K413</f>
        <v>1.2046670866146778E-2</v>
      </c>
      <c r="L415" s="21">
        <f t="shared" ref="L415" si="2717">L414/L413</f>
        <v>2.2905295339974808E-2</v>
      </c>
      <c r="M415" s="21">
        <f t="shared" ref="M415" si="2718">M414/M413</f>
        <v>3.8846867066001198E-2</v>
      </c>
      <c r="N415" s="21">
        <f t="shared" ref="N415" si="2719">N414/N413</f>
        <v>0.49728638630069083</v>
      </c>
      <c r="O415" s="21">
        <f t="shared" ref="O415" si="2720">O414/O413</f>
        <v>7.3752884164022897E-2</v>
      </c>
      <c r="P415" s="21">
        <f t="shared" ref="P415" si="2721">P414/P413</f>
        <v>0.11076952277065753</v>
      </c>
      <c r="Q415" s="21">
        <f t="shared" ref="Q415" si="2722">Q414/Q413</f>
        <v>2.6558801093881382E-2</v>
      </c>
      <c r="R415" s="21">
        <f t="shared" ref="R415" si="2723">R414/R413</f>
        <v>0.56865352032078553</v>
      </c>
      <c r="S415" s="21">
        <f t="shared" ref="S415" si="2724">S414/S413</f>
        <v>0.33859931475140276</v>
      </c>
      <c r="T415" s="21">
        <f t="shared" ref="T415" si="2725">T414/T413</f>
        <v>8.5017005101700599E-2</v>
      </c>
      <c r="U415" s="21">
        <f t="shared" ref="U415" si="2726">U414/U413</f>
        <v>5.1206095962360976E-2</v>
      </c>
      <c r="V415" s="21">
        <f t="shared" ref="V415" si="2727">V414/V413</f>
        <v>8.6780289674551453E-2</v>
      </c>
      <c r="W415" s="21">
        <f t="shared" ref="W415" si="2728">W414/W413</f>
        <v>0.31491832864888664</v>
      </c>
      <c r="X415" s="21">
        <f t="shared" ref="X415" si="2729">X414/X413</f>
        <v>1.5923331176880252E-2</v>
      </c>
      <c r="Y415" s="21">
        <f t="shared" ref="Y415" si="2730">Y414/Y413</f>
        <v>2.7491761443292025E-2</v>
      </c>
      <c r="Z415" s="21">
        <f t="shared" ref="Z415" si="2731">Z414/Z413</f>
        <v>6.3517140295751576E-2</v>
      </c>
      <c r="AA415" s="21">
        <f t="shared" ref="AA415" si="2732">AA414/AA413</f>
        <v>9.1808153542736221E-2</v>
      </c>
      <c r="AB415" s="21">
        <f t="shared" ref="AB415" si="2733">AB414/AB413</f>
        <v>0.23912814821955825</v>
      </c>
      <c r="AC415" s="21">
        <f t="shared" ref="AC415" si="2734">AC414/AC413</f>
        <v>0.34714607440589818</v>
      </c>
      <c r="AD415" s="21">
        <f t="shared" ref="AD415" si="2735">AD414/AD413</f>
        <v>0.1839950180484968</v>
      </c>
      <c r="AE415" s="21">
        <f t="shared" ref="AE415" si="2736">AE414/AE413</f>
        <v>0.11924545159342115</v>
      </c>
      <c r="AF415" s="21">
        <f t="shared" ref="AF415" si="2737">AF414/AF413</f>
        <v>0.62459337323792696</v>
      </c>
      <c r="AG415" s="21">
        <f t="shared" ref="AG415" si="2738">AG414/AG413</f>
        <v>7.1103902492304971E-2</v>
      </c>
      <c r="AH415" s="21">
        <f t="shared" ref="AH415" si="2739">AH414/AH413</f>
        <v>0.1344828250276541</v>
      </c>
      <c r="AI415" s="21">
        <f t="shared" ref="AI415" si="2740">AI414/AI413</f>
        <v>0.15650203769937579</v>
      </c>
      <c r="AJ415" s="18" t="s">
        <v>54</v>
      </c>
      <c r="AK415" s="21">
        <f t="shared" ref="AK415" si="2741">AK414/AK413</f>
        <v>5.972588991616818E-2</v>
      </c>
      <c r="AL415" s="21">
        <f t="shared" ref="AL415" si="2742">AL414/AL413</f>
        <v>2.4452252205250245E-2</v>
      </c>
      <c r="AM415" s="18" t="s">
        <v>54</v>
      </c>
      <c r="AN415" s="18" t="s">
        <v>54</v>
      </c>
      <c r="AO415" s="18" t="s">
        <v>54</v>
      </c>
      <c r="AP415" s="21">
        <f t="shared" ref="AP415" si="2743">AP414/AP413</f>
        <v>5.8946502246857531E-3</v>
      </c>
    </row>
    <row r="416" spans="1:42" x14ac:dyDescent="0.3">
      <c r="B416" s="26"/>
    </row>
    <row r="417" spans="1:42" x14ac:dyDescent="0.3">
      <c r="A417" s="24" t="s">
        <v>60</v>
      </c>
      <c r="B417" s="26">
        <v>45426</v>
      </c>
      <c r="C417" s="24" t="s">
        <v>61</v>
      </c>
      <c r="D417" s="24" t="s">
        <v>52</v>
      </c>
      <c r="E417" s="24" t="s">
        <v>53</v>
      </c>
      <c r="F417" s="18" t="s">
        <v>54</v>
      </c>
      <c r="G417" s="18">
        <v>89060</v>
      </c>
      <c r="H417" s="18">
        <v>218471</v>
      </c>
      <c r="I417" s="18">
        <v>466</v>
      </c>
      <c r="J417" s="18" t="s">
        <v>54</v>
      </c>
      <c r="K417" s="18">
        <v>24860</v>
      </c>
      <c r="L417" s="18">
        <v>1920</v>
      </c>
      <c r="M417" s="18">
        <v>5720</v>
      </c>
      <c r="N417" s="18">
        <v>417</v>
      </c>
      <c r="O417" s="18">
        <v>88</v>
      </c>
      <c r="P417" s="18">
        <v>1537</v>
      </c>
      <c r="Q417" s="18">
        <v>88368</v>
      </c>
      <c r="R417" s="18">
        <v>178</v>
      </c>
      <c r="S417" s="18">
        <v>51</v>
      </c>
      <c r="T417" s="18">
        <v>89</v>
      </c>
      <c r="U417" s="18">
        <v>134</v>
      </c>
      <c r="V417" s="18">
        <v>25</v>
      </c>
      <c r="W417" s="18">
        <v>6</v>
      </c>
      <c r="X417" s="18">
        <v>186</v>
      </c>
      <c r="Y417" s="18">
        <v>49</v>
      </c>
      <c r="Z417" s="18">
        <v>37</v>
      </c>
      <c r="AA417" s="18">
        <v>161</v>
      </c>
      <c r="AB417" s="18">
        <v>15</v>
      </c>
      <c r="AC417" s="18" t="s">
        <v>54</v>
      </c>
      <c r="AD417" s="18">
        <v>15</v>
      </c>
      <c r="AE417" s="18">
        <v>64</v>
      </c>
      <c r="AF417" s="18">
        <v>131</v>
      </c>
      <c r="AG417" s="18">
        <v>80</v>
      </c>
      <c r="AH417" s="18" t="s">
        <v>54</v>
      </c>
      <c r="AI417" s="18">
        <v>30</v>
      </c>
      <c r="AJ417" s="18">
        <v>4</v>
      </c>
      <c r="AK417" s="18" t="s">
        <v>54</v>
      </c>
      <c r="AL417" s="18" t="s">
        <v>54</v>
      </c>
      <c r="AM417" s="18" t="s">
        <v>54</v>
      </c>
      <c r="AN417" s="18">
        <v>19</v>
      </c>
      <c r="AO417" s="18" t="s">
        <v>54</v>
      </c>
      <c r="AP417" s="18">
        <v>711778</v>
      </c>
    </row>
    <row r="418" spans="1:42" x14ac:dyDescent="0.3">
      <c r="A418" s="24" t="s">
        <v>62</v>
      </c>
      <c r="B418" s="26">
        <v>45426</v>
      </c>
      <c r="C418" s="24" t="s">
        <v>61</v>
      </c>
      <c r="D418" s="24" t="s">
        <v>52</v>
      </c>
      <c r="E418" s="24" t="s">
        <v>55</v>
      </c>
      <c r="F418" s="18" t="s">
        <v>54</v>
      </c>
      <c r="G418" s="18">
        <v>88828</v>
      </c>
      <c r="H418" s="18">
        <v>216347</v>
      </c>
      <c r="I418" s="18">
        <v>462</v>
      </c>
      <c r="J418" s="18" t="s">
        <v>54</v>
      </c>
      <c r="K418" s="18">
        <v>24403</v>
      </c>
      <c r="L418" s="18">
        <v>1925</v>
      </c>
      <c r="M418" s="18">
        <v>5176</v>
      </c>
      <c r="N418" s="18">
        <v>174</v>
      </c>
      <c r="O418" s="18">
        <v>84</v>
      </c>
      <c r="P418" s="18">
        <v>1536</v>
      </c>
      <c r="Q418" s="18">
        <v>85986</v>
      </c>
      <c r="R418" s="18">
        <v>270</v>
      </c>
      <c r="S418" s="18">
        <v>47</v>
      </c>
      <c r="T418" s="18">
        <v>62</v>
      </c>
      <c r="U418" s="18">
        <v>123</v>
      </c>
      <c r="V418" s="18">
        <v>18</v>
      </c>
      <c r="W418" s="18">
        <v>4</v>
      </c>
      <c r="X418" s="18">
        <v>189</v>
      </c>
      <c r="Y418" s="18">
        <v>44</v>
      </c>
      <c r="Z418" s="18">
        <v>35</v>
      </c>
      <c r="AA418" s="18">
        <v>155</v>
      </c>
      <c r="AB418" s="18">
        <v>16</v>
      </c>
      <c r="AC418" s="18">
        <v>11</v>
      </c>
      <c r="AD418" s="18">
        <v>42</v>
      </c>
      <c r="AE418" s="18">
        <v>32</v>
      </c>
      <c r="AF418" s="18">
        <v>43</v>
      </c>
      <c r="AG418" s="18">
        <v>62</v>
      </c>
      <c r="AH418" s="18">
        <v>548</v>
      </c>
      <c r="AI418" s="18" t="s">
        <v>54</v>
      </c>
      <c r="AJ418" s="18" t="s">
        <v>54</v>
      </c>
      <c r="AK418" s="18" t="s">
        <v>54</v>
      </c>
      <c r="AL418" s="18" t="s">
        <v>54</v>
      </c>
      <c r="AM418" s="18">
        <v>24</v>
      </c>
      <c r="AN418" s="18" t="s">
        <v>54</v>
      </c>
      <c r="AO418" s="18" t="s">
        <v>54</v>
      </c>
      <c r="AP418" s="18">
        <v>716953</v>
      </c>
    </row>
    <row r="419" spans="1:42" x14ac:dyDescent="0.3">
      <c r="A419" s="24" t="s">
        <v>63</v>
      </c>
      <c r="B419" s="26">
        <v>45426</v>
      </c>
      <c r="C419" s="24" t="s">
        <v>61</v>
      </c>
      <c r="D419" s="24" t="s">
        <v>52</v>
      </c>
      <c r="E419" s="24" t="s">
        <v>56</v>
      </c>
      <c r="F419" s="18" t="s">
        <v>54</v>
      </c>
      <c r="G419" s="18">
        <v>87222</v>
      </c>
      <c r="H419" s="18">
        <v>214286</v>
      </c>
      <c r="I419" s="18">
        <v>430</v>
      </c>
      <c r="J419" s="18" t="s">
        <v>54</v>
      </c>
      <c r="K419" s="18">
        <v>24395</v>
      </c>
      <c r="L419" s="18">
        <v>1930</v>
      </c>
      <c r="M419" s="18">
        <v>5333</v>
      </c>
      <c r="N419" s="18">
        <v>244</v>
      </c>
      <c r="O419" s="18">
        <v>95</v>
      </c>
      <c r="P419" s="18">
        <v>1658</v>
      </c>
      <c r="Q419" s="18">
        <v>87508</v>
      </c>
      <c r="R419" s="18">
        <v>225</v>
      </c>
      <c r="S419" s="18">
        <v>41</v>
      </c>
      <c r="T419" s="18">
        <v>63</v>
      </c>
      <c r="U419" s="18">
        <v>124</v>
      </c>
      <c r="V419" s="18">
        <v>12</v>
      </c>
      <c r="W419" s="18" t="s">
        <v>54</v>
      </c>
      <c r="X419" s="18">
        <v>190</v>
      </c>
      <c r="Y419" s="18">
        <v>48</v>
      </c>
      <c r="Z419" s="18">
        <v>40</v>
      </c>
      <c r="AA419" s="18">
        <v>165</v>
      </c>
      <c r="AB419" s="18">
        <v>18</v>
      </c>
      <c r="AC419" s="18">
        <v>10</v>
      </c>
      <c r="AD419" s="18" t="s">
        <v>54</v>
      </c>
      <c r="AE419" s="18" t="s">
        <v>54</v>
      </c>
      <c r="AF419" s="18">
        <v>72</v>
      </c>
      <c r="AG419" s="18">
        <v>74</v>
      </c>
      <c r="AH419" s="18" t="s">
        <v>54</v>
      </c>
      <c r="AI419" s="18" t="s">
        <v>54</v>
      </c>
      <c r="AJ419" s="18" t="s">
        <v>54</v>
      </c>
      <c r="AK419" s="18" t="s">
        <v>54</v>
      </c>
      <c r="AL419" s="18">
        <v>21</v>
      </c>
      <c r="AM419" s="18" t="s">
        <v>54</v>
      </c>
      <c r="AN419" s="18">
        <v>17</v>
      </c>
      <c r="AO419" s="18" t="s">
        <v>54</v>
      </c>
      <c r="AP419" s="18">
        <v>718860</v>
      </c>
    </row>
    <row r="420" spans="1:42" x14ac:dyDescent="0.3">
      <c r="A420" s="24" t="s">
        <v>64</v>
      </c>
      <c r="B420" s="26">
        <v>45426</v>
      </c>
      <c r="C420" s="24" t="s">
        <v>61</v>
      </c>
      <c r="D420" s="24" t="s">
        <v>52</v>
      </c>
      <c r="E420" s="24" t="s">
        <v>57</v>
      </c>
      <c r="F420" s="18" t="s">
        <v>54</v>
      </c>
      <c r="G420" s="18">
        <v>86831</v>
      </c>
      <c r="H420" s="18">
        <v>214539</v>
      </c>
      <c r="I420" s="18">
        <v>418</v>
      </c>
      <c r="J420" s="18" t="s">
        <v>54</v>
      </c>
      <c r="K420" s="18">
        <v>24004</v>
      </c>
      <c r="L420" s="18">
        <v>1894</v>
      </c>
      <c r="M420" s="18">
        <v>5361</v>
      </c>
      <c r="N420" s="18">
        <v>193</v>
      </c>
      <c r="O420" s="18">
        <v>55</v>
      </c>
      <c r="P420" s="18">
        <v>1696</v>
      </c>
      <c r="Q420" s="18">
        <v>86980</v>
      </c>
      <c r="R420" s="18">
        <v>299</v>
      </c>
      <c r="S420" s="18">
        <v>50</v>
      </c>
      <c r="T420" s="18">
        <v>49</v>
      </c>
      <c r="U420" s="18">
        <v>135</v>
      </c>
      <c r="V420" s="18">
        <v>25</v>
      </c>
      <c r="W420" s="18">
        <v>6</v>
      </c>
      <c r="X420" s="18">
        <v>189</v>
      </c>
      <c r="Y420" s="18">
        <v>49</v>
      </c>
      <c r="Z420" s="18">
        <v>37</v>
      </c>
      <c r="AA420" s="18">
        <v>151</v>
      </c>
      <c r="AB420" s="18">
        <v>15</v>
      </c>
      <c r="AC420" s="18" t="s">
        <v>54</v>
      </c>
      <c r="AD420" s="18">
        <v>43</v>
      </c>
      <c r="AE420" s="18">
        <v>49</v>
      </c>
      <c r="AF420" s="18">
        <v>53</v>
      </c>
      <c r="AG420" s="18">
        <v>116</v>
      </c>
      <c r="AH420" s="18">
        <v>1348</v>
      </c>
      <c r="AI420" s="18" t="s">
        <v>54</v>
      </c>
      <c r="AJ420" s="18" t="s">
        <v>54</v>
      </c>
      <c r="AK420" s="18" t="s">
        <v>54</v>
      </c>
      <c r="AL420" s="18" t="s">
        <v>54</v>
      </c>
      <c r="AM420" s="18" t="s">
        <v>54</v>
      </c>
      <c r="AN420" s="18">
        <v>10</v>
      </c>
      <c r="AO420" s="18" t="s">
        <v>54</v>
      </c>
      <c r="AP420" s="18">
        <v>718231</v>
      </c>
    </row>
    <row r="421" spans="1:42" x14ac:dyDescent="0.3">
      <c r="A421" s="24" t="s">
        <v>65</v>
      </c>
      <c r="B421" s="26">
        <v>45426</v>
      </c>
      <c r="C421" s="24" t="s">
        <v>61</v>
      </c>
      <c r="D421" s="24" t="s">
        <v>52</v>
      </c>
      <c r="E421" s="24" t="s">
        <v>59</v>
      </c>
      <c r="F421" s="18" t="s">
        <v>54</v>
      </c>
      <c r="G421" s="18">
        <v>86280</v>
      </c>
      <c r="H421" s="18">
        <v>213695</v>
      </c>
      <c r="I421" s="18">
        <v>427</v>
      </c>
      <c r="J421" s="18" t="s">
        <v>54</v>
      </c>
      <c r="K421" s="18">
        <v>23776</v>
      </c>
      <c r="L421" s="18">
        <v>1941</v>
      </c>
      <c r="M421" s="18">
        <v>4949</v>
      </c>
      <c r="N421" s="18">
        <v>244</v>
      </c>
      <c r="O421" s="18">
        <v>92</v>
      </c>
      <c r="P421" s="18">
        <v>1579</v>
      </c>
      <c r="Q421" s="18">
        <v>85726</v>
      </c>
      <c r="R421" s="18">
        <v>302</v>
      </c>
      <c r="S421" s="18">
        <v>48</v>
      </c>
      <c r="T421" s="18">
        <v>69</v>
      </c>
      <c r="U421" s="18">
        <v>114</v>
      </c>
      <c r="V421" s="18">
        <v>14</v>
      </c>
      <c r="W421" s="18">
        <v>4</v>
      </c>
      <c r="X421" s="18">
        <v>176</v>
      </c>
      <c r="Y421" s="18">
        <v>42</v>
      </c>
      <c r="Z421" s="18">
        <v>46</v>
      </c>
      <c r="AA421" s="18">
        <v>159</v>
      </c>
      <c r="AB421" s="18">
        <v>19</v>
      </c>
      <c r="AC421" s="18">
        <v>11</v>
      </c>
      <c r="AD421" s="18" t="s">
        <v>54</v>
      </c>
      <c r="AE421" s="18">
        <v>24</v>
      </c>
      <c r="AF421" s="18">
        <v>83</v>
      </c>
      <c r="AG421" s="18">
        <v>46</v>
      </c>
      <c r="AH421" s="18">
        <v>886</v>
      </c>
      <c r="AI421" s="18" t="s">
        <v>54</v>
      </c>
      <c r="AJ421" s="18" t="s">
        <v>54</v>
      </c>
      <c r="AK421" s="18" t="s">
        <v>54</v>
      </c>
      <c r="AL421" s="18" t="s">
        <v>54</v>
      </c>
      <c r="AM421" s="18" t="s">
        <v>54</v>
      </c>
      <c r="AN421" s="18">
        <v>12</v>
      </c>
      <c r="AO421" s="18" t="s">
        <v>54</v>
      </c>
      <c r="AP421" s="18">
        <v>721842</v>
      </c>
    </row>
    <row r="422" spans="1:42" x14ac:dyDescent="0.3">
      <c r="B422" s="26"/>
      <c r="C422" s="24" t="str">
        <f>C421</f>
        <v>NIST 679</v>
      </c>
      <c r="D422" s="26">
        <f>B421</f>
        <v>45426</v>
      </c>
      <c r="E422" s="24" t="s">
        <v>75</v>
      </c>
      <c r="F422" s="18" t="s">
        <v>54</v>
      </c>
      <c r="G422" s="20">
        <f t="shared" ref="G422" si="2744">AVERAGE(G417:G421)</f>
        <v>87644.2</v>
      </c>
      <c r="H422" s="20">
        <f t="shared" ref="H422" si="2745">AVERAGE(H417:H421)</f>
        <v>215467.6</v>
      </c>
      <c r="I422" s="20">
        <f t="shared" ref="I422" si="2746">AVERAGE(I417:I421)</f>
        <v>440.6</v>
      </c>
      <c r="J422" s="18" t="s">
        <v>54</v>
      </c>
      <c r="K422" s="20">
        <f t="shared" ref="K422" si="2747">AVERAGE(K417:K421)</f>
        <v>24287.599999999999</v>
      </c>
      <c r="L422" s="20">
        <f t="shared" ref="L422" si="2748">AVERAGE(L417:L421)</f>
        <v>1922</v>
      </c>
      <c r="M422" s="20">
        <f t="shared" ref="M422" si="2749">AVERAGE(M417:M421)</f>
        <v>5307.8</v>
      </c>
      <c r="N422" s="20">
        <f t="shared" ref="N422" si="2750">AVERAGE(N417:N421)</f>
        <v>254.4</v>
      </c>
      <c r="O422" s="20">
        <f t="shared" ref="O422" si="2751">AVERAGE(O417:O421)</f>
        <v>82.8</v>
      </c>
      <c r="P422" s="20">
        <f t="shared" ref="P422" si="2752">AVERAGE(P417:P421)</f>
        <v>1601.2</v>
      </c>
      <c r="Q422" s="20">
        <f t="shared" ref="Q422" si="2753">AVERAGE(Q417:Q421)</f>
        <v>86913.600000000006</v>
      </c>
      <c r="R422" s="20">
        <f t="shared" ref="R422" si="2754">AVERAGE(R417:R421)</f>
        <v>254.8</v>
      </c>
      <c r="S422" s="20">
        <f t="shared" ref="S422" si="2755">AVERAGE(S417:S421)</f>
        <v>47.4</v>
      </c>
      <c r="T422" s="20">
        <f t="shared" ref="T422" si="2756">AVERAGE(T417:T421)</f>
        <v>66.400000000000006</v>
      </c>
      <c r="U422" s="20">
        <f t="shared" ref="U422" si="2757">AVERAGE(U417:U421)</f>
        <v>126</v>
      </c>
      <c r="V422" s="20">
        <f t="shared" ref="V422" si="2758">AVERAGE(V417:V421)</f>
        <v>18.8</v>
      </c>
      <c r="W422" s="20">
        <f t="shared" ref="W422" si="2759">AVERAGE(W417:W421)</f>
        <v>5</v>
      </c>
      <c r="X422" s="20">
        <f t="shared" ref="X422" si="2760">AVERAGE(X417:X421)</f>
        <v>186</v>
      </c>
      <c r="Y422" s="20">
        <f t="shared" ref="Y422" si="2761">AVERAGE(Y417:Y421)</f>
        <v>46.4</v>
      </c>
      <c r="Z422" s="20">
        <f t="shared" ref="Z422" si="2762">AVERAGE(Z417:Z421)</f>
        <v>39</v>
      </c>
      <c r="AA422" s="20">
        <f t="shared" ref="AA422" si="2763">AVERAGE(AA417:AA421)</f>
        <v>158.19999999999999</v>
      </c>
      <c r="AB422" s="20">
        <f t="shared" ref="AB422" si="2764">AVERAGE(AB417:AB421)</f>
        <v>16.600000000000001</v>
      </c>
      <c r="AC422" s="20">
        <f t="shared" ref="AC422" si="2765">AVERAGE(AC417:AC421)</f>
        <v>10.666666666666666</v>
      </c>
      <c r="AD422" s="20">
        <f t="shared" ref="AD422" si="2766">AVERAGE(AD417:AD421)</f>
        <v>33.333333333333336</v>
      </c>
      <c r="AE422" s="20">
        <f t="shared" ref="AE422" si="2767">AVERAGE(AE417:AE421)</f>
        <v>42.25</v>
      </c>
      <c r="AF422" s="20">
        <f t="shared" ref="AF422" si="2768">AVERAGE(AF417:AF421)</f>
        <v>76.400000000000006</v>
      </c>
      <c r="AG422" s="20">
        <f t="shared" ref="AG422" si="2769">AVERAGE(AG417:AG421)</f>
        <v>75.599999999999994</v>
      </c>
      <c r="AH422" s="20">
        <f t="shared" ref="AH422" si="2770">AVERAGE(AH417:AH421)</f>
        <v>927.33333333333337</v>
      </c>
      <c r="AI422" s="18" t="s">
        <v>54</v>
      </c>
      <c r="AJ422" s="18" t="s">
        <v>54</v>
      </c>
      <c r="AK422" s="18" t="s">
        <v>54</v>
      </c>
      <c r="AL422" s="18" t="s">
        <v>54</v>
      </c>
      <c r="AM422" s="18" t="s">
        <v>54</v>
      </c>
      <c r="AN422" s="20">
        <f t="shared" ref="AN422" si="2771">AVERAGE(AN417:AN421)</f>
        <v>14.5</v>
      </c>
      <c r="AO422" s="18" t="s">
        <v>54</v>
      </c>
      <c r="AP422" s="20">
        <f t="shared" ref="AP422" si="2772">AVERAGE(AP417:AP421)</f>
        <v>717532.8</v>
      </c>
    </row>
    <row r="423" spans="1:42" x14ac:dyDescent="0.3">
      <c r="B423" s="26"/>
      <c r="C423" s="24" t="str">
        <f>C422</f>
        <v>NIST 679</v>
      </c>
      <c r="D423" s="26">
        <f>D422</f>
        <v>45426</v>
      </c>
      <c r="E423" s="24" t="s">
        <v>76</v>
      </c>
      <c r="F423" s="18" t="s">
        <v>54</v>
      </c>
      <c r="G423" s="20">
        <f t="shared" ref="G423:AP423" si="2773">STDEV(G417:G421)</f>
        <v>1235.5627058146422</v>
      </c>
      <c r="H423" s="20">
        <f t="shared" si="2773"/>
        <v>1948.996100560491</v>
      </c>
      <c r="I423" s="20">
        <f t="shared" si="2773"/>
        <v>21.858636736997116</v>
      </c>
      <c r="J423" s="18" t="s">
        <v>54</v>
      </c>
      <c r="K423" s="20">
        <f t="shared" si="2773"/>
        <v>416.73048844546997</v>
      </c>
      <c r="L423" s="20">
        <f t="shared" si="2773"/>
        <v>17.478558292948534</v>
      </c>
      <c r="M423" s="20">
        <f t="shared" si="2773"/>
        <v>282.61404777540696</v>
      </c>
      <c r="N423" s="20">
        <f t="shared" si="2773"/>
        <v>96.03280689431088</v>
      </c>
      <c r="O423" s="20">
        <f t="shared" si="2773"/>
        <v>16.084153692376876</v>
      </c>
      <c r="P423" s="20">
        <f t="shared" si="2773"/>
        <v>72.592699357442285</v>
      </c>
      <c r="Q423" s="20">
        <f t="shared" si="2773"/>
        <v>1089.0173552336068</v>
      </c>
      <c r="R423" s="20">
        <f t="shared" si="2773"/>
        <v>52.912191411809786</v>
      </c>
      <c r="S423" s="20">
        <f t="shared" si="2773"/>
        <v>3.9115214431215888</v>
      </c>
      <c r="T423" s="20">
        <f t="shared" si="2773"/>
        <v>14.587666023048381</v>
      </c>
      <c r="U423" s="20">
        <f t="shared" si="2773"/>
        <v>8.6890735984913832</v>
      </c>
      <c r="V423" s="20">
        <f t="shared" si="2773"/>
        <v>6.058052492344383</v>
      </c>
      <c r="W423" s="20">
        <f t="shared" si="2773"/>
        <v>1.1547005383792515</v>
      </c>
      <c r="X423" s="20">
        <f t="shared" si="2773"/>
        <v>5.7879184513951127</v>
      </c>
      <c r="Y423" s="20">
        <f t="shared" si="2773"/>
        <v>3.2093613071762426</v>
      </c>
      <c r="Z423" s="20">
        <f t="shared" si="2773"/>
        <v>4.3011626335213133</v>
      </c>
      <c r="AA423" s="20">
        <f t="shared" si="2773"/>
        <v>5.4037024344425184</v>
      </c>
      <c r="AB423" s="20">
        <f t="shared" si="2773"/>
        <v>1.8165902124584949</v>
      </c>
      <c r="AC423" s="20">
        <f t="shared" si="2773"/>
        <v>0.57735026918962573</v>
      </c>
      <c r="AD423" s="20">
        <f t="shared" si="2773"/>
        <v>15.885003409925138</v>
      </c>
      <c r="AE423" s="20">
        <f t="shared" si="2773"/>
        <v>17.858238061652855</v>
      </c>
      <c r="AF423" s="20">
        <f t="shared" si="2773"/>
        <v>34.304518652795586</v>
      </c>
      <c r="AG423" s="20">
        <f t="shared" si="2773"/>
        <v>26.053790511171311</v>
      </c>
      <c r="AH423" s="20">
        <f t="shared" si="2773"/>
        <v>401.59847277266039</v>
      </c>
      <c r="AI423" s="18" t="s">
        <v>54</v>
      </c>
      <c r="AJ423" s="18" t="s">
        <v>54</v>
      </c>
      <c r="AK423" s="18" t="s">
        <v>54</v>
      </c>
      <c r="AL423" s="18" t="s">
        <v>54</v>
      </c>
      <c r="AM423" s="18" t="s">
        <v>54</v>
      </c>
      <c r="AN423" s="20">
        <f t="shared" si="2773"/>
        <v>4.2031734043061642</v>
      </c>
      <c r="AO423" s="18" t="s">
        <v>54</v>
      </c>
      <c r="AP423" s="20">
        <f t="shared" si="2773"/>
        <v>3683.4779353214535</v>
      </c>
    </row>
    <row r="424" spans="1:42" x14ac:dyDescent="0.3">
      <c r="B424" s="26"/>
      <c r="C424" s="24" t="str">
        <f>C423</f>
        <v>NIST 679</v>
      </c>
      <c r="D424" s="26">
        <f>D423</f>
        <v>45426</v>
      </c>
      <c r="E424" s="24" t="s">
        <v>77</v>
      </c>
      <c r="F424" s="18" t="s">
        <v>54</v>
      </c>
      <c r="G424" s="21">
        <f t="shared" ref="G424" si="2774">G423/G422</f>
        <v>1.4097483984275539E-2</v>
      </c>
      <c r="H424" s="21">
        <f t="shared" ref="H424" si="2775">H423/H422</f>
        <v>9.0454253937041623E-3</v>
      </c>
      <c r="I424" s="21">
        <f t="shared" ref="I424" si="2776">I423/I422</f>
        <v>4.9611068399902668E-2</v>
      </c>
      <c r="J424" s="18" t="s">
        <v>54</v>
      </c>
      <c r="K424" s="21">
        <f t="shared" ref="K424" si="2777">K423/K422</f>
        <v>1.7158158420159671E-2</v>
      </c>
      <c r="L424" s="21">
        <f t="shared" ref="L424" si="2778">L423/L422</f>
        <v>9.0939429203686448E-3</v>
      </c>
      <c r="M424" s="21">
        <f t="shared" ref="M424" si="2779">M423/M422</f>
        <v>5.324504460895417E-2</v>
      </c>
      <c r="N424" s="21">
        <f t="shared" ref="N424" si="2780">N423/N422</f>
        <v>0.3774874484839264</v>
      </c>
      <c r="O424" s="21">
        <f t="shared" ref="O424" si="2781">O423/O422</f>
        <v>0.19425306391759514</v>
      </c>
      <c r="P424" s="21">
        <f t="shared" ref="P424" si="2782">P423/P422</f>
        <v>4.5336434772322187E-2</v>
      </c>
      <c r="Q424" s="21">
        <f t="shared" ref="Q424" si="2783">Q423/Q422</f>
        <v>1.2529884336094775E-2</v>
      </c>
      <c r="R424" s="21">
        <f t="shared" ref="R424" si="2784">R423/R422</f>
        <v>0.20766166174179665</v>
      </c>
      <c r="S424" s="21">
        <f t="shared" ref="S424" si="2785">S423/S422</f>
        <v>8.2521549432944916E-2</v>
      </c>
      <c r="T424" s="21">
        <f t="shared" ref="T424" si="2786">T423/T422</f>
        <v>0.21969376540735513</v>
      </c>
      <c r="U424" s="21">
        <f t="shared" ref="U424" si="2787">U423/U422</f>
        <v>6.8960901575328443E-2</v>
      </c>
      <c r="V424" s="21">
        <f t="shared" ref="V424" si="2788">V423/V422</f>
        <v>0.32223683469916931</v>
      </c>
      <c r="W424" s="21">
        <f t="shared" ref="W424" si="2789">W423/W422</f>
        <v>0.2309401076758503</v>
      </c>
      <c r="X424" s="21">
        <f t="shared" ref="X424" si="2790">X423/X422</f>
        <v>3.1117841136532865E-2</v>
      </c>
      <c r="Y424" s="21">
        <f t="shared" ref="Y424" si="2791">Y423/Y422</f>
        <v>6.9167269551212121E-2</v>
      </c>
      <c r="Z424" s="21">
        <f t="shared" ref="Z424" si="2792">Z423/Z422</f>
        <v>0.11028622137234137</v>
      </c>
      <c r="AA424" s="21">
        <f t="shared" ref="AA424" si="2793">AA423/AA422</f>
        <v>3.4157411090028567E-2</v>
      </c>
      <c r="AB424" s="21">
        <f t="shared" ref="AB424" si="2794">AB423/AB422</f>
        <v>0.10943314532882499</v>
      </c>
      <c r="AC424" s="21">
        <f t="shared" ref="AC424" si="2795">AC423/AC422</f>
        <v>5.4126587736527412E-2</v>
      </c>
      <c r="AD424" s="21">
        <f t="shared" ref="AD424" si="2796">AD423/AD422</f>
        <v>0.47655010229775413</v>
      </c>
      <c r="AE424" s="21">
        <f t="shared" ref="AE424" si="2797">AE423/AE422</f>
        <v>0.42268019080835162</v>
      </c>
      <c r="AF424" s="21">
        <f t="shared" ref="AF424" si="2798">AF423/AF422</f>
        <v>0.44901202425125109</v>
      </c>
      <c r="AG424" s="21">
        <f t="shared" ref="AG424" si="2799">AG423/AG422</f>
        <v>0.34462685861337716</v>
      </c>
      <c r="AH424" s="21">
        <f t="shared" ref="AH424" si="2800">AH423/AH422</f>
        <v>0.43306808710207806</v>
      </c>
      <c r="AI424" s="18" t="s">
        <v>54</v>
      </c>
      <c r="AJ424" s="18" t="s">
        <v>54</v>
      </c>
      <c r="AK424" s="18" t="s">
        <v>54</v>
      </c>
      <c r="AL424" s="18" t="s">
        <v>54</v>
      </c>
      <c r="AM424" s="18" t="s">
        <v>54</v>
      </c>
      <c r="AN424" s="21">
        <f t="shared" ref="AN424" si="2801">AN423/AN422</f>
        <v>0.28987402788318373</v>
      </c>
      <c r="AO424" s="18" t="s">
        <v>54</v>
      </c>
      <c r="AP424" s="21">
        <f t="shared" ref="AP424" si="2802">AP423/AP422</f>
        <v>5.1335324814718621E-3</v>
      </c>
    </row>
    <row r="425" spans="1:42" x14ac:dyDescent="0.3">
      <c r="B425" s="26"/>
    </row>
    <row r="426" spans="1:42" x14ac:dyDescent="0.3">
      <c r="A426" s="24" t="s">
        <v>66</v>
      </c>
      <c r="B426" s="26">
        <v>45426</v>
      </c>
      <c r="C426" s="24" t="s">
        <v>67</v>
      </c>
      <c r="D426" s="24" t="s">
        <v>52</v>
      </c>
      <c r="E426" s="24" t="s">
        <v>53</v>
      </c>
      <c r="F426" s="18" t="s">
        <v>54</v>
      </c>
      <c r="G426" s="18">
        <v>71191</v>
      </c>
      <c r="H426" s="18">
        <v>250042</v>
      </c>
      <c r="I426" s="18">
        <v>854</v>
      </c>
      <c r="J426" s="18" t="s">
        <v>54</v>
      </c>
      <c r="K426" s="18">
        <v>17196</v>
      </c>
      <c r="L426" s="18">
        <v>15037</v>
      </c>
      <c r="M426" s="18">
        <v>4521</v>
      </c>
      <c r="N426" s="18">
        <v>108</v>
      </c>
      <c r="O426" s="18">
        <v>205</v>
      </c>
      <c r="P426" s="18">
        <v>857</v>
      </c>
      <c r="Q426" s="18">
        <v>49523</v>
      </c>
      <c r="R426" s="18" t="s">
        <v>54</v>
      </c>
      <c r="S426" s="18">
        <v>60</v>
      </c>
      <c r="T426" s="18">
        <v>62</v>
      </c>
      <c r="U426" s="18">
        <v>69</v>
      </c>
      <c r="V426" s="18">
        <v>10</v>
      </c>
      <c r="W426" s="18">
        <v>4</v>
      </c>
      <c r="X426" s="18">
        <v>77</v>
      </c>
      <c r="Y426" s="18">
        <v>95</v>
      </c>
      <c r="Z426" s="18">
        <v>36</v>
      </c>
      <c r="AA426" s="18">
        <v>320</v>
      </c>
      <c r="AB426" s="18">
        <v>11</v>
      </c>
      <c r="AC426" s="18">
        <v>6</v>
      </c>
      <c r="AD426" s="18">
        <v>16</v>
      </c>
      <c r="AE426" s="18">
        <v>32</v>
      </c>
      <c r="AF426" s="18">
        <v>42</v>
      </c>
      <c r="AG426" s="18">
        <v>49</v>
      </c>
      <c r="AH426" s="18">
        <v>597</v>
      </c>
      <c r="AI426" s="18" t="s">
        <v>54</v>
      </c>
      <c r="AJ426" s="18" t="s">
        <v>54</v>
      </c>
      <c r="AK426" s="18" t="s">
        <v>54</v>
      </c>
      <c r="AL426" s="18" t="s">
        <v>54</v>
      </c>
      <c r="AM426" s="18" t="s">
        <v>54</v>
      </c>
      <c r="AN426" s="18">
        <v>7</v>
      </c>
      <c r="AO426" s="18" t="s">
        <v>54</v>
      </c>
      <c r="AP426" s="18">
        <v>733530</v>
      </c>
    </row>
    <row r="427" spans="1:42" x14ac:dyDescent="0.3">
      <c r="A427" s="24" t="s">
        <v>68</v>
      </c>
      <c r="B427" s="26">
        <v>45426</v>
      </c>
      <c r="C427" s="24" t="s">
        <v>67</v>
      </c>
      <c r="D427" s="24" t="s">
        <v>52</v>
      </c>
      <c r="E427" s="24" t="s">
        <v>55</v>
      </c>
      <c r="F427" s="18" t="s">
        <v>54</v>
      </c>
      <c r="G427" s="18">
        <v>70552</v>
      </c>
      <c r="H427" s="18">
        <v>248683</v>
      </c>
      <c r="I427" s="18">
        <v>821</v>
      </c>
      <c r="J427" s="18" t="s">
        <v>54</v>
      </c>
      <c r="K427" s="18">
        <v>17164</v>
      </c>
      <c r="L427" s="18">
        <v>14365</v>
      </c>
      <c r="M427" s="18">
        <v>4602</v>
      </c>
      <c r="N427" s="18" t="s">
        <v>54</v>
      </c>
      <c r="O427" s="18">
        <v>195</v>
      </c>
      <c r="P427" s="18">
        <v>929</v>
      </c>
      <c r="Q427" s="18">
        <v>48913</v>
      </c>
      <c r="R427" s="18" t="s">
        <v>54</v>
      </c>
      <c r="S427" s="18">
        <v>57</v>
      </c>
      <c r="T427" s="18">
        <v>76</v>
      </c>
      <c r="U427" s="18">
        <v>65</v>
      </c>
      <c r="V427" s="18">
        <v>5</v>
      </c>
      <c r="W427" s="18">
        <v>3</v>
      </c>
      <c r="X427" s="18">
        <v>73</v>
      </c>
      <c r="Y427" s="18">
        <v>88</v>
      </c>
      <c r="Z427" s="18">
        <v>30</v>
      </c>
      <c r="AA427" s="18">
        <v>279</v>
      </c>
      <c r="AB427" s="18">
        <v>7</v>
      </c>
      <c r="AC427" s="18">
        <v>9</v>
      </c>
      <c r="AD427" s="18" t="s">
        <v>54</v>
      </c>
      <c r="AE427" s="18" t="s">
        <v>54</v>
      </c>
      <c r="AF427" s="18">
        <v>58</v>
      </c>
      <c r="AG427" s="18">
        <v>69</v>
      </c>
      <c r="AH427" s="18">
        <v>1064</v>
      </c>
      <c r="AI427" s="18">
        <v>20</v>
      </c>
      <c r="AJ427" s="18" t="s">
        <v>54</v>
      </c>
      <c r="AK427" s="18" t="s">
        <v>54</v>
      </c>
      <c r="AL427" s="18" t="s">
        <v>54</v>
      </c>
      <c r="AM427" s="18">
        <v>23</v>
      </c>
      <c r="AN427" s="18" t="s">
        <v>54</v>
      </c>
      <c r="AO427" s="18">
        <v>4</v>
      </c>
      <c r="AP427" s="18">
        <v>735887</v>
      </c>
    </row>
    <row r="428" spans="1:42" x14ac:dyDescent="0.3">
      <c r="A428" s="24" t="s">
        <v>69</v>
      </c>
      <c r="B428" s="26">
        <v>45426</v>
      </c>
      <c r="C428" s="24" t="s">
        <v>67</v>
      </c>
      <c r="D428" s="24" t="s">
        <v>52</v>
      </c>
      <c r="E428" s="24" t="s">
        <v>56</v>
      </c>
      <c r="F428" s="18">
        <v>13439</v>
      </c>
      <c r="G428" s="18">
        <v>71516</v>
      </c>
      <c r="H428" s="18">
        <v>257006</v>
      </c>
      <c r="I428" s="18">
        <v>882</v>
      </c>
      <c r="J428" s="18" t="s">
        <v>54</v>
      </c>
      <c r="K428" s="18">
        <v>17682</v>
      </c>
      <c r="L428" s="18">
        <v>15379</v>
      </c>
      <c r="M428" s="18">
        <v>4552</v>
      </c>
      <c r="N428" s="18">
        <v>168</v>
      </c>
      <c r="O428" s="18">
        <v>152</v>
      </c>
      <c r="P428" s="18">
        <v>885</v>
      </c>
      <c r="Q428" s="18">
        <v>50340</v>
      </c>
      <c r="R428" s="18">
        <v>126</v>
      </c>
      <c r="S428" s="18">
        <v>56</v>
      </c>
      <c r="T428" s="18">
        <v>68</v>
      </c>
      <c r="U428" s="18">
        <v>72</v>
      </c>
      <c r="V428" s="18">
        <v>8</v>
      </c>
      <c r="W428" s="18">
        <v>3</v>
      </c>
      <c r="X428" s="18">
        <v>78</v>
      </c>
      <c r="Y428" s="18">
        <v>111</v>
      </c>
      <c r="Z428" s="18">
        <v>31</v>
      </c>
      <c r="AA428" s="18">
        <v>330</v>
      </c>
      <c r="AB428" s="18">
        <v>8</v>
      </c>
      <c r="AC428" s="18">
        <v>10</v>
      </c>
      <c r="AD428" s="18">
        <v>31</v>
      </c>
      <c r="AE428" s="18">
        <v>31</v>
      </c>
      <c r="AF428" s="18">
        <v>38</v>
      </c>
      <c r="AG428" s="18">
        <v>56</v>
      </c>
      <c r="AH428" s="18">
        <v>686</v>
      </c>
      <c r="AI428" s="18">
        <v>25</v>
      </c>
      <c r="AJ428" s="18" t="s">
        <v>54</v>
      </c>
      <c r="AK428" s="18" t="s">
        <v>54</v>
      </c>
      <c r="AL428" s="18">
        <v>18</v>
      </c>
      <c r="AM428" s="18" t="s">
        <v>54</v>
      </c>
      <c r="AN428" s="18">
        <v>9</v>
      </c>
      <c r="AO428" s="18" t="s">
        <v>54</v>
      </c>
      <c r="AP428" s="18">
        <v>720882</v>
      </c>
    </row>
    <row r="429" spans="1:42" x14ac:dyDescent="0.3">
      <c r="A429" s="24" t="s">
        <v>70</v>
      </c>
      <c r="B429" s="26">
        <v>45426</v>
      </c>
      <c r="C429" s="24" t="s">
        <v>67</v>
      </c>
      <c r="D429" s="24" t="s">
        <v>52</v>
      </c>
      <c r="E429" s="24" t="s">
        <v>57</v>
      </c>
      <c r="F429" s="18" t="s">
        <v>54</v>
      </c>
      <c r="G429" s="18">
        <v>69959</v>
      </c>
      <c r="H429" s="18">
        <v>252919</v>
      </c>
      <c r="I429" s="18">
        <v>865</v>
      </c>
      <c r="J429" s="18" t="s">
        <v>54</v>
      </c>
      <c r="K429" s="18">
        <v>17135</v>
      </c>
      <c r="L429" s="18">
        <v>15238</v>
      </c>
      <c r="M429" s="18">
        <v>4527</v>
      </c>
      <c r="N429" s="18">
        <v>202</v>
      </c>
      <c r="O429" s="18">
        <v>161</v>
      </c>
      <c r="P429" s="18">
        <v>904</v>
      </c>
      <c r="Q429" s="18">
        <v>49328</v>
      </c>
      <c r="R429" s="18">
        <v>228</v>
      </c>
      <c r="S429" s="18">
        <v>35</v>
      </c>
      <c r="T429" s="18">
        <v>91</v>
      </c>
      <c r="U429" s="18">
        <v>71</v>
      </c>
      <c r="V429" s="18">
        <v>7</v>
      </c>
      <c r="W429" s="18">
        <v>3</v>
      </c>
      <c r="X429" s="18">
        <v>78</v>
      </c>
      <c r="Y429" s="18">
        <v>97</v>
      </c>
      <c r="Z429" s="18">
        <v>32</v>
      </c>
      <c r="AA429" s="18">
        <v>303</v>
      </c>
      <c r="AB429" s="18">
        <v>10</v>
      </c>
      <c r="AC429" s="18">
        <v>14</v>
      </c>
      <c r="AD429" s="18" t="s">
        <v>54</v>
      </c>
      <c r="AE429" s="18">
        <v>36</v>
      </c>
      <c r="AF429" s="18">
        <v>70</v>
      </c>
      <c r="AG429" s="18">
        <v>87</v>
      </c>
      <c r="AH429" s="18" t="s">
        <v>54</v>
      </c>
      <c r="AI429" s="18">
        <v>25</v>
      </c>
      <c r="AJ429" s="18" t="s">
        <v>54</v>
      </c>
      <c r="AK429" s="18" t="s">
        <v>54</v>
      </c>
      <c r="AL429" s="18" t="s">
        <v>54</v>
      </c>
      <c r="AM429" s="18" t="s">
        <v>54</v>
      </c>
      <c r="AN429" s="18" t="s">
        <v>54</v>
      </c>
      <c r="AO429" s="18" t="s">
        <v>54</v>
      </c>
      <c r="AP429" s="18">
        <v>732135</v>
      </c>
    </row>
    <row r="430" spans="1:42" x14ac:dyDescent="0.3">
      <c r="A430" s="24" t="s">
        <v>71</v>
      </c>
      <c r="B430" s="26">
        <v>45426</v>
      </c>
      <c r="C430" s="24" t="s">
        <v>67</v>
      </c>
      <c r="D430" s="24" t="s">
        <v>52</v>
      </c>
      <c r="E430" s="24" t="s">
        <v>59</v>
      </c>
      <c r="F430" s="18" t="s">
        <v>54</v>
      </c>
      <c r="G430" s="18">
        <v>69631</v>
      </c>
      <c r="H430" s="18">
        <v>253411</v>
      </c>
      <c r="I430" s="18">
        <v>786</v>
      </c>
      <c r="J430" s="18" t="s">
        <v>54</v>
      </c>
      <c r="K430" s="18">
        <v>17271</v>
      </c>
      <c r="L430" s="18">
        <v>14651</v>
      </c>
      <c r="M430" s="18">
        <v>4590</v>
      </c>
      <c r="N430" s="18">
        <v>240</v>
      </c>
      <c r="O430" s="18">
        <v>156</v>
      </c>
      <c r="P430" s="18">
        <v>873</v>
      </c>
      <c r="Q430" s="18">
        <v>49049</v>
      </c>
      <c r="R430" s="18">
        <v>184</v>
      </c>
      <c r="S430" s="18">
        <v>53</v>
      </c>
      <c r="T430" s="18">
        <v>73</v>
      </c>
      <c r="U430" s="18">
        <v>75</v>
      </c>
      <c r="V430" s="18">
        <v>5</v>
      </c>
      <c r="W430" s="18">
        <v>6</v>
      </c>
      <c r="X430" s="18">
        <v>71</v>
      </c>
      <c r="Y430" s="18">
        <v>91</v>
      </c>
      <c r="Z430" s="18">
        <v>30</v>
      </c>
      <c r="AA430" s="18">
        <v>264</v>
      </c>
      <c r="AB430" s="18">
        <v>8</v>
      </c>
      <c r="AC430" s="18">
        <v>8</v>
      </c>
      <c r="AD430" s="18">
        <v>14</v>
      </c>
      <c r="AE430" s="18">
        <v>34</v>
      </c>
      <c r="AF430" s="18">
        <v>57</v>
      </c>
      <c r="AG430" s="18">
        <v>69</v>
      </c>
      <c r="AH430" s="18">
        <v>621</v>
      </c>
      <c r="AI430" s="18">
        <v>33</v>
      </c>
      <c r="AJ430" s="18" t="s">
        <v>54</v>
      </c>
      <c r="AK430" s="18" t="s">
        <v>54</v>
      </c>
      <c r="AL430" s="18" t="s">
        <v>54</v>
      </c>
      <c r="AM430" s="18" t="s">
        <v>54</v>
      </c>
      <c r="AN430" s="18" t="s">
        <v>54</v>
      </c>
      <c r="AO430" s="18" t="s">
        <v>54</v>
      </c>
      <c r="AP430" s="18">
        <v>732008</v>
      </c>
    </row>
    <row r="431" spans="1:42" x14ac:dyDescent="0.3">
      <c r="B431" s="26"/>
      <c r="C431" s="24" t="str">
        <f>C430</f>
        <v>SARM 69</v>
      </c>
      <c r="D431" s="26">
        <f>B430</f>
        <v>45426</v>
      </c>
      <c r="E431" s="24" t="s">
        <v>75</v>
      </c>
      <c r="F431" s="18" t="s">
        <v>54</v>
      </c>
      <c r="G431" s="20">
        <f t="shared" ref="G431" si="2803">AVERAGE(G426:G430)</f>
        <v>70569.8</v>
      </c>
      <c r="H431" s="20">
        <f t="shared" ref="H431" si="2804">AVERAGE(H426:H430)</f>
        <v>252412.2</v>
      </c>
      <c r="I431" s="20">
        <f t="shared" ref="I431" si="2805">AVERAGE(I426:I430)</f>
        <v>841.6</v>
      </c>
      <c r="J431" s="18" t="s">
        <v>54</v>
      </c>
      <c r="K431" s="20">
        <f t="shared" ref="K431" si="2806">AVERAGE(K426:K430)</f>
        <v>17289.599999999999</v>
      </c>
      <c r="L431" s="20">
        <f t="shared" ref="L431" si="2807">AVERAGE(L426:L430)</f>
        <v>14934</v>
      </c>
      <c r="M431" s="20">
        <f t="shared" ref="M431" si="2808">AVERAGE(M426:M430)</f>
        <v>4558.3999999999996</v>
      </c>
      <c r="N431" s="20">
        <f t="shared" ref="N431" si="2809">AVERAGE(N426:N430)</f>
        <v>179.5</v>
      </c>
      <c r="O431" s="20">
        <f t="shared" ref="O431" si="2810">AVERAGE(O426:O430)</f>
        <v>173.8</v>
      </c>
      <c r="P431" s="20">
        <f t="shared" ref="P431" si="2811">AVERAGE(P426:P430)</f>
        <v>889.6</v>
      </c>
      <c r="Q431" s="20">
        <f t="shared" ref="Q431" si="2812">AVERAGE(Q426:Q430)</f>
        <v>49430.6</v>
      </c>
      <c r="R431" s="20">
        <f t="shared" ref="R431" si="2813">AVERAGE(R426:R430)</f>
        <v>179.33333333333334</v>
      </c>
      <c r="S431" s="20">
        <f t="shared" ref="S431" si="2814">AVERAGE(S426:S430)</f>
        <v>52.2</v>
      </c>
      <c r="T431" s="20">
        <f t="shared" ref="T431" si="2815">AVERAGE(T426:T430)</f>
        <v>74</v>
      </c>
      <c r="U431" s="20">
        <f t="shared" ref="U431" si="2816">AVERAGE(U426:U430)</f>
        <v>70.400000000000006</v>
      </c>
      <c r="V431" s="20">
        <f t="shared" ref="V431" si="2817">AVERAGE(V426:V430)</f>
        <v>7</v>
      </c>
      <c r="W431" s="20">
        <f t="shared" ref="W431" si="2818">AVERAGE(W426:W430)</f>
        <v>3.8</v>
      </c>
      <c r="X431" s="20">
        <f t="shared" ref="X431" si="2819">AVERAGE(X426:X430)</f>
        <v>75.400000000000006</v>
      </c>
      <c r="Y431" s="20">
        <f t="shared" ref="Y431" si="2820">AVERAGE(Y426:Y430)</f>
        <v>96.4</v>
      </c>
      <c r="Z431" s="20">
        <f t="shared" ref="Z431" si="2821">AVERAGE(Z426:Z430)</f>
        <v>31.8</v>
      </c>
      <c r="AA431" s="20">
        <f t="shared" ref="AA431" si="2822">AVERAGE(AA426:AA430)</f>
        <v>299.2</v>
      </c>
      <c r="AB431" s="20">
        <f t="shared" ref="AB431" si="2823">AVERAGE(AB426:AB430)</f>
        <v>8.8000000000000007</v>
      </c>
      <c r="AC431" s="20">
        <f t="shared" ref="AC431" si="2824">AVERAGE(AC426:AC430)</f>
        <v>9.4</v>
      </c>
      <c r="AD431" s="20">
        <f t="shared" ref="AD431" si="2825">AVERAGE(AD426:AD430)</f>
        <v>20.333333333333332</v>
      </c>
      <c r="AE431" s="20">
        <f t="shared" ref="AE431" si="2826">AVERAGE(AE426:AE430)</f>
        <v>33.25</v>
      </c>
      <c r="AF431" s="20">
        <f t="shared" ref="AF431" si="2827">AVERAGE(AF426:AF430)</f>
        <v>53</v>
      </c>
      <c r="AG431" s="20">
        <f t="shared" ref="AG431" si="2828">AVERAGE(AG426:AG430)</f>
        <v>66</v>
      </c>
      <c r="AH431" s="20">
        <f t="shared" ref="AH431" si="2829">AVERAGE(AH426:AH430)</f>
        <v>742</v>
      </c>
      <c r="AI431" s="20">
        <f t="shared" ref="AI431" si="2830">AVERAGE(AI426:AI430)</f>
        <v>25.75</v>
      </c>
      <c r="AJ431" s="18" t="s">
        <v>54</v>
      </c>
      <c r="AK431" s="18" t="s">
        <v>54</v>
      </c>
      <c r="AL431" s="18" t="s">
        <v>54</v>
      </c>
      <c r="AM431" s="18" t="s">
        <v>54</v>
      </c>
      <c r="AN431" s="18" t="s">
        <v>54</v>
      </c>
      <c r="AO431" s="18" t="s">
        <v>54</v>
      </c>
      <c r="AP431" s="20">
        <f t="shared" ref="AP431" si="2831">AVERAGE(AP426:AP430)</f>
        <v>730888.4</v>
      </c>
    </row>
    <row r="432" spans="1:42" x14ac:dyDescent="0.3">
      <c r="B432" s="26"/>
      <c r="C432" s="24" t="str">
        <f>C431</f>
        <v>SARM 69</v>
      </c>
      <c r="D432" s="26">
        <f>D431</f>
        <v>45426</v>
      </c>
      <c r="E432" s="24" t="s">
        <v>76</v>
      </c>
      <c r="F432" s="18" t="s">
        <v>54</v>
      </c>
      <c r="G432" s="20">
        <f t="shared" ref="G432:AP432" si="2832">STDEV(G426:G430)</f>
        <v>796.22904995987176</v>
      </c>
      <c r="H432" s="20">
        <f t="shared" si="2832"/>
        <v>3235.8239599829899</v>
      </c>
      <c r="I432" s="20">
        <f t="shared" si="2832"/>
        <v>38.240031380740263</v>
      </c>
      <c r="J432" s="18" t="s">
        <v>54</v>
      </c>
      <c r="K432" s="20">
        <f t="shared" si="2832"/>
        <v>225.14506434741133</v>
      </c>
      <c r="L432" s="20">
        <f t="shared" si="2832"/>
        <v>419.7916149710473</v>
      </c>
      <c r="M432" s="20">
        <f t="shared" si="2832"/>
        <v>36.486983980592314</v>
      </c>
      <c r="N432" s="20">
        <f t="shared" si="2832"/>
        <v>56.008927859761783</v>
      </c>
      <c r="O432" s="20">
        <f t="shared" si="2832"/>
        <v>24.38647165950821</v>
      </c>
      <c r="P432" s="20">
        <f t="shared" si="2832"/>
        <v>27.924899283614259</v>
      </c>
      <c r="Q432" s="20">
        <f t="shared" si="2832"/>
        <v>561.15978116753877</v>
      </c>
      <c r="R432" s="20">
        <f t="shared" si="2832"/>
        <v>51.159880114532477</v>
      </c>
      <c r="S432" s="20">
        <f t="shared" si="2832"/>
        <v>9.9347873656158239</v>
      </c>
      <c r="T432" s="20">
        <f t="shared" si="2832"/>
        <v>10.88577052853862</v>
      </c>
      <c r="U432" s="20">
        <f t="shared" si="2832"/>
        <v>3.714835124201342</v>
      </c>
      <c r="V432" s="20">
        <f t="shared" si="2832"/>
        <v>2.1213203435596424</v>
      </c>
      <c r="W432" s="20">
        <f t="shared" si="2832"/>
        <v>1.3038404810405295</v>
      </c>
      <c r="X432" s="20">
        <f t="shared" si="2832"/>
        <v>3.2093613071762426</v>
      </c>
      <c r="Y432" s="20">
        <f t="shared" si="2832"/>
        <v>8.8769364084688593</v>
      </c>
      <c r="Z432" s="20">
        <f t="shared" si="2832"/>
        <v>2.4899799195977463</v>
      </c>
      <c r="AA432" s="20">
        <f t="shared" si="2832"/>
        <v>27.580790416519974</v>
      </c>
      <c r="AB432" s="20">
        <f t="shared" si="2832"/>
        <v>1.6431676725154991</v>
      </c>
      <c r="AC432" s="20">
        <f t="shared" si="2832"/>
        <v>2.9664793948382648</v>
      </c>
      <c r="AD432" s="20">
        <f t="shared" si="2832"/>
        <v>9.2915732431775719</v>
      </c>
      <c r="AE432" s="20">
        <f t="shared" si="2832"/>
        <v>2.2173557826083452</v>
      </c>
      <c r="AF432" s="20">
        <f t="shared" si="2832"/>
        <v>13</v>
      </c>
      <c r="AG432" s="20">
        <f t="shared" si="2832"/>
        <v>14.560219778561036</v>
      </c>
      <c r="AH432" s="20">
        <f t="shared" si="2832"/>
        <v>217.9342408464841</v>
      </c>
      <c r="AI432" s="20">
        <f t="shared" si="2832"/>
        <v>5.3774219349672263</v>
      </c>
      <c r="AJ432" s="18" t="s">
        <v>54</v>
      </c>
      <c r="AK432" s="18" t="s">
        <v>54</v>
      </c>
      <c r="AL432" s="18" t="s">
        <v>54</v>
      </c>
      <c r="AM432" s="18" t="s">
        <v>54</v>
      </c>
      <c r="AN432" s="18" t="s">
        <v>54</v>
      </c>
      <c r="AO432" s="18" t="s">
        <v>54</v>
      </c>
      <c r="AP432" s="20">
        <f t="shared" si="2832"/>
        <v>5807.3145514945199</v>
      </c>
    </row>
    <row r="433" spans="2:42" x14ac:dyDescent="0.3">
      <c r="B433" s="26"/>
      <c r="C433" s="24" t="str">
        <f>C432</f>
        <v>SARM 69</v>
      </c>
      <c r="D433" s="26">
        <f>D432</f>
        <v>45426</v>
      </c>
      <c r="E433" s="24" t="s">
        <v>77</v>
      </c>
      <c r="F433" s="18" t="s">
        <v>54</v>
      </c>
      <c r="G433" s="21">
        <f t="shared" ref="G433" si="2833">G432/G431</f>
        <v>1.1282858247577176E-2</v>
      </c>
      <c r="H433" s="21">
        <f t="shared" ref="H433" si="2834">H432/H431</f>
        <v>1.2819602063541262E-2</v>
      </c>
      <c r="I433" s="21">
        <f t="shared" ref="I433" si="2835">I432/I431</f>
        <v>4.5437299644415709E-2</v>
      </c>
      <c r="J433" s="18" t="s">
        <v>54</v>
      </c>
      <c r="K433" s="21">
        <f t="shared" ref="K433" si="2836">K432/K431</f>
        <v>1.3021993819834545E-2</v>
      </c>
      <c r="L433" s="21">
        <f t="shared" ref="L433" si="2837">L432/L431</f>
        <v>2.810979074401013E-2</v>
      </c>
      <c r="M433" s="21">
        <f t="shared" ref="M433" si="2838">M432/M431</f>
        <v>8.004340115082555E-3</v>
      </c>
      <c r="N433" s="21">
        <f t="shared" ref="N433" si="2839">N432/N431</f>
        <v>0.3120274532577258</v>
      </c>
      <c r="O433" s="21">
        <f t="shared" ref="O433" si="2840">O432/O431</f>
        <v>0.14031341576241776</v>
      </c>
      <c r="P433" s="21">
        <f t="shared" ref="P433" si="2841">P432/P431</f>
        <v>3.1390399374566384E-2</v>
      </c>
      <c r="Q433" s="21">
        <f t="shared" ref="Q433" si="2842">Q432/Q431</f>
        <v>1.1352477638700295E-2</v>
      </c>
      <c r="R433" s="21">
        <f t="shared" ref="R433" si="2843">R432/R431</f>
        <v>0.28527814190259743</v>
      </c>
      <c r="S433" s="21">
        <f t="shared" ref="S433" si="2844">S432/S431</f>
        <v>0.19032159704244872</v>
      </c>
      <c r="T433" s="21">
        <f t="shared" ref="T433" si="2845">T432/T431</f>
        <v>0.14710500714241379</v>
      </c>
      <c r="U433" s="21">
        <f t="shared" ref="U433" si="2846">U432/U431</f>
        <v>5.2767544377859965E-2</v>
      </c>
      <c r="V433" s="21">
        <f t="shared" ref="V433" si="2847">V432/V431</f>
        <v>0.30304576336566319</v>
      </c>
      <c r="W433" s="21">
        <f t="shared" ref="W433" si="2848">W432/W431</f>
        <v>0.34311591606329728</v>
      </c>
      <c r="X433" s="21">
        <f t="shared" ref="X433" si="2849">X432/X431</f>
        <v>4.2564473569976689E-2</v>
      </c>
      <c r="Y433" s="21">
        <f t="shared" ref="Y433" si="2850">Y432/Y431</f>
        <v>9.2084402577477784E-2</v>
      </c>
      <c r="Z433" s="21">
        <f t="shared" ref="Z433" si="2851">Z432/Z431</f>
        <v>7.8301255333262459E-2</v>
      </c>
      <c r="AA433" s="21">
        <f t="shared" ref="AA433" si="2852">AA432/AA431</f>
        <v>9.2181786151470504E-2</v>
      </c>
      <c r="AB433" s="21">
        <f t="shared" ref="AB433" si="2853">AB432/AB431</f>
        <v>0.18672359914948852</v>
      </c>
      <c r="AC433" s="21">
        <f t="shared" ref="AC433" si="2854">AC432/AC431</f>
        <v>0.31558291434449626</v>
      </c>
      <c r="AD433" s="21">
        <f t="shared" ref="AD433" si="2855">AD432/AD431</f>
        <v>0.45696261851692982</v>
      </c>
      <c r="AE433" s="21">
        <f t="shared" ref="AE433" si="2856">AE432/AE431</f>
        <v>6.6687391958145714E-2</v>
      </c>
      <c r="AF433" s="21">
        <f t="shared" ref="AF433" si="2857">AF432/AF431</f>
        <v>0.24528301886792453</v>
      </c>
      <c r="AG433" s="21">
        <f t="shared" ref="AG433" si="2858">AG432/AG431</f>
        <v>0.22060939058425813</v>
      </c>
      <c r="AH433" s="21">
        <f t="shared" ref="AH433" si="2859">AH432/AH431</f>
        <v>0.29371191488744486</v>
      </c>
      <c r="AI433" s="21">
        <f t="shared" ref="AI433" si="2860">AI432/AI431</f>
        <v>0.20883191980455248</v>
      </c>
      <c r="AJ433" s="18" t="s">
        <v>54</v>
      </c>
      <c r="AK433" s="18" t="s">
        <v>54</v>
      </c>
      <c r="AL433" s="18" t="s">
        <v>54</v>
      </c>
      <c r="AM433" s="18" t="s">
        <v>54</v>
      </c>
      <c r="AN433" s="18" t="s">
        <v>54</v>
      </c>
      <c r="AO433" s="18" t="s">
        <v>54</v>
      </c>
      <c r="AP433" s="21">
        <f t="shared" ref="AP433" si="2861">AP432/AP431</f>
        <v>7.9455557804645957E-3</v>
      </c>
    </row>
  </sheetData>
  <mergeCells count="1">
    <mergeCell ref="A2:E2"/>
  </mergeCells>
  <conditionalFormatting sqref="F2:F7 F12:F16 F20:F25 F29:F34 F38:F43 F47:F52 F56:F61 F65 F74:F79 F83:F88 F92 F101:F106 F110:F115 F119:F121 F128:F133 F137:F142 F146:F147 F155:F160 F164:F169 F173:F174 F182:F187 F191:F196 F200:F202 F209:F214 F218:F219 F227 F236:F241 F245:F250 F254 F263:F268 F272:F273 F281 F290 F299:F300 F308 F317:F322 F326:F331 F335 F344:F349 F353:F358 F362 F371:F376 F380:F385 F389 F398:F400 F407:F412 F416 F425 F94:F97 F149:F151 F177:F178 F204:F205 F221 F223 F275:F277 F286 F292:F294 F302:F304 F313 F402:F403 F428 F67:F70 F124">
    <cfRule type="cellIs" dxfId="219" priority="208" operator="lessThanOrEqual">
      <formula>9769</formula>
    </cfRule>
  </conditionalFormatting>
  <conditionalFormatting sqref="G1:G7 G12:G16 G20:G25 G29:G34 G38:G43 G47:G52 G56:G61 G65:G70 G74:G79 G83:G88 G92:G97 G101:G106 G110:G115 G119:G124 G128:G133 G137:G142 G146:G151 G155:G160 G164:G169 G173:G178 G182:G187 G191:G196 G200:G205 G209:G214 G218:G223 G227:G232 G236:G241 G245:G250 G254:G259 G263:G268 G272:G277 G281:G286 G290:G295 G299:G304 G308:G313 G317:G322 G326:G331 G335:G340 G344:G349 G353:G358 G362:G367 G371:G376 G380:G385 G389:G394 G398:G403 G407:G412 G416:G421 G425:G430 G434:G1048576">
    <cfRule type="cellIs" dxfId="218" priority="207" operator="lessThanOrEqual">
      <formula>22792</formula>
    </cfRule>
  </conditionalFormatting>
  <conditionalFormatting sqref="H1:H7 H12:H16 H20:H25 H29:H34 H38:H43 H47:H52 H56:H61 H65:H70 H74:H79 H83:H88 H92:H97 H101:H106 H110:H115 H119:H124 H128:H133 H137:H142 H146:H151 H155:H160 H164:H169 H173:H178 H182:H187 H191:H196 H200:H205 H209:H214 H218:H223 H227:H232 H236:H241 H245:H250 H254:H259 H263:H268 H272:H277 H281:H286 H290:H295 H299:H304 H308:H313 H317:H322 H326:H331 H335:H340 H344:H349 H353:H358 H362:H367 H371:H376 H380:H385 H389:H394 H398:H403 H407:H412 H416:H421 H425:H430 H434:H1048576">
    <cfRule type="cellIs" dxfId="217" priority="206" operator="lessThanOrEqual">
      <formula>129981</formula>
    </cfRule>
  </conditionalFormatting>
  <conditionalFormatting sqref="K1:K7 K12:K16 K20:K25 K29:K34 K38:K43 K47:K52 K56:K61 K65:K70 K74:K79 K83:K88 K92:K97 K101:K106 K110:K115 K119:K124 K128:K133 K137:K142 K146:K151 K155:K160 K164:K169 K173:K178 K182:K187 K191:K196 K200:K205 K209:K214 K218:K223 K227:K232 K236:K241 K245:K250 K254:K259 K263:K268 K272:K277 K281:K286 K290:K295 K299:K304 K308:K313 K317:K322 K326:K331 K335:K340 K344:K349 K353:K358 K362:K367 K371:K376 K380:K385 K389:K394 K398:K403 K407:K412 K416:K421 K425:K430 K434:K1048576">
    <cfRule type="cellIs" dxfId="216" priority="205" operator="lessThanOrEqual">
      <formula>3448</formula>
    </cfRule>
  </conditionalFormatting>
  <conditionalFormatting sqref="L1:L7 L12:L16 L20:L25 L29:L34 L38:L43 L47:L52 L56:L61 L65:L70 L74:L79 L83:L88 L92:L97 L101:L106 L110:L115 L119:L124 L128:L133 L137:L142 L146:L151 L155:L160 L164:L169 L173:L178 L182:L187 L191:L196 L200:L205 L209:L214 L218:L223 L227:L231 L236:L241 L245:L250 L254:L259 L263:L268 L272:L277 L281:L286 L290:L295 L299:L304 L308:L313 L317:L322 L326:L331 L335:L340 L344:L349 L353:L358 L362:L367 L371:L376 L380:L385 L389:L394 L398:L403 L407:L412 L416:L421 L425:L430 L434:L1048576">
    <cfRule type="cellIs" dxfId="215" priority="204" operator="lessThanOrEqual">
      <formula>1140</formula>
    </cfRule>
  </conditionalFormatting>
  <conditionalFormatting sqref="M1:M2 M12:M16 M20:M25 M29:M34 M38:M43 M47:M52 M56:M61 M65:M70 M74:M79 M83:M85 M92:M97 M101:M106 M110:M113 M119:M124 M128:M133 M137:M138 M146:M151 M155:M160 M164:M167 M173:M178 M182:M187 M191:M196 M200:M205 M209:M214 M218 M227:M232 M236:M241 M245:M250 M254:M259 M263:M268 M272:M277 M281:M286 M290:M294 M299:M300 M308:M313 M317:M322 M326:M331 M335:M340 M344:M349 M353 M362:M367 M371:M376 M380:M385 M389:M394 M398:M403 M407:M408 M416:M421 M425:M430 M434:M1048576 M4:M6 M87:M88 M115 M140:M142 M169 M221:M223 M302:M304 M355:M358 M411:M412">
    <cfRule type="cellIs" dxfId="214" priority="203" operator="lessThanOrEqual">
      <formula>3031</formula>
    </cfRule>
  </conditionalFormatting>
  <conditionalFormatting sqref="P1:P7 P12:P16 P20:P25 P29:P34 P38:P43 P47:P52 P56:P61 P65:P70 P74:P79 P83:P88 P92:P97 P101:P106 P110:P115 P119:P124 P128:P133 P137:P142 P146:P151 P155:P160 P164:P169 P173:P178 P182:P187 P191:P196 P200:P205 P209:P214 P218:P223 P227:P232 P236:P241 P245:P250 P254:P259 P263:P268 P272:P277 P281:P286 P290:P295 P299:P304 P308:P313 P317:P322 P326:P331 P335:P340 P344:P349 P353:P358 P362:P367 P371:P376 P380:P385 P389:P394 P398:P403 P407:P412 P416:P421 P425:P430 P434:P1048576">
    <cfRule type="cellIs" dxfId="213" priority="202" operator="lessThanOrEqual">
      <formula>28</formula>
    </cfRule>
  </conditionalFormatting>
  <conditionalFormatting sqref="Q1:Q7 Q12:Q16 Q20:Q25 Q29:Q34 Q38:Q43 Q47:Q52 Q56:Q61 Q65:Q70 Q74:Q79 Q83:Q88 Q92:Q97 Q101:Q106 Q110:Q115 Q119:Q124 Q128:Q133 Q137:Q142 Q146:Q151 Q155:Q160 Q164:Q169 Q173:Q178 Q182:Q187 Q191:Q196 Q200:Q205 Q209:Q214 Q218:Q223 Q227:Q232 Q236:Q241 Q245:Q250 Q254:Q259 Q263:Q268 Q272:Q277 Q281:Q286 Q290:Q295 Q299:Q304 Q308:Q313 Q317:Q322 Q326:Q331 Q335:Q340 Q344:Q349 Q353:Q358 Q362:Q367 Q371:Q376 Q380:Q385 Q389:Q394 Q398:Q403 Q407:Q412 Q416:Q421 Q425:Q430 Q434:Q1048576">
    <cfRule type="cellIs" dxfId="212" priority="201" operator="lessThanOrEqual">
      <formula>991</formula>
    </cfRule>
  </conditionalFormatting>
  <conditionalFormatting sqref="S1:S7 S12:S16 S20:S25 S29:S34 S38:S43 S47:S52 S56:S61 S65:S70 S74:S79 S83:S88 S92:S97 S101:S106 S110:S115 S119:S124 S128:S133 S137:S139 S146:S151 S155:S160 S164:S169 S173:S178 S182:S187 S191:S196 S200:S205 S209:S214 S218:S220 S227:S232 S236:S241 S245:S249 S254:S259 S263:S268 S272:S275 S281:S286 S290:S294 S299:S304 S308:S313 S317:S322 S326:S327 S335:S340 S344:S349 S353:S357 S362:S367 S371:S376 S380 S389:S394 S398:S403 S407:S412 S416:S421 S425:S430 S434:S1048576 S141:S142 S222:S223 S329:S331 S382 S385 S277">
    <cfRule type="cellIs" dxfId="211" priority="200" operator="lessThanOrEqual">
      <formula>15</formula>
    </cfRule>
  </conditionalFormatting>
  <conditionalFormatting sqref="U1:U7 U12:U16 U20:U25 U29:U34 U38:U43 U47:U52 U56:U61 U65:U70 U74:U79 U83:U88 U92:U97 U101:U106 U110:U115 U119:U124 U128:U133 U137:U142 U146:U151 U155:U160 U164:U169 U173:U178 U182:U187 U191:U196 U200:U205 U209:U214 U218:U223 U227:U232 U236:U241 U245:U250 U254:U259 U263:U268 U272:U277 U281:U286 U290:U295 U299:U304 U308:U313 U317:U322 U326:U331 U335:U340 U344:U349 U353:U358 U362:U367 U371:U376 U380:U385 U389:U394 U398:U403 U407:U412 U416:U421 U425:U430 U434:U1048576">
    <cfRule type="cellIs" dxfId="210" priority="199" operator="lessThanOrEqual">
      <formula>5</formula>
    </cfRule>
  </conditionalFormatting>
  <conditionalFormatting sqref="X1:X7 X12:X16 X20:X25 X29:X34 X38:X43 X47:X52 X56:X61 X65:X70 X74:X79 X83:X88 X92:X97 X101:X106 X110:X115 X119:X124 X128:X133 X137:X142 X146:X151 X155:X160 X164:X169 X173:X178 X182:X187 X191:X196 X200:X205 X209:X214 X218:X223 X227:X232 X236:X241 X245:X250 X254:X259 X263:X268 X272:X277 X281:X286 X290:X295 X299:X304 X308:X313 X317:X322 X326:X331 X335:X340 X344:X349 X353:X358 X362:X367 X371:X376 X380:X385 X389:X394 X398:X403 X407:X412 X416:X421 X425:X430 X434:X1048576">
    <cfRule type="cellIs" dxfId="209" priority="198" operator="lessThanOrEqual">
      <formula>21</formula>
    </cfRule>
  </conditionalFormatting>
  <conditionalFormatting sqref="Y1:Y7 Y12:Y16 Y20:Y25 Y29:Y34 Y38:Y43 Y47:Y52 Y56:Y61 Y65:Y70 Y74:Y79 Y83:Y88 Y92:Y97 Y101:Y106 Y110:Y115 Y119:Y124 Y128:Y133 Y137:Y142 Y146:Y151 Y155:Y160 Y164:Y169 Y173:Y178 Y182:Y187 Y191:Y196 Y200:Y205 Y209:Y214 Y218:Y223 Y227:Y231 Y236:Y241 Y245:Y250 Y254:Y259 Y263:Y268 Y272:Y277 Y281:Y286 Y290:Y295 Y299:Y304 Y308:Y313 Y317:Y322 Y326:Y331 Y335:Y340 Y344:Y349 Y353:Y358 Y362:Y367 Y371:Y376 Y380:Y385 Y389:Y394 Y398:Y403 Y407:Y412 Y416:Y421 Y425:Y430 Y434:Y1048576">
    <cfRule type="cellIs" dxfId="208" priority="197" operator="lessThanOrEqual">
      <formula>23</formula>
    </cfRule>
  </conditionalFormatting>
  <conditionalFormatting sqref="Z1:Z7 Z12:Z16 Z20:Z25 Z29:Z34 Z38:Z43 Z47:Z52 Z56:Z61 Z65:Z70 Z74:Z79 Z83:Z88 Z92:Z97 Z101:Z106 Z110:Z115 Z119:Z124 Z128:Z133 Z137:Z142 Z146:Z151 Z155:Z160 Z164:Z169 Z173:Z178 Z182:Z187 Z191:Z196 Z200:Z205 Z209:Z214 Z218:Z223 Z227:Z232 Z236:Z241 Z245:Z250 Z254:Z259 Z263:Z268 Z272:Z277 Z281:Z286 Z290:Z295 Z299:Z304 Z308:Z313 Z317:Z322 Z326:Z331 Z335:Z340 Z344:Z349 Z353:Z358 Z362:Z367 Z371:Z376 Z380:Z385 Z389:Z394 Z398:Z403 Z407:Z412 Z416:Z421 Z425:Z430 Z434:Z1048576">
    <cfRule type="cellIs" dxfId="207" priority="196" operator="lessThanOrEqual">
      <formula>5</formula>
    </cfRule>
  </conditionalFormatting>
  <conditionalFormatting sqref="AA1:AA7 AA12:AA16 AA20:AA25 AA29:AA34 AA38:AA43 AA47:AA52 AA56:AA61 AA65:AA70 AA74:AA79 AA83:AA88 AA92:AA97 AA101:AA106 AA110:AA115 AA119:AA124 AA128:AA133 AA137:AA142 AA146:AA151 AA155:AA160 AA164:AA169 AA173:AA178 AA182:AA187 AA191:AA196 AA200:AA205 AA209:AA214 AA218:AA223 AA227:AA232 AA236:AA241 AA245:AA250 AA254:AA259 AA263:AA268 AA272:AA277 AA281:AA286 AA290:AA295 AA299:AA304 AA308:AA313 AA317:AA322 AA326:AA331 AA335:AA340 AA344:AA349 AA353:AA358 AA362:AA367 AA371:AA376 AA380:AA385 AA389:AA394 AA398:AA403 AA407:AA412 AA416:AA421 AA425:AA430 AA434:AA1048576">
    <cfRule type="cellIs" dxfId="206" priority="195" operator="lessThanOrEqual">
      <formula>16</formula>
    </cfRule>
  </conditionalFormatting>
  <conditionalFormatting sqref="AB1:AB7 AB12:AB16 AB20:AB25 AB29:AB34 AB38:AB43 AB47:AB52 AB56:AB61 AB65:AB70 AB74:AB79 AB83:AB88 AB92:AB97 AB101:AB106 AB110:AB115 AB119:AB124 AB128:AB129 AB137:AB142 AB146:AB151 AB155:AB158 AB164:AB169 AB173:AB178 AB182:AB185 AB191:AB196 AB200:AB205 AB209:AB214 AB218:AB223 AB227:AB232 AB236:AB238 AB245:AB250 AB254:AB259 AB263:AB268 AB272:AB277 AB281:AB286 AB290:AB294 AB299:AB304 AB308:AB313 AB317:AB318 AB326:AB331 AB335:AB340 AB344:AB349 AB353:AB358 AB362:AB367 AB371:AB376 AB380:AB385 AB389:AB394 AB398:AB401 AB407:AB412 AB416:AB421 AB425:AB430 AB434:AB1048576 AB240:AB241 AB320:AB322 AB131:AB133 AB160 AB187 AB403">
    <cfRule type="cellIs" dxfId="205" priority="194" operator="lessThanOrEqual">
      <formula>5</formula>
    </cfRule>
  </conditionalFormatting>
  <conditionalFormatting sqref="AL1:AL7 AL13:AL14 AL20 AL29:AL34 AL38 AL47 AL56:AL61 AL65 AL74 AL83:AL88 AL92:AL93 AL101:AL104 AL110:AL115 AL119 AL128 AL137:AL142 AL146 AL155:AL156 AL164:AL169 AL173 AL182:AL183 AL191:AL196 AL200 AL209 AL218:AL223 AL227:AL229 AL236 AL245:AL250 AL254 AL263:AL264 AL272:AL277 AL281 AL290 AL299:AL304 AL308 AL317:AL319 AL326:AL331 AL335 AL344:AL345 AL353:AL358 AL362 AL371:AL372 AL380:AL385 AL389:AL390 AL398:AL401 AL407:AL412 AL416 AL425 AL434:AL1048576 AL211:AL212 AL214 AL202:AL203 AL187 AL177 AL159 AL149 AL151 AL131 AL106 AL79 AL67 AL69 AL50:AL51 AL23:AL25 AL16 AL241 AL313 AL338:AL339 AL348:AL349 AL367 AL375:AL376 AL419 AL428 AL403 AL392:AL394 AL292 AL283 AL286 AL266:AL267">
    <cfRule type="cellIs" dxfId="204" priority="193" operator="lessThanOrEqual">
      <formula>15</formula>
    </cfRule>
  </conditionalFormatting>
  <conditionalFormatting sqref="A10:Q10 S10:AH10 AK10:AL10 AP10:XFD10">
    <cfRule type="cellIs" dxfId="203" priority="189" operator="between">
      <formula>0.2</formula>
      <formula>100</formula>
    </cfRule>
    <cfRule type="cellIs" dxfId="202" priority="190" operator="between">
      <formula>0.1</formula>
      <formula>0.2</formula>
    </cfRule>
    <cfRule type="cellIs" dxfId="201" priority="191" operator="between">
      <formula>0.05</formula>
      <formula>0.1</formula>
    </cfRule>
    <cfRule type="cellIs" dxfId="200" priority="192" operator="between">
      <formula>0</formula>
      <formula>0.05</formula>
    </cfRule>
  </conditionalFormatting>
  <conditionalFormatting sqref="A19:AI19 AK19:AL19 AN19 AP19:XFD19">
    <cfRule type="cellIs" dxfId="199" priority="185" operator="between">
      <formula>0.2</formula>
      <formula>100</formula>
    </cfRule>
    <cfRule type="cellIs" dxfId="198" priority="186" operator="between">
      <formula>0.1</formula>
      <formula>0.2</formula>
    </cfRule>
    <cfRule type="cellIs" dxfId="197" priority="187" operator="between">
      <formula>0.05</formula>
      <formula>0.1</formula>
    </cfRule>
    <cfRule type="cellIs" dxfId="196" priority="188" operator="between">
      <formula>0</formula>
      <formula>0.05</formula>
    </cfRule>
  </conditionalFormatting>
  <conditionalFormatting sqref="A28:I28 K28:AH28 AJ28:AL28 AN28 AP28:XFD28">
    <cfRule type="cellIs" dxfId="195" priority="181" operator="between">
      <formula>0.2</formula>
      <formula>100</formula>
    </cfRule>
    <cfRule type="cellIs" dxfId="194" priority="182" operator="between">
      <formula>0.1</formula>
      <formula>0.2</formula>
    </cfRule>
    <cfRule type="cellIs" dxfId="193" priority="183" operator="between">
      <formula>0.05</formula>
      <formula>0.1</formula>
    </cfRule>
    <cfRule type="cellIs" dxfId="192" priority="184" operator="between">
      <formula>0</formula>
      <formula>0.05</formula>
    </cfRule>
  </conditionalFormatting>
  <conditionalFormatting sqref="A37:AH37 AP37:XFD37 AN37 AJ37:AL37">
    <cfRule type="cellIs" dxfId="191" priority="177" operator="between">
      <formula>0.2</formula>
      <formula>100</formula>
    </cfRule>
    <cfRule type="cellIs" dxfId="190" priority="178" operator="between">
      <formula>0.1</formula>
      <formula>0.2</formula>
    </cfRule>
    <cfRule type="cellIs" dxfId="189" priority="179" operator="between">
      <formula>0.05</formula>
      <formula>0.1</formula>
    </cfRule>
    <cfRule type="cellIs" dxfId="188" priority="180" operator="between">
      <formula>0</formula>
      <formula>0.05</formula>
    </cfRule>
  </conditionalFormatting>
  <conditionalFormatting sqref="A46:H46 K46:AC46 AE46:AK46 AN46 AP46:XFD46">
    <cfRule type="cellIs" dxfId="187" priority="173" operator="between">
      <formula>0.2</formula>
      <formula>100</formula>
    </cfRule>
    <cfRule type="cellIs" dxfId="186" priority="174" operator="between">
      <formula>0.1</formula>
      <formula>0.2</formula>
    </cfRule>
    <cfRule type="cellIs" dxfId="185" priority="175" operator="between">
      <formula>0.05</formula>
      <formula>0.1</formula>
    </cfRule>
    <cfRule type="cellIs" dxfId="184" priority="176" operator="between">
      <formula>0</formula>
      <formula>0.05</formula>
    </cfRule>
  </conditionalFormatting>
  <conditionalFormatting sqref="A55:I55 AP55:XFD55 AN55 AK55 K55:AI55">
    <cfRule type="cellIs" dxfId="183" priority="169" operator="between">
      <formula>0.2</formula>
      <formula>100</formula>
    </cfRule>
    <cfRule type="cellIs" dxfId="182" priority="170" operator="between">
      <formula>0.1</formula>
      <formula>0.2</formula>
    </cfRule>
    <cfRule type="cellIs" dxfId="181" priority="171" operator="between">
      <formula>0.05</formula>
      <formula>0.1</formula>
    </cfRule>
    <cfRule type="cellIs" dxfId="180" priority="172" operator="between">
      <formula>0</formula>
      <formula>0.05</formula>
    </cfRule>
  </conditionalFormatting>
  <conditionalFormatting sqref="A64:AI64 AK64:AL64 AN64 AP64:XFD64">
    <cfRule type="cellIs" dxfId="179" priority="165" operator="between">
      <formula>0.2</formula>
      <formula>100</formula>
    </cfRule>
    <cfRule type="cellIs" dxfId="178" priority="166" operator="between">
      <formula>0.1</formula>
      <formula>0.2</formula>
    </cfRule>
    <cfRule type="cellIs" dxfId="177" priority="167" operator="between">
      <formula>0.05</formula>
      <formula>0.1</formula>
    </cfRule>
    <cfRule type="cellIs" dxfId="176" priority="168" operator="between">
      <formula>0</formula>
      <formula>0.05</formula>
    </cfRule>
  </conditionalFormatting>
  <conditionalFormatting sqref="A73:H73 AP73:XFD73 AN73 K73:AI73">
    <cfRule type="cellIs" dxfId="175" priority="161" operator="between">
      <formula>0.2</formula>
      <formula>100</formula>
    </cfRule>
    <cfRule type="cellIs" dxfId="174" priority="162" operator="between">
      <formula>0.1</formula>
      <formula>0.2</formula>
    </cfRule>
    <cfRule type="cellIs" dxfId="173" priority="163" operator="between">
      <formula>0.05</formula>
      <formula>0.1</formula>
    </cfRule>
    <cfRule type="cellIs" dxfId="172" priority="164" operator="between">
      <formula>0</formula>
      <formula>0.05</formula>
    </cfRule>
  </conditionalFormatting>
  <conditionalFormatting sqref="A82:I82 K82:AH82 AJ82:AK82 AN82 AP82:XFD82">
    <cfRule type="cellIs" dxfId="171" priority="157" operator="between">
      <formula>0.2</formula>
      <formula>100</formula>
    </cfRule>
    <cfRule type="cellIs" dxfId="170" priority="158" operator="between">
      <formula>0.1</formula>
      <formula>0.2</formula>
    </cfRule>
    <cfRule type="cellIs" dxfId="169" priority="159" operator="between">
      <formula>0.05</formula>
      <formula>0.1</formula>
    </cfRule>
    <cfRule type="cellIs" dxfId="168" priority="160" operator="between">
      <formula>0</formula>
      <formula>0.05</formula>
    </cfRule>
  </conditionalFormatting>
  <conditionalFormatting sqref="A91:AH91 AP91:XFD91 AJ91:AL91">
    <cfRule type="cellIs" dxfId="167" priority="153" operator="between">
      <formula>0.2</formula>
      <formula>100</formula>
    </cfRule>
    <cfRule type="cellIs" dxfId="166" priority="154" operator="between">
      <formula>0.1</formula>
      <formula>0.2</formula>
    </cfRule>
    <cfRule type="cellIs" dxfId="165" priority="155" operator="between">
      <formula>0.05</formula>
      <formula>0.1</formula>
    </cfRule>
    <cfRule type="cellIs" dxfId="164" priority="156" operator="between">
      <formula>0</formula>
      <formula>0.05</formula>
    </cfRule>
  </conditionalFormatting>
  <conditionalFormatting sqref="A100:H100 K100:Q100 S100:AH100 AN100 AP100:XFD100">
    <cfRule type="cellIs" dxfId="163" priority="149" operator="between">
      <formula>0.2</formula>
      <formula>100</formula>
    </cfRule>
    <cfRule type="cellIs" dxfId="162" priority="150" operator="between">
      <formula>0.1</formula>
      <formula>0.2</formula>
    </cfRule>
    <cfRule type="cellIs" dxfId="161" priority="151" operator="between">
      <formula>0.05</formula>
      <formula>0.1</formula>
    </cfRule>
    <cfRule type="cellIs" dxfId="160" priority="152" operator="between">
      <formula>0</formula>
      <formula>0.05</formula>
    </cfRule>
  </conditionalFormatting>
  <conditionalFormatting sqref="A109:I109 AP109:XFD109 AN109 AL109 AE109:AI109 O109:AC109 K109:M109">
    <cfRule type="cellIs" dxfId="159" priority="145" operator="between">
      <formula>0.2</formula>
      <formula>100</formula>
    </cfRule>
    <cfRule type="cellIs" dxfId="158" priority="146" operator="between">
      <formula>0.1</formula>
      <formula>0.2</formula>
    </cfRule>
    <cfRule type="cellIs" dxfId="157" priority="147" operator="between">
      <formula>0.05</formula>
      <formula>0.1</formula>
    </cfRule>
    <cfRule type="cellIs" dxfId="156" priority="148" operator="between">
      <formula>0</formula>
      <formula>0.05</formula>
    </cfRule>
  </conditionalFormatting>
  <conditionalFormatting sqref="A118:AC118 AE118:AH118 AK118:AL118 AN118:XFD118">
    <cfRule type="cellIs" dxfId="155" priority="141" operator="between">
      <formula>0.2</formula>
      <formula>100</formula>
    </cfRule>
    <cfRule type="cellIs" dxfId="154" priority="142" operator="between">
      <formula>0.1</formula>
      <formula>0.2</formula>
    </cfRule>
    <cfRule type="cellIs" dxfId="153" priority="143" operator="between">
      <formula>0.05</formula>
      <formula>0.1</formula>
    </cfRule>
    <cfRule type="cellIs" dxfId="152" priority="144" operator="between">
      <formula>0</formula>
      <formula>0.05</formula>
    </cfRule>
  </conditionalFormatting>
  <conditionalFormatting sqref="A127:H127 AP127:XFD127 AN127 AJ127:AK127 AE127:AH127 K127:AC127">
    <cfRule type="cellIs" dxfId="151" priority="137" operator="between">
      <formula>0.2</formula>
      <formula>100</formula>
    </cfRule>
    <cfRule type="cellIs" dxfId="150" priority="138" operator="between">
      <formula>0.1</formula>
      <formula>0.2</formula>
    </cfRule>
    <cfRule type="cellIs" dxfId="149" priority="139" operator="between">
      <formula>0.05</formula>
      <formula>0.1</formula>
    </cfRule>
    <cfRule type="cellIs" dxfId="148" priority="140" operator="between">
      <formula>0</formula>
      <formula>0.05</formula>
    </cfRule>
  </conditionalFormatting>
  <conditionalFormatting sqref="A136:I136 K136:AC136 AF136:AH136 AO136:XFD136">
    <cfRule type="cellIs" dxfId="147" priority="133" operator="between">
      <formula>0.2</formula>
      <formula>100</formula>
    </cfRule>
    <cfRule type="cellIs" dxfId="146" priority="134" operator="between">
      <formula>0.1</formula>
      <formula>0.2</formula>
    </cfRule>
    <cfRule type="cellIs" dxfId="145" priority="135" operator="between">
      <formula>0.05</formula>
      <formula>0.1</formula>
    </cfRule>
    <cfRule type="cellIs" dxfId="144" priority="136" operator="between">
      <formula>0</formula>
      <formula>0.05</formula>
    </cfRule>
  </conditionalFormatting>
  <conditionalFormatting sqref="A145:M145 AP145:XFD145 AK145:AL145 AE145:AI145 O145:AC145">
    <cfRule type="cellIs" dxfId="143" priority="129" operator="between">
      <formula>0.2</formula>
      <formula>100</formula>
    </cfRule>
    <cfRule type="cellIs" dxfId="142" priority="130" operator="between">
      <formula>0.1</formula>
      <formula>0.2</formula>
    </cfRule>
    <cfRule type="cellIs" dxfId="141" priority="131" operator="between">
      <formula>0.05</formula>
      <formula>0.1</formula>
    </cfRule>
    <cfRule type="cellIs" dxfId="140" priority="132" operator="between">
      <formula>0</formula>
      <formula>0.05</formula>
    </cfRule>
  </conditionalFormatting>
  <conditionalFormatting sqref="A154:H154 K154:Q154 S154:AI154 AK154 AN154 AP154:XFD154">
    <cfRule type="cellIs" dxfId="139" priority="125" operator="between">
      <formula>0.2</formula>
      <formula>100</formula>
    </cfRule>
    <cfRule type="cellIs" dxfId="138" priority="126" operator="between">
      <formula>0.1</formula>
      <formula>0.2</formula>
    </cfRule>
    <cfRule type="cellIs" dxfId="137" priority="127" operator="between">
      <formula>0.05</formula>
      <formula>0.1</formula>
    </cfRule>
    <cfRule type="cellIs" dxfId="136" priority="128" operator="between">
      <formula>0</formula>
      <formula>0.05</formula>
    </cfRule>
  </conditionalFormatting>
  <conditionalFormatting sqref="A163:I163 AP163:XFD163 AM163 K163:AI163">
    <cfRule type="cellIs" dxfId="135" priority="121" operator="between">
      <formula>0.2</formula>
      <formula>100</formula>
    </cfRule>
    <cfRule type="cellIs" dxfId="134" priority="122" operator="between">
      <formula>0.1</formula>
      <formula>0.2</formula>
    </cfRule>
    <cfRule type="cellIs" dxfId="133" priority="123" operator="between">
      <formula>0.05</formula>
      <formula>0.1</formula>
    </cfRule>
    <cfRule type="cellIs" dxfId="132" priority="124" operator="between">
      <formula>0</formula>
      <formula>0.05</formula>
    </cfRule>
  </conditionalFormatting>
  <conditionalFormatting sqref="A172:AL172 AN172 AP172:XFD172">
    <cfRule type="cellIs" dxfId="131" priority="117" operator="between">
      <formula>0.2</formula>
      <formula>100</formula>
    </cfRule>
    <cfRule type="cellIs" dxfId="130" priority="118" operator="between">
      <formula>0.1</formula>
      <formula>0.2</formula>
    </cfRule>
    <cfRule type="cellIs" dxfId="129" priority="119" operator="between">
      <formula>0.05</formula>
      <formula>0.1</formula>
    </cfRule>
    <cfRule type="cellIs" dxfId="128" priority="120" operator="between">
      <formula>0</formula>
      <formula>0.05</formula>
    </cfRule>
  </conditionalFormatting>
  <conditionalFormatting sqref="A181:H181 AP181:XFD181 AN181 K181:AI181">
    <cfRule type="cellIs" dxfId="127" priority="113" operator="between">
      <formula>0.2</formula>
      <formula>100</formula>
    </cfRule>
    <cfRule type="cellIs" dxfId="126" priority="114" operator="between">
      <formula>0.1</formula>
      <formula>0.2</formula>
    </cfRule>
    <cfRule type="cellIs" dxfId="125" priority="115" operator="between">
      <formula>0.05</formula>
      <formula>0.1</formula>
    </cfRule>
    <cfRule type="cellIs" dxfId="124" priority="116" operator="between">
      <formula>0</formula>
      <formula>0.05</formula>
    </cfRule>
  </conditionalFormatting>
  <conditionalFormatting sqref="A190:I190 K190:AC190 AE190:AI190 AK190 AN190 AP190:XFD190">
    <cfRule type="cellIs" dxfId="123" priority="109" operator="between">
      <formula>0.2</formula>
      <formula>100</formula>
    </cfRule>
    <cfRule type="cellIs" dxfId="122" priority="110" operator="between">
      <formula>0.1</formula>
      <formula>0.2</formula>
    </cfRule>
    <cfRule type="cellIs" dxfId="121" priority="111" operator="between">
      <formula>0.05</formula>
      <formula>0.1</formula>
    </cfRule>
    <cfRule type="cellIs" dxfId="120" priority="112" operator="between">
      <formula>0</formula>
      <formula>0.05</formula>
    </cfRule>
  </conditionalFormatting>
  <conditionalFormatting sqref="A199:AH199 AP199:XFD199 AN199 AK199:AL199">
    <cfRule type="cellIs" dxfId="119" priority="105" operator="between">
      <formula>0.2</formula>
      <formula>100</formula>
    </cfRule>
    <cfRule type="cellIs" dxfId="118" priority="106" operator="between">
      <formula>0.1</formula>
      <formula>0.2</formula>
    </cfRule>
    <cfRule type="cellIs" dxfId="117" priority="107" operator="between">
      <formula>0.05</formula>
      <formula>0.1</formula>
    </cfRule>
    <cfRule type="cellIs" dxfId="116" priority="108" operator="between">
      <formula>0</formula>
      <formula>0.05</formula>
    </cfRule>
  </conditionalFormatting>
  <conditionalFormatting sqref="A208:H208 K208:AI208 AN208:XFD208">
    <cfRule type="cellIs" dxfId="115" priority="101" operator="between">
      <formula>0.2</formula>
      <formula>100</formula>
    </cfRule>
    <cfRule type="cellIs" dxfId="114" priority="102" operator="between">
      <formula>0.1</formula>
      <formula>0.2</formula>
    </cfRule>
    <cfRule type="cellIs" dxfId="113" priority="103" operator="between">
      <formula>0.05</formula>
      <formula>0.1</formula>
    </cfRule>
    <cfRule type="cellIs" dxfId="112" priority="104" operator="between">
      <formula>0</formula>
      <formula>0.05</formula>
    </cfRule>
  </conditionalFormatting>
  <conditionalFormatting sqref="A217:I217 AP217:XFD217 AN217 AK217:AL217 K217:AH217">
    <cfRule type="cellIs" dxfId="111" priority="97" operator="between">
      <formula>0.2</formula>
      <formula>100</formula>
    </cfRule>
    <cfRule type="cellIs" dxfId="110" priority="98" operator="between">
      <formula>0.1</formula>
      <formula>0.2</formula>
    </cfRule>
    <cfRule type="cellIs" dxfId="109" priority="99" operator="between">
      <formula>0.05</formula>
      <formula>0.1</formula>
    </cfRule>
    <cfRule type="cellIs" dxfId="108" priority="100" operator="between">
      <formula>0</formula>
      <formula>0.05</formula>
    </cfRule>
  </conditionalFormatting>
  <conditionalFormatting sqref="A226:H226 K226:AH226 AK226:AL226 AP226:XFD226">
    <cfRule type="cellIs" dxfId="107" priority="93" operator="between">
      <formula>0.2</formula>
      <formula>100</formula>
    </cfRule>
    <cfRule type="cellIs" dxfId="106" priority="94" operator="between">
      <formula>0.1</formula>
      <formula>0.2</formula>
    </cfRule>
    <cfRule type="cellIs" dxfId="105" priority="95" operator="between">
      <formula>0.05</formula>
      <formula>0.1</formula>
    </cfRule>
    <cfRule type="cellIs" dxfId="104" priority="96" operator="between">
      <formula>0</formula>
      <formula>0.05</formula>
    </cfRule>
  </conditionalFormatting>
  <conditionalFormatting sqref="A235:E235 AP235:XFD235 AN235 K235:AI235 G235:H235">
    <cfRule type="cellIs" dxfId="103" priority="89" operator="between">
      <formula>0.2</formula>
      <formula>100</formula>
    </cfRule>
    <cfRule type="cellIs" dxfId="102" priority="90" operator="between">
      <formula>0.1</formula>
      <formula>0.2</formula>
    </cfRule>
    <cfRule type="cellIs" dxfId="101" priority="91" operator="between">
      <formula>0.05</formula>
      <formula>0.1</formula>
    </cfRule>
    <cfRule type="cellIs" dxfId="100" priority="92" operator="between">
      <formula>0</formula>
      <formula>0.05</formula>
    </cfRule>
  </conditionalFormatting>
  <conditionalFormatting sqref="A244:I244 AP244:XFD244 K244:AI244">
    <cfRule type="cellIs" dxfId="99" priority="85" operator="between">
      <formula>0.2</formula>
      <formula>100</formula>
    </cfRule>
    <cfRule type="cellIs" dxfId="98" priority="86" operator="between">
      <formula>0.1</formula>
      <formula>0.2</formula>
    </cfRule>
    <cfRule type="cellIs" dxfId="97" priority="87" operator="between">
      <formula>0.05</formula>
      <formula>0.1</formula>
    </cfRule>
    <cfRule type="cellIs" dxfId="96" priority="88" operator="between">
      <formula>0</formula>
      <formula>0.05</formula>
    </cfRule>
  </conditionalFormatting>
  <conditionalFormatting sqref="A253:H253 K253:AI253 AK253:AL253 AN253 AP253:XFD253">
    <cfRule type="cellIs" dxfId="95" priority="81" operator="between">
      <formula>0.2</formula>
      <formula>100</formula>
    </cfRule>
    <cfRule type="cellIs" dxfId="94" priority="82" operator="between">
      <formula>0.1</formula>
      <formula>0.2</formula>
    </cfRule>
    <cfRule type="cellIs" dxfId="93" priority="83" operator="between">
      <formula>0.05</formula>
      <formula>0.1</formula>
    </cfRule>
    <cfRule type="cellIs" dxfId="92" priority="84" operator="between">
      <formula>0</formula>
      <formula>0.05</formula>
    </cfRule>
  </conditionalFormatting>
  <conditionalFormatting sqref="A262:E262 AP262:XFD262 AN262 AE262:AH262 K262:AC262 G262:H262">
    <cfRule type="cellIs" dxfId="91" priority="77" operator="between">
      <formula>0.2</formula>
      <formula>100</formula>
    </cfRule>
    <cfRule type="cellIs" dxfId="90" priority="78" operator="between">
      <formula>0.1</formula>
      <formula>0.2</formula>
    </cfRule>
    <cfRule type="cellIs" dxfId="89" priority="79" operator="between">
      <formula>0.05</formula>
      <formula>0.1</formula>
    </cfRule>
    <cfRule type="cellIs" dxfId="88" priority="80" operator="between">
      <formula>0</formula>
      <formula>0.05</formula>
    </cfRule>
  </conditionalFormatting>
  <conditionalFormatting sqref="A271:I271 K271:AI271 AL271 AP271:XFD271">
    <cfRule type="cellIs" dxfId="87" priority="73" operator="between">
      <formula>0.2</formula>
      <formula>100</formula>
    </cfRule>
    <cfRule type="cellIs" dxfId="86" priority="74" operator="between">
      <formula>0.1</formula>
      <formula>0.2</formula>
    </cfRule>
    <cfRule type="cellIs" dxfId="85" priority="75" operator="between">
      <formula>0.05</formula>
      <formula>0.1</formula>
    </cfRule>
    <cfRule type="cellIs" dxfId="84" priority="76" operator="between">
      <formula>0</formula>
      <formula>0.05</formula>
    </cfRule>
  </conditionalFormatting>
  <conditionalFormatting sqref="A280:I280 AP280:XFD280 AN280 AK280:AL280 K280:AI280">
    <cfRule type="cellIs" dxfId="83" priority="69" operator="between">
      <formula>0.2</formula>
      <formula>100</formula>
    </cfRule>
    <cfRule type="cellIs" dxfId="82" priority="70" operator="between">
      <formula>0.1</formula>
      <formula>0.2</formula>
    </cfRule>
    <cfRule type="cellIs" dxfId="81" priority="71" operator="between">
      <formula>0.05</formula>
      <formula>0.1</formula>
    </cfRule>
    <cfRule type="cellIs" dxfId="80" priority="72" operator="between">
      <formula>0</formula>
      <formula>0.05</formula>
    </cfRule>
  </conditionalFormatting>
  <conditionalFormatting sqref="A289:E289 G289:H289 K289:AI289 AN289 AP289:XFD289">
    <cfRule type="cellIs" dxfId="79" priority="65" operator="between">
      <formula>0.2</formula>
      <formula>100</formula>
    </cfRule>
    <cfRule type="cellIs" dxfId="78" priority="66" operator="between">
      <formula>0.1</formula>
      <formula>0.2</formula>
    </cfRule>
    <cfRule type="cellIs" dxfId="77" priority="67" operator="between">
      <formula>0.05</formula>
      <formula>0.1</formula>
    </cfRule>
    <cfRule type="cellIs" dxfId="76" priority="68" operator="between">
      <formula>0</formula>
      <formula>0.05</formula>
    </cfRule>
  </conditionalFormatting>
  <conditionalFormatting sqref="A298:I298 AP298:XFD298 AN298 K298:AI298">
    <cfRule type="cellIs" dxfId="75" priority="61" operator="between">
      <formula>0.2</formula>
      <formula>100</formula>
    </cfRule>
    <cfRule type="cellIs" dxfId="74" priority="62" operator="between">
      <formula>0.1</formula>
      <formula>0.2</formula>
    </cfRule>
    <cfRule type="cellIs" dxfId="73" priority="63" operator="between">
      <formula>0.05</formula>
      <formula>0.1</formula>
    </cfRule>
    <cfRule type="cellIs" dxfId="72" priority="64" operator="between">
      <formula>0</formula>
      <formula>0.05</formula>
    </cfRule>
  </conditionalFormatting>
  <conditionalFormatting sqref="A307:H307 K307:V307 X307:AH307 AL307 AP307:XFD307">
    <cfRule type="cellIs" dxfId="71" priority="57" operator="between">
      <formula>0.2</formula>
      <formula>100</formula>
    </cfRule>
    <cfRule type="cellIs" dxfId="70" priority="58" operator="between">
      <formula>0.1</formula>
      <formula>0.2</formula>
    </cfRule>
    <cfRule type="cellIs" dxfId="69" priority="59" operator="between">
      <formula>0.05</formula>
      <formula>0.1</formula>
    </cfRule>
    <cfRule type="cellIs" dxfId="68" priority="60" operator="between">
      <formula>0</formula>
      <formula>0.05</formula>
    </cfRule>
  </conditionalFormatting>
  <conditionalFormatting sqref="A316:E316 AP316:XFD316 AN316 AK316 K316:AI316 G316:H316">
    <cfRule type="cellIs" dxfId="67" priority="53" operator="between">
      <formula>0.2</formula>
      <formula>100</formula>
    </cfRule>
    <cfRule type="cellIs" dxfId="66" priority="54" operator="between">
      <formula>0.1</formula>
      <formula>0.2</formula>
    </cfRule>
    <cfRule type="cellIs" dxfId="65" priority="55" operator="between">
      <formula>0.05</formula>
      <formula>0.1</formula>
    </cfRule>
    <cfRule type="cellIs" dxfId="64" priority="56" operator="between">
      <formula>0</formula>
      <formula>0.05</formula>
    </cfRule>
  </conditionalFormatting>
  <conditionalFormatting sqref="A325:I325 K325:AC325 AE325:AI325 AM325 AP325:XFD325">
    <cfRule type="cellIs" dxfId="63" priority="49" operator="between">
      <formula>0.2</formula>
      <formula>100</formula>
    </cfRule>
    <cfRule type="cellIs" dxfId="62" priority="50" operator="between">
      <formula>0.1</formula>
      <formula>0.2</formula>
    </cfRule>
    <cfRule type="cellIs" dxfId="61" priority="51" operator="between">
      <formula>0.05</formula>
      <formula>0.1</formula>
    </cfRule>
    <cfRule type="cellIs" dxfId="60" priority="52" operator="between">
      <formula>0</formula>
      <formula>0.05</formula>
    </cfRule>
  </conditionalFormatting>
  <conditionalFormatting sqref="A334:H334 AP334:XFD334 AK334:AL334 P334:AH334 K334:N334">
    <cfRule type="cellIs" dxfId="59" priority="45" operator="between">
      <formula>0.2</formula>
      <formula>100</formula>
    </cfRule>
    <cfRule type="cellIs" dxfId="58" priority="46" operator="between">
      <formula>0.1</formula>
      <formula>0.2</formula>
    </cfRule>
    <cfRule type="cellIs" dxfId="57" priority="47" operator="between">
      <formula>0.05</formula>
      <formula>0.1</formula>
    </cfRule>
    <cfRule type="cellIs" dxfId="56" priority="48" operator="between">
      <formula>0</formula>
      <formula>0.05</formula>
    </cfRule>
  </conditionalFormatting>
  <conditionalFormatting sqref="A343:E343 G343:H343 K343:AI343 AN343 AP343:XFD343">
    <cfRule type="cellIs" dxfId="55" priority="41" operator="between">
      <formula>0.2</formula>
      <formula>100</formula>
    </cfRule>
    <cfRule type="cellIs" dxfId="54" priority="42" operator="between">
      <formula>0.1</formula>
      <formula>0.2</formula>
    </cfRule>
    <cfRule type="cellIs" dxfId="53" priority="43" operator="between">
      <formula>0.05</formula>
      <formula>0.1</formula>
    </cfRule>
    <cfRule type="cellIs" dxfId="52" priority="44" operator="between">
      <formula>0</formula>
      <formula>0.05</formula>
    </cfRule>
  </conditionalFormatting>
  <conditionalFormatting sqref="A352:I352 AP352:XFD352 AL352:AM352 K352:AI352">
    <cfRule type="cellIs" dxfId="51" priority="37" operator="between">
      <formula>0.2</formula>
      <formula>100</formula>
    </cfRule>
    <cfRule type="cellIs" dxfId="50" priority="38" operator="between">
      <formula>0.1</formula>
      <formula>0.2</formula>
    </cfRule>
    <cfRule type="cellIs" dxfId="49" priority="39" operator="between">
      <formula>0.05</formula>
      <formula>0.1</formula>
    </cfRule>
    <cfRule type="cellIs" dxfId="48" priority="40" operator="between">
      <formula>0</formula>
      <formula>0.05</formula>
    </cfRule>
  </conditionalFormatting>
  <conditionalFormatting sqref="A361:H361 K361:AC361 AE361:AH361 AK361:AL361 AP361:XFD361">
    <cfRule type="cellIs" dxfId="47" priority="33" operator="between">
      <formula>0.2</formula>
      <formula>100</formula>
    </cfRule>
    <cfRule type="cellIs" dxfId="46" priority="34" operator="between">
      <formula>0.1</formula>
      <formula>0.2</formula>
    </cfRule>
    <cfRule type="cellIs" dxfId="45" priority="35" operator="between">
      <formula>0.05</formula>
      <formula>0.1</formula>
    </cfRule>
    <cfRule type="cellIs" dxfId="44" priority="36" operator="between">
      <formula>0</formula>
      <formula>0.05</formula>
    </cfRule>
  </conditionalFormatting>
  <conditionalFormatting sqref="A370:E370 AP370:XFD370 AN370 AI370 S370:AG370 K370:Q370 G370:H370">
    <cfRule type="cellIs" dxfId="43" priority="29" operator="between">
      <formula>0.2</formula>
      <formula>100</formula>
    </cfRule>
    <cfRule type="cellIs" dxfId="42" priority="30" operator="between">
      <formula>0.1</formula>
      <formula>0.2</formula>
    </cfRule>
    <cfRule type="cellIs" dxfId="41" priority="31" operator="between">
      <formula>0.05</formula>
      <formula>0.1</formula>
    </cfRule>
    <cfRule type="cellIs" dxfId="40" priority="32" operator="between">
      <formula>0</formula>
      <formula>0.05</formula>
    </cfRule>
  </conditionalFormatting>
  <conditionalFormatting sqref="A379:I379 K379:AI379 AL379 AP379:XFD379">
    <cfRule type="cellIs" dxfId="39" priority="25" operator="between">
      <formula>0.2</formula>
      <formula>100</formula>
    </cfRule>
    <cfRule type="cellIs" dxfId="38" priority="26" operator="between">
      <formula>0.1</formula>
      <formula>0.2</formula>
    </cfRule>
    <cfRule type="cellIs" dxfId="37" priority="27" operator="between">
      <formula>0.05</formula>
      <formula>0.1</formula>
    </cfRule>
    <cfRule type="cellIs" dxfId="36" priority="28" operator="between">
      <formula>0</formula>
      <formula>0.05</formula>
    </cfRule>
  </conditionalFormatting>
  <conditionalFormatting sqref="A388:H388 AP388:XFD388 AN388 AK388:AL388 T388:AI388 K388:R388">
    <cfRule type="cellIs" dxfId="35" priority="21" operator="between">
      <formula>0.2</formula>
      <formula>100</formula>
    </cfRule>
    <cfRule type="cellIs" dxfId="34" priority="22" operator="between">
      <formula>0.1</formula>
      <formula>0.2</formula>
    </cfRule>
    <cfRule type="cellIs" dxfId="33" priority="23" operator="between">
      <formula>0.05</formula>
      <formula>0.1</formula>
    </cfRule>
    <cfRule type="cellIs" dxfId="32" priority="24" operator="between">
      <formula>0</formula>
      <formula>0.05</formula>
    </cfRule>
  </conditionalFormatting>
  <conditionalFormatting sqref="A397:E397 G397:H397 K397:AC397 AE397:AI397 AK397:AL397 AN397 AP397:XFD397">
    <cfRule type="cellIs" dxfId="31" priority="17" operator="between">
      <formula>0.2</formula>
      <formula>100</formula>
    </cfRule>
    <cfRule type="cellIs" dxfId="30" priority="18" operator="between">
      <formula>0.1</formula>
      <formula>0.2</formula>
    </cfRule>
    <cfRule type="cellIs" dxfId="29" priority="19" operator="between">
      <formula>0.05</formula>
      <formula>0.1</formula>
    </cfRule>
    <cfRule type="cellIs" dxfId="28" priority="20" operator="between">
      <formula>0</formula>
      <formula>0.05</formula>
    </cfRule>
  </conditionalFormatting>
  <conditionalFormatting sqref="A406:I406 K406:AH406 AP406:XFD406 AN406 AL406">
    <cfRule type="cellIs" dxfId="27" priority="13" operator="between">
      <formula>0.2</formula>
      <formula>100</formula>
    </cfRule>
    <cfRule type="cellIs" dxfId="26" priority="14" operator="between">
      <formula>0.1</formula>
      <formula>0.2</formula>
    </cfRule>
    <cfRule type="cellIs" dxfId="25" priority="15" operator="between">
      <formula>0.05</formula>
      <formula>0.1</formula>
    </cfRule>
    <cfRule type="cellIs" dxfId="24" priority="16" operator="between">
      <formula>0</formula>
      <formula>0.05</formula>
    </cfRule>
  </conditionalFormatting>
  <conditionalFormatting sqref="A415:H415 K415:AI415 AK415:AL415 AP415:XFD415">
    <cfRule type="cellIs" dxfId="23" priority="9" operator="between">
      <formula>0.2</formula>
      <formula>100</formula>
    </cfRule>
    <cfRule type="cellIs" dxfId="22" priority="10" operator="between">
      <formula>0.1</formula>
      <formula>0.2</formula>
    </cfRule>
    <cfRule type="cellIs" dxfId="21" priority="11" operator="between">
      <formula>0.05</formula>
      <formula>0.1</formula>
    </cfRule>
    <cfRule type="cellIs" dxfId="20" priority="12" operator="between">
      <formula>0</formula>
      <formula>0.05</formula>
    </cfRule>
  </conditionalFormatting>
  <conditionalFormatting sqref="A424:E424 AP424:XFD424 AN424 K424:AH424 G424:I424">
    <cfRule type="cellIs" dxfId="19" priority="5" operator="between">
      <formula>0.2</formula>
      <formula>100</formula>
    </cfRule>
    <cfRule type="cellIs" dxfId="18" priority="6" operator="between">
      <formula>0.1</formula>
      <formula>0.2</formula>
    </cfRule>
    <cfRule type="cellIs" dxfId="17" priority="7" operator="between">
      <formula>0.05</formula>
      <formula>0.1</formula>
    </cfRule>
    <cfRule type="cellIs" dxfId="16" priority="8" operator="between">
      <formula>0</formula>
      <formula>0.05</formula>
    </cfRule>
  </conditionalFormatting>
  <conditionalFormatting sqref="A433:E433 G433:I433 K433:AI433 AP433:XFD433">
    <cfRule type="cellIs" dxfId="15" priority="1" operator="between">
      <formula>0.2</formula>
      <formula>100</formula>
    </cfRule>
    <cfRule type="cellIs" dxfId="14" priority="2" operator="between">
      <formula>0.1</formula>
      <formula>0.2</formula>
    </cfRule>
    <cfRule type="cellIs" dxfId="13" priority="3" operator="between">
      <formula>0.05</formula>
      <formula>0.1</formula>
    </cfRule>
    <cfRule type="cellIs" dxfId="12" priority="4" operator="between">
      <formula>0</formula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AF5E-9BD6-4149-98EF-0368A3DD41BE}">
  <dimension ref="A1:S149"/>
  <sheetViews>
    <sheetView workbookViewId="0">
      <pane xSplit="3" ySplit="4" topLeftCell="D98" activePane="bottomRight" state="frozen"/>
      <selection pane="topRight" activeCell="D1" sqref="D1"/>
      <selection pane="bottomLeft" activeCell="A5" sqref="A5"/>
      <selection pane="bottomRight" activeCell="D112" sqref="D112"/>
    </sheetView>
  </sheetViews>
  <sheetFormatPr defaultRowHeight="14.4" x14ac:dyDescent="0.3"/>
  <cols>
    <col min="1" max="1" width="10.21875" bestFit="1" customWidth="1"/>
    <col min="2" max="2" width="10.77734375" customWidth="1"/>
    <col min="3" max="3" width="13.5546875" bestFit="1" customWidth="1"/>
    <col min="4" max="4" width="8.88671875" style="30"/>
    <col min="6" max="6" width="8.88671875" style="30"/>
    <col min="12" max="12" width="8.88671875" style="30"/>
    <col min="15" max="15" width="8.88671875" style="30"/>
  </cols>
  <sheetData>
    <row r="1" spans="1:19" x14ac:dyDescent="0.3">
      <c r="A1" t="s">
        <v>48</v>
      </c>
      <c r="B1" t="s">
        <v>47</v>
      </c>
      <c r="C1" t="s">
        <v>49</v>
      </c>
      <c r="D1" s="30" t="s">
        <v>131</v>
      </c>
      <c r="E1" t="s">
        <v>132</v>
      </c>
      <c r="F1" s="30" t="s">
        <v>133</v>
      </c>
      <c r="G1" t="s">
        <v>136</v>
      </c>
      <c r="H1" t="s">
        <v>137</v>
      </c>
      <c r="I1" t="s">
        <v>138</v>
      </c>
      <c r="J1" t="s">
        <v>141</v>
      </c>
      <c r="K1" t="s">
        <v>142</v>
      </c>
      <c r="L1" s="30" t="s">
        <v>144</v>
      </c>
      <c r="M1" t="s">
        <v>146</v>
      </c>
      <c r="N1" t="s">
        <v>149</v>
      </c>
      <c r="O1" s="30" t="s">
        <v>150</v>
      </c>
      <c r="P1" t="s">
        <v>151</v>
      </c>
      <c r="Q1" t="s">
        <v>152</v>
      </c>
      <c r="R1" t="s">
        <v>153</v>
      </c>
      <c r="S1" t="s">
        <v>163</v>
      </c>
    </row>
    <row r="2" spans="1:19" x14ac:dyDescent="0.3">
      <c r="A2" t="s">
        <v>0</v>
      </c>
      <c r="C2" t="s">
        <v>2</v>
      </c>
      <c r="D2" s="30">
        <v>10700</v>
      </c>
      <c r="E2">
        <v>67200</v>
      </c>
      <c r="F2" s="30">
        <v>314000</v>
      </c>
      <c r="G2">
        <v>25299.999999999996</v>
      </c>
      <c r="H2">
        <v>24200</v>
      </c>
      <c r="I2">
        <v>3170</v>
      </c>
      <c r="J2">
        <v>675</v>
      </c>
      <c r="K2">
        <v>28200</v>
      </c>
      <c r="L2" s="30">
        <v>21.7</v>
      </c>
      <c r="M2">
        <v>414</v>
      </c>
      <c r="O2" s="30">
        <v>242</v>
      </c>
      <c r="S2">
        <v>1400</v>
      </c>
    </row>
    <row r="3" spans="1:19" x14ac:dyDescent="0.3">
      <c r="A3" t="s">
        <v>61</v>
      </c>
      <c r="C3" t="s">
        <v>2</v>
      </c>
      <c r="D3" s="30">
        <v>7552</v>
      </c>
      <c r="E3">
        <v>110100</v>
      </c>
      <c r="F3" s="30">
        <v>243400</v>
      </c>
      <c r="G3">
        <v>24330</v>
      </c>
      <c r="H3">
        <v>1628</v>
      </c>
      <c r="I3">
        <v>5770</v>
      </c>
      <c r="K3">
        <v>90500</v>
      </c>
      <c r="O3" s="30">
        <v>73.400000000000006</v>
      </c>
    </row>
    <row r="4" spans="1:19" x14ac:dyDescent="0.3">
      <c r="A4" t="s">
        <v>67</v>
      </c>
      <c r="C4" t="s">
        <v>2</v>
      </c>
      <c r="D4" s="30">
        <v>11200.000000000002</v>
      </c>
      <c r="E4">
        <v>76200</v>
      </c>
      <c r="F4" s="30">
        <v>311000</v>
      </c>
      <c r="G4">
        <v>16299.999999999998</v>
      </c>
      <c r="H4">
        <v>16900</v>
      </c>
      <c r="I4">
        <v>4660</v>
      </c>
      <c r="J4">
        <v>999</v>
      </c>
      <c r="K4">
        <v>50199.999999999993</v>
      </c>
      <c r="L4" s="30">
        <v>53</v>
      </c>
      <c r="M4">
        <v>68</v>
      </c>
    </row>
    <row r="6" spans="1:19" x14ac:dyDescent="0.3">
      <c r="A6" t="s">
        <v>0</v>
      </c>
      <c r="B6" s="1">
        <v>45083</v>
      </c>
      <c r="C6" t="s">
        <v>75</v>
      </c>
      <c r="D6" s="31">
        <v>15578.8</v>
      </c>
      <c r="E6" s="3">
        <v>68412.2</v>
      </c>
      <c r="F6" s="31">
        <v>260074.6</v>
      </c>
      <c r="G6" s="3">
        <v>25260.400000000001</v>
      </c>
      <c r="H6" s="3">
        <v>22645.599999999999</v>
      </c>
      <c r="I6" s="3">
        <v>3418.6666666666665</v>
      </c>
      <c r="J6" s="3">
        <v>678</v>
      </c>
      <c r="K6" s="3">
        <v>29323.8</v>
      </c>
      <c r="L6" s="31">
        <v>31.8</v>
      </c>
      <c r="M6" s="3">
        <v>377.4</v>
      </c>
      <c r="N6" s="3">
        <v>121.4</v>
      </c>
      <c r="O6" s="31">
        <v>261.8</v>
      </c>
      <c r="P6" s="3">
        <v>32</v>
      </c>
      <c r="Q6" s="3">
        <v>290.8</v>
      </c>
      <c r="R6" s="3">
        <v>19</v>
      </c>
      <c r="S6" s="3">
        <v>1368.8</v>
      </c>
    </row>
    <row r="7" spans="1:19" x14ac:dyDescent="0.3">
      <c r="A7" t="s">
        <v>61</v>
      </c>
      <c r="B7" s="1">
        <v>45083</v>
      </c>
      <c r="C7" t="s">
        <v>75</v>
      </c>
      <c r="D7" s="31">
        <v>11664</v>
      </c>
      <c r="E7" s="3">
        <v>89875.199999999997</v>
      </c>
      <c r="F7" s="31">
        <v>216946.2</v>
      </c>
      <c r="G7" s="3">
        <v>23425.4</v>
      </c>
      <c r="H7" s="3">
        <v>1438.6</v>
      </c>
      <c r="I7" s="3">
        <v>5218.2</v>
      </c>
      <c r="J7" s="3">
        <v>1457</v>
      </c>
      <c r="K7" s="3">
        <v>90143</v>
      </c>
      <c r="L7" s="31">
        <v>58.8</v>
      </c>
      <c r="M7" s="3">
        <v>111.6</v>
      </c>
      <c r="N7" s="3">
        <v>189.2</v>
      </c>
      <c r="O7" s="31">
        <v>49.4</v>
      </c>
      <c r="P7" s="3">
        <v>43.2</v>
      </c>
      <c r="Q7" s="3">
        <v>160.19999999999999</v>
      </c>
      <c r="R7" s="3">
        <v>19.2</v>
      </c>
      <c r="S7" s="3">
        <v>17.666666666666668</v>
      </c>
    </row>
    <row r="8" spans="1:19" x14ac:dyDescent="0.3">
      <c r="A8" t="s">
        <v>67</v>
      </c>
      <c r="B8" s="1">
        <v>45083</v>
      </c>
      <c r="C8" t="s">
        <v>75</v>
      </c>
      <c r="D8" s="31">
        <v>13882</v>
      </c>
      <c r="E8" s="3">
        <v>77194.8</v>
      </c>
      <c r="F8" s="31">
        <v>259341.2</v>
      </c>
      <c r="G8" s="3">
        <v>17268.599999999999</v>
      </c>
      <c r="H8" s="3">
        <v>14056.8</v>
      </c>
      <c r="I8" s="3">
        <v>4696.8</v>
      </c>
      <c r="J8" s="3">
        <v>928.6</v>
      </c>
      <c r="K8" s="3">
        <v>50867.6</v>
      </c>
      <c r="L8" s="31">
        <v>75.599999999999994</v>
      </c>
      <c r="M8" s="3">
        <v>66.400000000000006</v>
      </c>
      <c r="N8" s="3">
        <v>73.2</v>
      </c>
      <c r="O8" s="31">
        <v>104.2</v>
      </c>
      <c r="P8" s="3">
        <v>30.6</v>
      </c>
      <c r="Q8" s="3">
        <v>289.60000000000002</v>
      </c>
      <c r="R8" s="3">
        <v>11.25</v>
      </c>
      <c r="S8" s="3">
        <v>19</v>
      </c>
    </row>
    <row r="9" spans="1:19" x14ac:dyDescent="0.3">
      <c r="A9" t="s">
        <v>0</v>
      </c>
      <c r="B9" s="1">
        <v>45084</v>
      </c>
      <c r="C9" t="s">
        <v>75</v>
      </c>
      <c r="D9" s="31">
        <v>14937.8</v>
      </c>
      <c r="E9" s="3">
        <v>68794.8</v>
      </c>
      <c r="F9" s="31">
        <v>259959.4</v>
      </c>
      <c r="G9" s="3">
        <v>25310.2</v>
      </c>
      <c r="H9" s="3">
        <v>22544.400000000001</v>
      </c>
      <c r="I9" s="3">
        <v>3339.4</v>
      </c>
      <c r="J9" s="3">
        <v>723.2</v>
      </c>
      <c r="K9" s="3">
        <v>29033.200000000001</v>
      </c>
      <c r="L9" s="31">
        <v>33.200000000000003</v>
      </c>
      <c r="M9" s="3">
        <v>390</v>
      </c>
      <c r="N9" s="3">
        <v>122.6</v>
      </c>
      <c r="O9" s="31">
        <v>257.60000000000002</v>
      </c>
      <c r="P9" s="3">
        <v>31</v>
      </c>
      <c r="Q9" s="3">
        <v>317.2</v>
      </c>
      <c r="R9" s="3">
        <v>21</v>
      </c>
      <c r="S9" s="3">
        <v>1348.4</v>
      </c>
    </row>
    <row r="10" spans="1:19" x14ac:dyDescent="0.3">
      <c r="A10" t="s">
        <v>61</v>
      </c>
      <c r="B10" s="1">
        <v>45084</v>
      </c>
      <c r="C10" t="s">
        <v>75</v>
      </c>
      <c r="D10" s="31">
        <v>11502.6</v>
      </c>
      <c r="E10" s="3">
        <v>90394.6</v>
      </c>
      <c r="F10" s="31">
        <v>217698.2</v>
      </c>
      <c r="G10" s="3">
        <v>23352.6</v>
      </c>
      <c r="H10" s="3">
        <v>1419.6</v>
      </c>
      <c r="I10" s="3">
        <v>5198.3999999999996</v>
      </c>
      <c r="J10" s="3">
        <v>1575.8</v>
      </c>
      <c r="K10" s="3">
        <v>90015</v>
      </c>
      <c r="L10" s="31">
        <v>54.4</v>
      </c>
      <c r="M10" s="3">
        <v>125.6</v>
      </c>
      <c r="N10" s="3">
        <v>186</v>
      </c>
      <c r="O10" s="31">
        <v>53.2</v>
      </c>
      <c r="P10" s="3">
        <v>38.799999999999997</v>
      </c>
      <c r="Q10" s="3">
        <v>161.19999999999999</v>
      </c>
      <c r="R10" s="3">
        <v>21.2</v>
      </c>
      <c r="S10" t="s">
        <v>54</v>
      </c>
    </row>
    <row r="11" spans="1:19" x14ac:dyDescent="0.3">
      <c r="A11" t="s">
        <v>67</v>
      </c>
      <c r="B11" s="1">
        <v>45084</v>
      </c>
      <c r="C11" t="s">
        <v>75</v>
      </c>
      <c r="D11" s="31">
        <v>13061.4</v>
      </c>
      <c r="E11" s="3">
        <v>77698.399999999994</v>
      </c>
      <c r="F11" s="31">
        <v>263483.8</v>
      </c>
      <c r="G11" s="3">
        <v>17372.599999999999</v>
      </c>
      <c r="H11" s="3">
        <v>14074</v>
      </c>
      <c r="I11" s="3">
        <v>4487.3999999999996</v>
      </c>
      <c r="J11" s="3">
        <v>965.6</v>
      </c>
      <c r="K11" s="3">
        <v>51190.8</v>
      </c>
      <c r="L11" s="31">
        <v>59.8</v>
      </c>
      <c r="M11" s="3">
        <v>63</v>
      </c>
      <c r="N11" s="3">
        <v>75.8</v>
      </c>
      <c r="O11" s="31">
        <v>101</v>
      </c>
      <c r="P11" s="3">
        <v>27.6</v>
      </c>
      <c r="Q11" s="3">
        <v>288.2</v>
      </c>
      <c r="R11" s="3">
        <v>10.4</v>
      </c>
      <c r="S11" t="s">
        <v>54</v>
      </c>
    </row>
    <row r="12" spans="1:19" x14ac:dyDescent="0.3">
      <c r="A12" t="s">
        <v>0</v>
      </c>
      <c r="B12" s="1">
        <v>45085</v>
      </c>
      <c r="C12" t="s">
        <v>75</v>
      </c>
      <c r="D12" s="31">
        <v>14911</v>
      </c>
      <c r="E12" s="3">
        <v>67805.8</v>
      </c>
      <c r="F12" s="31">
        <v>258990.2</v>
      </c>
      <c r="G12" s="3">
        <v>25023.4</v>
      </c>
      <c r="H12" s="3">
        <v>22571.8</v>
      </c>
      <c r="I12" s="3">
        <v>3281.6</v>
      </c>
      <c r="J12" s="3">
        <v>652.4</v>
      </c>
      <c r="K12" s="3">
        <v>28777.200000000001</v>
      </c>
      <c r="L12" s="31">
        <v>34</v>
      </c>
      <c r="M12" s="3">
        <v>394.8</v>
      </c>
      <c r="N12" s="3">
        <v>119</v>
      </c>
      <c r="O12" s="31">
        <v>256.39999999999998</v>
      </c>
      <c r="P12" s="3">
        <v>32.200000000000003</v>
      </c>
      <c r="Q12" s="3">
        <v>305.2</v>
      </c>
      <c r="R12" s="3">
        <v>19.8</v>
      </c>
      <c r="S12" s="3">
        <v>1345.2</v>
      </c>
    </row>
    <row r="13" spans="1:19" x14ac:dyDescent="0.3">
      <c r="A13" t="s">
        <v>61</v>
      </c>
      <c r="B13" s="1">
        <v>45085</v>
      </c>
      <c r="C13" t="s">
        <v>75</v>
      </c>
      <c r="D13" s="31">
        <v>11883.25</v>
      </c>
      <c r="E13" s="3">
        <v>93048</v>
      </c>
      <c r="F13" s="31">
        <v>221805.2</v>
      </c>
      <c r="G13" s="3">
        <v>23922.2</v>
      </c>
      <c r="H13" s="3">
        <v>1392.6</v>
      </c>
      <c r="I13" s="3">
        <v>5290.8</v>
      </c>
      <c r="J13" s="3">
        <v>1626.8</v>
      </c>
      <c r="K13" s="3">
        <v>91304.8</v>
      </c>
      <c r="L13" s="31">
        <v>60</v>
      </c>
      <c r="M13" s="3">
        <v>119</v>
      </c>
      <c r="N13" s="3">
        <v>189</v>
      </c>
      <c r="O13" s="31">
        <v>48.4</v>
      </c>
      <c r="P13" s="3">
        <v>35.799999999999997</v>
      </c>
      <c r="Q13" s="3">
        <v>162</v>
      </c>
      <c r="R13" s="3">
        <v>18.600000000000001</v>
      </c>
      <c r="S13" t="s">
        <v>54</v>
      </c>
    </row>
    <row r="14" spans="1:19" x14ac:dyDescent="0.3">
      <c r="A14" t="s">
        <v>67</v>
      </c>
      <c r="B14" s="1">
        <v>45085</v>
      </c>
      <c r="C14" t="s">
        <v>75</v>
      </c>
      <c r="D14" s="31">
        <v>14003</v>
      </c>
      <c r="E14" s="3">
        <v>77945.2</v>
      </c>
      <c r="F14" s="31">
        <v>264277.8</v>
      </c>
      <c r="G14" s="3">
        <v>17472.8</v>
      </c>
      <c r="H14" s="3">
        <v>13983.4</v>
      </c>
      <c r="I14" s="3">
        <v>4549.8</v>
      </c>
      <c r="J14" s="3">
        <v>977.6</v>
      </c>
      <c r="K14" s="3">
        <v>51416.800000000003</v>
      </c>
      <c r="L14" s="31">
        <v>53.8</v>
      </c>
      <c r="M14" s="3">
        <v>65.2</v>
      </c>
      <c r="N14" s="3">
        <v>78.2</v>
      </c>
      <c r="O14" s="31">
        <v>104.8</v>
      </c>
      <c r="P14" s="3">
        <v>28.8</v>
      </c>
      <c r="Q14" s="3">
        <v>284.8</v>
      </c>
      <c r="R14" s="3">
        <v>9.4</v>
      </c>
      <c r="S14" t="s">
        <v>54</v>
      </c>
    </row>
    <row r="15" spans="1:19" x14ac:dyDescent="0.3">
      <c r="A15" t="s">
        <v>0</v>
      </c>
      <c r="B15" s="1">
        <v>45086</v>
      </c>
      <c r="C15" t="s">
        <v>75</v>
      </c>
      <c r="D15" s="31">
        <v>15003.2</v>
      </c>
      <c r="E15" s="3">
        <v>69240.2</v>
      </c>
      <c r="F15" s="31">
        <v>259289.4</v>
      </c>
      <c r="G15" s="3">
        <v>25062.799999999999</v>
      </c>
      <c r="H15" s="3">
        <v>22565</v>
      </c>
      <c r="I15" s="3">
        <v>3418.75</v>
      </c>
      <c r="J15" s="3">
        <v>667.4</v>
      </c>
      <c r="K15" s="3">
        <v>28790</v>
      </c>
      <c r="L15" s="31">
        <v>28.4</v>
      </c>
      <c r="M15" s="3">
        <v>393.4</v>
      </c>
      <c r="N15" s="3">
        <v>119.8</v>
      </c>
      <c r="O15" s="31">
        <v>260</v>
      </c>
      <c r="P15" s="3">
        <v>32.799999999999997</v>
      </c>
      <c r="Q15" s="3">
        <v>306.2</v>
      </c>
      <c r="R15" s="3">
        <v>18</v>
      </c>
      <c r="S15" s="3">
        <v>1340.4</v>
      </c>
    </row>
    <row r="16" spans="1:19" x14ac:dyDescent="0.3">
      <c r="A16" t="s">
        <v>61</v>
      </c>
      <c r="B16" s="1">
        <v>45086</v>
      </c>
      <c r="C16" t="s">
        <v>75</v>
      </c>
      <c r="D16" s="31">
        <v>11692</v>
      </c>
      <c r="E16" s="3">
        <v>91550.6</v>
      </c>
      <c r="F16" s="31">
        <v>219199.2</v>
      </c>
      <c r="G16" s="3">
        <v>23586</v>
      </c>
      <c r="H16" s="3">
        <v>1425.2</v>
      </c>
      <c r="I16" s="3">
        <v>5263.8</v>
      </c>
      <c r="J16" s="3">
        <v>1595.2</v>
      </c>
      <c r="K16" s="3">
        <v>89638.399999999994</v>
      </c>
      <c r="L16" s="31">
        <v>53.6</v>
      </c>
      <c r="M16" s="3">
        <v>127</v>
      </c>
      <c r="N16" s="3">
        <v>185</v>
      </c>
      <c r="O16" s="31">
        <v>49.8</v>
      </c>
      <c r="P16" s="3">
        <v>39.200000000000003</v>
      </c>
      <c r="Q16" s="3">
        <v>158.80000000000001</v>
      </c>
      <c r="R16" s="3">
        <v>24.2</v>
      </c>
      <c r="S16" t="s">
        <v>54</v>
      </c>
    </row>
    <row r="17" spans="1:19" x14ac:dyDescent="0.3">
      <c r="A17" t="s">
        <v>67</v>
      </c>
      <c r="B17" s="1">
        <v>45086</v>
      </c>
      <c r="C17" t="s">
        <v>75</v>
      </c>
      <c r="D17" s="31">
        <v>12889.2</v>
      </c>
      <c r="E17" s="3">
        <v>77714</v>
      </c>
      <c r="F17" s="31">
        <v>262761.40000000002</v>
      </c>
      <c r="G17" s="3">
        <v>17525.2</v>
      </c>
      <c r="H17" s="3">
        <v>13988.2</v>
      </c>
      <c r="I17" s="3">
        <v>4951.2</v>
      </c>
      <c r="J17" s="3">
        <v>883.2</v>
      </c>
      <c r="K17" s="3">
        <v>51602.8</v>
      </c>
      <c r="L17" s="31">
        <v>69.599999999999994</v>
      </c>
      <c r="M17" s="3">
        <v>66.599999999999994</v>
      </c>
      <c r="N17" s="3">
        <v>77.2</v>
      </c>
      <c r="O17" s="31">
        <v>106.2</v>
      </c>
      <c r="P17" s="3">
        <v>34.200000000000003</v>
      </c>
      <c r="Q17" s="3">
        <v>316.8</v>
      </c>
      <c r="R17" s="3">
        <v>9.6</v>
      </c>
      <c r="S17" s="3">
        <v>20</v>
      </c>
    </row>
    <row r="18" spans="1:19" x14ac:dyDescent="0.3">
      <c r="A18" t="s">
        <v>0</v>
      </c>
      <c r="B18" s="1">
        <v>45090</v>
      </c>
      <c r="C18" t="s">
        <v>75</v>
      </c>
      <c r="D18" s="31">
        <v>15753.6</v>
      </c>
      <c r="E18" s="3">
        <v>70855</v>
      </c>
      <c r="F18" s="31">
        <v>265700.59999999998</v>
      </c>
      <c r="G18" s="3">
        <v>25599.599999999999</v>
      </c>
      <c r="H18" s="3">
        <v>23029</v>
      </c>
      <c r="I18" s="3">
        <v>3510.75</v>
      </c>
      <c r="J18" s="3">
        <v>654.4</v>
      </c>
      <c r="K18" s="3">
        <v>28756</v>
      </c>
      <c r="L18" s="31">
        <v>27.2</v>
      </c>
      <c r="M18" s="3">
        <v>387.4</v>
      </c>
      <c r="N18" s="3">
        <v>120.6</v>
      </c>
      <c r="O18" s="31">
        <v>254.2</v>
      </c>
      <c r="P18" s="3">
        <v>30.2</v>
      </c>
      <c r="Q18" s="3">
        <v>300.2</v>
      </c>
      <c r="R18" s="3">
        <v>19.2</v>
      </c>
      <c r="S18" s="3">
        <v>1324.8</v>
      </c>
    </row>
    <row r="19" spans="1:19" x14ac:dyDescent="0.3">
      <c r="A19" t="s">
        <v>61</v>
      </c>
      <c r="B19" s="1">
        <v>45090</v>
      </c>
      <c r="C19" t="s">
        <v>75</v>
      </c>
      <c r="D19" s="31">
        <v>11909</v>
      </c>
      <c r="E19" s="3">
        <v>91530.6</v>
      </c>
      <c r="F19" s="31">
        <v>220261.4</v>
      </c>
      <c r="G19" s="3">
        <v>23823.8</v>
      </c>
      <c r="H19" s="3">
        <v>1480.2</v>
      </c>
      <c r="I19" s="3">
        <v>5438</v>
      </c>
      <c r="J19" s="3">
        <v>1677.4</v>
      </c>
      <c r="K19" s="3">
        <v>91333.8</v>
      </c>
      <c r="L19" s="31">
        <v>60.8</v>
      </c>
      <c r="M19" s="3">
        <v>120</v>
      </c>
      <c r="N19" s="3">
        <v>186</v>
      </c>
      <c r="O19" s="31">
        <v>47.8</v>
      </c>
      <c r="P19" s="3">
        <v>42.4</v>
      </c>
      <c r="Q19" s="3">
        <v>171.4</v>
      </c>
      <c r="R19" s="3">
        <v>20.2</v>
      </c>
      <c r="S19" t="s">
        <v>54</v>
      </c>
    </row>
    <row r="20" spans="1:19" x14ac:dyDescent="0.3">
      <c r="A20" t="s">
        <v>67</v>
      </c>
      <c r="B20" s="1">
        <v>45090</v>
      </c>
      <c r="C20" t="s">
        <v>75</v>
      </c>
      <c r="D20" s="31">
        <v>13505</v>
      </c>
      <c r="E20" s="3">
        <v>78044.800000000003</v>
      </c>
      <c r="F20" s="31">
        <v>265696</v>
      </c>
      <c r="G20" s="3">
        <v>17300.2</v>
      </c>
      <c r="H20" s="3">
        <v>14366.6</v>
      </c>
      <c r="I20" s="3">
        <v>4376.8</v>
      </c>
      <c r="J20" s="3">
        <v>1000.4</v>
      </c>
      <c r="K20" s="3">
        <v>51333.8</v>
      </c>
      <c r="L20" s="31">
        <v>59.8</v>
      </c>
      <c r="M20" s="3">
        <v>66.8</v>
      </c>
      <c r="N20" s="3">
        <v>72.599999999999994</v>
      </c>
      <c r="O20" s="31">
        <v>99.2</v>
      </c>
      <c r="P20" s="3">
        <v>31</v>
      </c>
      <c r="Q20" s="3">
        <v>297</v>
      </c>
      <c r="R20" s="3">
        <v>10.75</v>
      </c>
      <c r="S20" t="s">
        <v>54</v>
      </c>
    </row>
    <row r="21" spans="1:19" x14ac:dyDescent="0.3">
      <c r="A21" t="s">
        <v>0</v>
      </c>
      <c r="B21" s="1">
        <v>45091</v>
      </c>
      <c r="C21" t="s">
        <v>75</v>
      </c>
      <c r="D21" s="31">
        <v>14670</v>
      </c>
      <c r="E21" s="3">
        <v>68978.399999999994</v>
      </c>
      <c r="F21" s="31">
        <v>261282.4</v>
      </c>
      <c r="G21" s="3">
        <v>25298.400000000001</v>
      </c>
      <c r="H21" s="3">
        <v>22848.400000000001</v>
      </c>
      <c r="I21" s="3">
        <v>3370.25</v>
      </c>
      <c r="J21" s="3">
        <v>644.6</v>
      </c>
      <c r="K21" s="3">
        <v>28958.400000000001</v>
      </c>
      <c r="L21" s="31">
        <v>25.75</v>
      </c>
      <c r="M21" s="3">
        <v>388.6</v>
      </c>
      <c r="N21" s="3">
        <v>119.2</v>
      </c>
      <c r="O21" s="31">
        <v>258.8</v>
      </c>
      <c r="P21" s="3">
        <v>34</v>
      </c>
      <c r="Q21" s="3">
        <v>294</v>
      </c>
      <c r="R21" s="3">
        <v>18.600000000000001</v>
      </c>
      <c r="S21" s="3">
        <v>1347.4</v>
      </c>
    </row>
    <row r="22" spans="1:19" x14ac:dyDescent="0.3">
      <c r="A22" t="s">
        <v>61</v>
      </c>
      <c r="B22" s="1">
        <v>45091</v>
      </c>
      <c r="C22" t="s">
        <v>75</v>
      </c>
      <c r="D22" s="31">
        <v>11518.5</v>
      </c>
      <c r="E22" s="3">
        <v>92470</v>
      </c>
      <c r="F22" s="31">
        <v>220459.4</v>
      </c>
      <c r="G22" s="3">
        <v>23815.8</v>
      </c>
      <c r="H22" s="3">
        <v>1411.2</v>
      </c>
      <c r="I22" s="3">
        <v>5371</v>
      </c>
      <c r="J22" s="3">
        <v>1571.4</v>
      </c>
      <c r="K22" s="3">
        <v>92211</v>
      </c>
      <c r="L22" s="31">
        <v>67</v>
      </c>
      <c r="M22" s="3">
        <v>124</v>
      </c>
      <c r="N22" s="3">
        <v>189.4</v>
      </c>
      <c r="O22" s="31">
        <v>48.4</v>
      </c>
      <c r="P22" s="3">
        <v>40.4</v>
      </c>
      <c r="Q22" s="3">
        <v>162.80000000000001</v>
      </c>
      <c r="R22" s="3">
        <v>23.6</v>
      </c>
      <c r="S22" t="s">
        <v>54</v>
      </c>
    </row>
    <row r="23" spans="1:19" x14ac:dyDescent="0.3">
      <c r="A23" t="s">
        <v>67</v>
      </c>
      <c r="B23" s="1">
        <v>45091</v>
      </c>
      <c r="C23" t="s">
        <v>75</v>
      </c>
      <c r="D23" s="31">
        <v>12990</v>
      </c>
      <c r="E23" s="3">
        <v>77269.8</v>
      </c>
      <c r="F23" s="31">
        <v>262662.59999999998</v>
      </c>
      <c r="G23" s="3">
        <v>17398</v>
      </c>
      <c r="H23" s="3">
        <v>14041.2</v>
      </c>
      <c r="I23" s="3">
        <v>4380.3999999999996</v>
      </c>
      <c r="J23" s="3">
        <v>967.2</v>
      </c>
      <c r="K23" s="3">
        <v>51036.4</v>
      </c>
      <c r="L23" s="31">
        <v>64.2</v>
      </c>
      <c r="M23" s="3">
        <v>67.2</v>
      </c>
      <c r="N23" s="3">
        <v>79.400000000000006</v>
      </c>
      <c r="O23" s="31">
        <v>105.6</v>
      </c>
      <c r="P23" s="3">
        <v>33.4</v>
      </c>
      <c r="Q23" s="3">
        <v>286.39999999999998</v>
      </c>
      <c r="R23" s="3">
        <v>10.5</v>
      </c>
      <c r="S23" t="s">
        <v>54</v>
      </c>
    </row>
    <row r="24" spans="1:19" x14ac:dyDescent="0.3">
      <c r="A24" t="s">
        <v>0</v>
      </c>
      <c r="B24" s="1">
        <v>45092</v>
      </c>
      <c r="C24" t="s">
        <v>75</v>
      </c>
      <c r="D24" s="31">
        <v>14928.8</v>
      </c>
      <c r="E24" s="3">
        <v>69620</v>
      </c>
      <c r="F24" s="31">
        <v>264482.8</v>
      </c>
      <c r="G24" s="3">
        <v>25575.200000000001</v>
      </c>
      <c r="H24" s="3">
        <v>22913.4</v>
      </c>
      <c r="I24" s="3">
        <v>3364.75</v>
      </c>
      <c r="J24" s="3">
        <v>719.8</v>
      </c>
      <c r="K24" s="3">
        <v>29251.200000000001</v>
      </c>
      <c r="L24" s="31">
        <v>30.2</v>
      </c>
      <c r="M24" s="3">
        <v>386.8</v>
      </c>
      <c r="N24" s="3">
        <v>121.4</v>
      </c>
      <c r="O24" s="31">
        <v>262.2</v>
      </c>
      <c r="P24" s="3">
        <v>32</v>
      </c>
      <c r="Q24" s="3">
        <v>309.2</v>
      </c>
      <c r="R24" s="3">
        <v>18.600000000000001</v>
      </c>
      <c r="S24" s="3">
        <v>1358.6</v>
      </c>
    </row>
    <row r="25" spans="1:19" x14ac:dyDescent="0.3">
      <c r="A25" t="s">
        <v>61</v>
      </c>
      <c r="B25" s="1">
        <v>45092</v>
      </c>
      <c r="C25" t="s">
        <v>75</v>
      </c>
      <c r="D25" s="31">
        <v>11619</v>
      </c>
      <c r="E25" s="3">
        <v>91659.6</v>
      </c>
      <c r="F25" s="31">
        <v>219834</v>
      </c>
      <c r="G25" s="3">
        <v>23862.400000000001</v>
      </c>
      <c r="H25" s="3">
        <v>1440.2</v>
      </c>
      <c r="I25" s="3">
        <v>5643.2</v>
      </c>
      <c r="J25" s="3">
        <v>1634.2</v>
      </c>
      <c r="K25" s="3">
        <v>91949.6</v>
      </c>
      <c r="L25" s="31">
        <v>63.2</v>
      </c>
      <c r="M25" s="3">
        <v>120</v>
      </c>
      <c r="N25" s="3">
        <v>195</v>
      </c>
      <c r="O25" s="31">
        <v>54.4</v>
      </c>
      <c r="P25" s="3">
        <v>42.2</v>
      </c>
      <c r="Q25" s="3">
        <v>163.80000000000001</v>
      </c>
      <c r="R25" s="3">
        <v>25.8</v>
      </c>
      <c r="S25" t="s">
        <v>54</v>
      </c>
    </row>
    <row r="26" spans="1:19" x14ac:dyDescent="0.3">
      <c r="A26" t="s">
        <v>67</v>
      </c>
      <c r="B26" s="1">
        <v>45092</v>
      </c>
      <c r="C26" t="s">
        <v>75</v>
      </c>
      <c r="D26" s="31">
        <v>13325</v>
      </c>
      <c r="E26" s="3">
        <v>78403.600000000006</v>
      </c>
      <c r="F26" s="31">
        <v>266428.79999999999</v>
      </c>
      <c r="G26" s="3">
        <v>17665.400000000001</v>
      </c>
      <c r="H26" s="3">
        <v>14177.4</v>
      </c>
      <c r="I26" s="3">
        <v>4502.8</v>
      </c>
      <c r="J26" s="3">
        <v>1001.6</v>
      </c>
      <c r="K26" s="3">
        <v>51298.2</v>
      </c>
      <c r="L26" s="31">
        <v>57.2</v>
      </c>
      <c r="M26" s="3">
        <v>68.8</v>
      </c>
      <c r="N26" s="3">
        <v>78</v>
      </c>
      <c r="O26" s="31">
        <v>107.6</v>
      </c>
      <c r="P26" s="3">
        <v>33.799999999999997</v>
      </c>
      <c r="Q26" s="3">
        <v>294.2</v>
      </c>
      <c r="R26" s="3">
        <v>9.25</v>
      </c>
      <c r="S26" t="s">
        <v>54</v>
      </c>
    </row>
    <row r="27" spans="1:19" x14ac:dyDescent="0.3">
      <c r="A27" t="s">
        <v>0</v>
      </c>
      <c r="B27" s="1">
        <v>45093</v>
      </c>
      <c r="C27" t="s">
        <v>75</v>
      </c>
      <c r="D27" s="31">
        <v>14881.2</v>
      </c>
      <c r="E27" s="3">
        <v>68553</v>
      </c>
      <c r="F27" s="31">
        <v>261041.4</v>
      </c>
      <c r="G27" s="3">
        <v>25334.799999999999</v>
      </c>
      <c r="H27" s="3">
        <v>22597</v>
      </c>
      <c r="I27" s="3">
        <v>3569</v>
      </c>
      <c r="J27" s="3">
        <v>648.20000000000005</v>
      </c>
      <c r="K27" s="3">
        <v>29185.8</v>
      </c>
      <c r="L27" s="31">
        <v>27.8</v>
      </c>
      <c r="M27" s="3">
        <v>390.4</v>
      </c>
      <c r="N27" s="3">
        <v>121.6</v>
      </c>
      <c r="O27" s="31">
        <v>261.39999999999998</v>
      </c>
      <c r="P27" s="3">
        <v>32.4</v>
      </c>
      <c r="Q27" s="3">
        <v>311.8</v>
      </c>
      <c r="R27" s="3">
        <v>21.6</v>
      </c>
      <c r="S27" s="3">
        <v>1345.2</v>
      </c>
    </row>
    <row r="28" spans="1:19" x14ac:dyDescent="0.3">
      <c r="A28" t="s">
        <v>61</v>
      </c>
      <c r="B28" s="1">
        <v>45093</v>
      </c>
      <c r="C28" t="s">
        <v>75</v>
      </c>
      <c r="D28" s="31">
        <v>12144.5</v>
      </c>
      <c r="E28" s="3">
        <v>93018.8</v>
      </c>
      <c r="F28" s="31">
        <v>221863.2</v>
      </c>
      <c r="G28" s="3">
        <v>24109.4</v>
      </c>
      <c r="H28" s="3">
        <v>1463.4</v>
      </c>
      <c r="I28" s="3">
        <v>5635.8</v>
      </c>
      <c r="J28" s="3">
        <v>1605.4</v>
      </c>
      <c r="K28" s="3">
        <v>92454.399999999994</v>
      </c>
      <c r="L28" s="31">
        <v>60.4</v>
      </c>
      <c r="M28" s="3">
        <v>134</v>
      </c>
      <c r="N28" s="3">
        <v>191.2</v>
      </c>
      <c r="O28" s="31">
        <v>51.2</v>
      </c>
      <c r="P28" s="3">
        <v>36</v>
      </c>
      <c r="Q28" s="3">
        <v>165.8</v>
      </c>
      <c r="R28" s="3">
        <v>23.8</v>
      </c>
      <c r="S28" t="s">
        <v>54</v>
      </c>
    </row>
    <row r="29" spans="1:19" x14ac:dyDescent="0.3">
      <c r="A29" t="s">
        <v>67</v>
      </c>
      <c r="B29" s="1">
        <v>45093</v>
      </c>
      <c r="C29" t="s">
        <v>75</v>
      </c>
      <c r="D29" s="31">
        <v>12661.8</v>
      </c>
      <c r="E29" s="3">
        <v>78923</v>
      </c>
      <c r="F29" s="31">
        <v>267957.2</v>
      </c>
      <c r="G29" s="3">
        <v>17574.400000000001</v>
      </c>
      <c r="H29" s="3">
        <v>14322.4</v>
      </c>
      <c r="I29" s="3">
        <v>4661.2</v>
      </c>
      <c r="J29" s="3">
        <v>966</v>
      </c>
      <c r="K29" s="3">
        <v>51047.6</v>
      </c>
      <c r="L29" s="31">
        <v>59.6</v>
      </c>
      <c r="M29" s="3">
        <v>72.400000000000006</v>
      </c>
      <c r="N29" s="3">
        <v>77</v>
      </c>
      <c r="O29" s="31">
        <v>106</v>
      </c>
      <c r="P29" s="3">
        <v>31.4</v>
      </c>
      <c r="Q29" s="3">
        <v>300</v>
      </c>
      <c r="R29" s="3">
        <v>9.4</v>
      </c>
      <c r="S29" s="3">
        <v>18.333333333333332</v>
      </c>
    </row>
    <row r="30" spans="1:19" x14ac:dyDescent="0.3">
      <c r="A30" t="s">
        <v>0</v>
      </c>
      <c r="B30" s="1">
        <v>45125</v>
      </c>
      <c r="C30" t="s">
        <v>75</v>
      </c>
      <c r="D30" s="31">
        <v>11929.066666666666</v>
      </c>
      <c r="E30" s="3">
        <v>66025.64</v>
      </c>
      <c r="F30" s="31">
        <v>256225.84</v>
      </c>
      <c r="G30" s="3">
        <v>24470.799999999999</v>
      </c>
      <c r="H30" s="3">
        <v>22160.94</v>
      </c>
      <c r="I30" s="3">
        <v>3405.3666666666663</v>
      </c>
      <c r="J30" s="3">
        <v>646</v>
      </c>
      <c r="K30" s="3">
        <v>28188.760000000002</v>
      </c>
      <c r="L30" s="31">
        <v>23.774999999999999</v>
      </c>
      <c r="M30" s="3">
        <v>379.24</v>
      </c>
      <c r="N30" s="3">
        <v>116.5</v>
      </c>
      <c r="O30" s="31">
        <v>256.41999999999996</v>
      </c>
      <c r="P30" s="3">
        <v>32.179999999999993</v>
      </c>
      <c r="Q30" s="3">
        <v>296.58000000000004</v>
      </c>
      <c r="R30" s="3">
        <v>20.440000000000001</v>
      </c>
      <c r="S30" s="3">
        <v>1302.76</v>
      </c>
    </row>
    <row r="31" spans="1:19" x14ac:dyDescent="0.3">
      <c r="A31" t="s">
        <v>61</v>
      </c>
      <c r="B31" s="1">
        <v>45125</v>
      </c>
      <c r="C31" t="s">
        <v>75</v>
      </c>
      <c r="D31" s="30" t="s">
        <v>54</v>
      </c>
      <c r="E31" s="3">
        <v>85125.42</v>
      </c>
      <c r="F31" s="31">
        <v>209829.22000000003</v>
      </c>
      <c r="G31" s="3">
        <v>21927.9</v>
      </c>
      <c r="H31" s="3">
        <v>1499.0250000000001</v>
      </c>
      <c r="I31" s="3">
        <v>4837.6000000000004</v>
      </c>
      <c r="J31" s="3">
        <v>1474.9</v>
      </c>
      <c r="K31" s="3">
        <v>82939.259999999995</v>
      </c>
      <c r="L31" s="31">
        <v>33.820000000000007</v>
      </c>
      <c r="M31" s="3">
        <v>113.38</v>
      </c>
      <c r="N31" s="3">
        <v>174.48</v>
      </c>
      <c r="O31" s="31">
        <v>46.075000000000003</v>
      </c>
      <c r="P31" s="3">
        <v>37.04</v>
      </c>
      <c r="Q31" s="3">
        <v>147.41999999999999</v>
      </c>
      <c r="R31" s="3">
        <v>22.779999999999998</v>
      </c>
      <c r="S31" t="s">
        <v>54</v>
      </c>
    </row>
    <row r="32" spans="1:19" x14ac:dyDescent="0.3">
      <c r="A32" t="s">
        <v>67</v>
      </c>
      <c r="B32" s="1">
        <v>45125</v>
      </c>
      <c r="C32" t="s">
        <v>75</v>
      </c>
      <c r="D32" s="31">
        <v>11898.779999999999</v>
      </c>
      <c r="E32" s="3">
        <v>77017.75999999998</v>
      </c>
      <c r="F32" s="31">
        <v>265526.98</v>
      </c>
      <c r="G32" s="3">
        <v>17140.68</v>
      </c>
      <c r="H32" s="3">
        <v>14026.779999999999</v>
      </c>
      <c r="I32" s="3">
        <v>4582.4999999999991</v>
      </c>
      <c r="J32" s="3">
        <v>928.87999999999988</v>
      </c>
      <c r="K32" s="3">
        <v>50984.380000000005</v>
      </c>
      <c r="L32" s="31">
        <v>51.58</v>
      </c>
      <c r="M32" s="3">
        <v>61.92</v>
      </c>
      <c r="N32" s="3">
        <v>73.06</v>
      </c>
      <c r="O32" s="31">
        <v>99.6</v>
      </c>
      <c r="P32" s="3">
        <v>31.400000000000006</v>
      </c>
      <c r="Q32" s="3">
        <v>305.06</v>
      </c>
      <c r="R32" s="3">
        <v>10.324999999999999</v>
      </c>
      <c r="S32" t="s">
        <v>54</v>
      </c>
    </row>
    <row r="33" spans="1:19" x14ac:dyDescent="0.3">
      <c r="A33" t="s">
        <v>0</v>
      </c>
      <c r="B33" s="1">
        <v>45135</v>
      </c>
      <c r="C33" t="s">
        <v>75</v>
      </c>
      <c r="D33" s="31">
        <v>13401.380000000001</v>
      </c>
      <c r="E33" s="3">
        <v>68875.7</v>
      </c>
      <c r="F33" s="31">
        <v>264999.7</v>
      </c>
      <c r="G33" s="3">
        <v>25785.08</v>
      </c>
      <c r="H33" s="3">
        <v>23222.42</v>
      </c>
      <c r="I33" s="3">
        <v>3519.1800000000003</v>
      </c>
      <c r="J33" s="3">
        <v>679.46</v>
      </c>
      <c r="K33" s="3">
        <v>28993.22</v>
      </c>
      <c r="L33" s="31">
        <v>23.175000000000001</v>
      </c>
      <c r="M33" s="3">
        <v>391.16</v>
      </c>
      <c r="N33" s="3">
        <v>123.5</v>
      </c>
      <c r="O33" s="31">
        <v>263.88</v>
      </c>
      <c r="P33" s="3">
        <v>31.139999999999997</v>
      </c>
      <c r="Q33" s="3">
        <v>288.25999999999993</v>
      </c>
      <c r="R33" s="3">
        <v>21.66</v>
      </c>
      <c r="S33" s="3">
        <v>1356.42</v>
      </c>
    </row>
    <row r="34" spans="1:19" x14ac:dyDescent="0.3">
      <c r="A34" t="s">
        <v>61</v>
      </c>
      <c r="B34" s="1">
        <v>45135</v>
      </c>
      <c r="C34" t="s">
        <v>75</v>
      </c>
      <c r="D34" s="30" t="s">
        <v>54</v>
      </c>
      <c r="E34" s="3">
        <v>86841.459999999992</v>
      </c>
      <c r="F34" s="31">
        <v>213132.87999999998</v>
      </c>
      <c r="G34" s="3">
        <v>22953.359999999997</v>
      </c>
      <c r="H34" s="3">
        <v>1426.2</v>
      </c>
      <c r="I34" s="3">
        <v>5496.62</v>
      </c>
      <c r="J34" s="3">
        <v>1580.9</v>
      </c>
      <c r="K34" s="3">
        <v>88192.48</v>
      </c>
      <c r="L34" s="31">
        <v>53.879999999999995</v>
      </c>
      <c r="M34" s="3">
        <v>122.16000000000001</v>
      </c>
      <c r="N34" s="3">
        <v>179.64</v>
      </c>
      <c r="O34" s="31">
        <v>44.260000000000005</v>
      </c>
      <c r="P34" s="3">
        <v>39.120000000000005</v>
      </c>
      <c r="Q34" s="3">
        <v>152.84</v>
      </c>
      <c r="R34" s="3">
        <v>18.380000000000003</v>
      </c>
      <c r="S34" t="s">
        <v>54</v>
      </c>
    </row>
    <row r="35" spans="1:19" x14ac:dyDescent="0.3">
      <c r="A35" t="s">
        <v>67</v>
      </c>
      <c r="B35" s="1">
        <v>45135</v>
      </c>
      <c r="C35" t="s">
        <v>75</v>
      </c>
      <c r="D35" s="31">
        <v>13179.4</v>
      </c>
      <c r="E35" s="3">
        <v>78825.820000000007</v>
      </c>
      <c r="F35" s="31">
        <v>272273.7</v>
      </c>
      <c r="G35" s="3">
        <v>17672.120000000003</v>
      </c>
      <c r="H35" s="3">
        <v>14695.019999999999</v>
      </c>
      <c r="I35" s="3">
        <v>4870.68</v>
      </c>
      <c r="J35" s="3">
        <v>935.4</v>
      </c>
      <c r="K35" s="3">
        <v>51227.599999999991</v>
      </c>
      <c r="L35" s="31">
        <v>51.8</v>
      </c>
      <c r="M35" s="3">
        <v>68.7</v>
      </c>
      <c r="N35" s="3">
        <v>77.11999999999999</v>
      </c>
      <c r="O35" s="31">
        <v>102.26</v>
      </c>
      <c r="P35" s="3">
        <v>30.660000000000004</v>
      </c>
      <c r="Q35" s="3">
        <v>279.82000000000005</v>
      </c>
      <c r="R35" s="3">
        <v>7.62</v>
      </c>
      <c r="S35" s="3">
        <v>17.966666666666669</v>
      </c>
    </row>
    <row r="36" spans="1:19" x14ac:dyDescent="0.3">
      <c r="A36" t="s">
        <v>0</v>
      </c>
      <c r="B36" s="1">
        <v>45138</v>
      </c>
      <c r="C36" t="s">
        <v>75</v>
      </c>
      <c r="D36" s="31">
        <v>13921.275</v>
      </c>
      <c r="E36" s="3">
        <v>70366.48</v>
      </c>
      <c r="F36" s="31">
        <v>268191.98</v>
      </c>
      <c r="G36" s="3">
        <v>26021.34</v>
      </c>
      <c r="H36" s="3">
        <v>23788.14</v>
      </c>
      <c r="I36" s="3">
        <v>3330.88</v>
      </c>
      <c r="J36" s="3">
        <v>646.76</v>
      </c>
      <c r="K36" s="3">
        <v>29178.620000000003</v>
      </c>
      <c r="L36" s="31">
        <v>22.85</v>
      </c>
      <c r="M36" s="3">
        <v>395.82000000000005</v>
      </c>
      <c r="N36" s="3">
        <v>120.97999999999999</v>
      </c>
      <c r="O36" s="31">
        <v>258.54000000000002</v>
      </c>
      <c r="P36" s="3">
        <v>30.98</v>
      </c>
      <c r="Q36" s="3">
        <v>298.58</v>
      </c>
      <c r="R36" s="3">
        <v>22.200000000000003</v>
      </c>
      <c r="S36" s="3">
        <v>1349.84</v>
      </c>
    </row>
    <row r="37" spans="1:19" x14ac:dyDescent="0.3">
      <c r="A37" t="s">
        <v>61</v>
      </c>
      <c r="B37" s="1">
        <v>45138</v>
      </c>
      <c r="C37" t="s">
        <v>75</v>
      </c>
      <c r="D37" s="30" t="s">
        <v>54</v>
      </c>
      <c r="E37" s="3">
        <v>88741.6</v>
      </c>
      <c r="F37" s="31">
        <v>217822.1</v>
      </c>
      <c r="G37" s="3">
        <v>23655</v>
      </c>
      <c r="H37" s="3">
        <v>1501.76</v>
      </c>
      <c r="I37" s="3">
        <v>5278.06</v>
      </c>
      <c r="J37" s="3">
        <v>1619.08</v>
      </c>
      <c r="K37" s="3">
        <v>90705.5</v>
      </c>
      <c r="L37" s="31">
        <v>37.739999999999995</v>
      </c>
      <c r="M37" s="3">
        <v>116.16000000000001</v>
      </c>
      <c r="N37" s="3">
        <v>184.26</v>
      </c>
      <c r="O37" s="31">
        <v>48.760000000000005</v>
      </c>
      <c r="P37" s="3">
        <v>39.699999999999996</v>
      </c>
      <c r="Q37" s="3">
        <v>156.30000000000001</v>
      </c>
      <c r="R37" s="3">
        <v>20.919999999999998</v>
      </c>
      <c r="S37" t="s">
        <v>54</v>
      </c>
    </row>
    <row r="38" spans="1:19" x14ac:dyDescent="0.3">
      <c r="A38" t="s">
        <v>67</v>
      </c>
      <c r="B38" s="1">
        <v>45138</v>
      </c>
      <c r="C38" t="s">
        <v>75</v>
      </c>
      <c r="D38" s="31">
        <v>12216.866666666667</v>
      </c>
      <c r="E38" s="3">
        <v>73715.240000000005</v>
      </c>
      <c r="F38" s="31">
        <v>254816.03999999998</v>
      </c>
      <c r="G38" s="3">
        <v>16073.579999999998</v>
      </c>
      <c r="H38" s="3">
        <v>13271.220000000001</v>
      </c>
      <c r="I38" s="3">
        <v>4461.625</v>
      </c>
      <c r="J38" s="3">
        <v>862.78</v>
      </c>
      <c r="K38" s="3">
        <v>44797.86</v>
      </c>
      <c r="L38" s="31">
        <v>52.7</v>
      </c>
      <c r="M38" s="3">
        <v>59.56</v>
      </c>
      <c r="N38" s="3">
        <v>65.960000000000008</v>
      </c>
      <c r="O38" s="31">
        <v>103.02500000000001</v>
      </c>
      <c r="P38" s="3">
        <v>26.4</v>
      </c>
      <c r="Q38" s="3">
        <v>234.9</v>
      </c>
      <c r="R38" s="3">
        <v>10.175000000000001</v>
      </c>
      <c r="S38" t="s">
        <v>54</v>
      </c>
    </row>
    <row r="39" spans="1:19" x14ac:dyDescent="0.3">
      <c r="A39" t="s">
        <v>0</v>
      </c>
      <c r="B39" s="1">
        <v>45139</v>
      </c>
      <c r="C39" t="s">
        <v>75</v>
      </c>
      <c r="D39" s="31">
        <v>13252.824999999999</v>
      </c>
      <c r="E39" s="3">
        <v>70567.199999999997</v>
      </c>
      <c r="F39" s="31">
        <v>266270.32</v>
      </c>
      <c r="G39" s="3">
        <v>25939.360000000001</v>
      </c>
      <c r="H39" s="3">
        <v>23526.239999999998</v>
      </c>
      <c r="I39" s="3">
        <v>3600.15</v>
      </c>
      <c r="J39" s="3">
        <v>674.36</v>
      </c>
      <c r="K39" s="3">
        <v>28700.74</v>
      </c>
      <c r="L39" s="31">
        <v>23.74</v>
      </c>
      <c r="M39" s="3">
        <v>406.43999999999994</v>
      </c>
      <c r="N39" s="3">
        <v>119.43999999999998</v>
      </c>
      <c r="O39" s="31">
        <v>259.75999999999993</v>
      </c>
      <c r="P39" s="3">
        <v>36.179999999999993</v>
      </c>
      <c r="Q39" s="3">
        <v>314.39999999999998</v>
      </c>
      <c r="R39" s="3">
        <v>18.82</v>
      </c>
      <c r="S39" s="3">
        <v>1327.74</v>
      </c>
    </row>
    <row r="40" spans="1:19" x14ac:dyDescent="0.3">
      <c r="A40" t="s">
        <v>61</v>
      </c>
      <c r="B40" s="1">
        <v>45139</v>
      </c>
      <c r="C40" t="s">
        <v>75</v>
      </c>
      <c r="D40" s="30" t="s">
        <v>54</v>
      </c>
      <c r="E40" s="3">
        <v>92070.51999999999</v>
      </c>
      <c r="F40" s="31">
        <v>221329.94</v>
      </c>
      <c r="G40" s="3">
        <v>24111.8</v>
      </c>
      <c r="H40" s="3">
        <v>1537.12</v>
      </c>
      <c r="I40" s="3">
        <v>5279.0399999999991</v>
      </c>
      <c r="J40" s="3">
        <v>1628.04</v>
      </c>
      <c r="K40" s="3">
        <v>91428.319999999992</v>
      </c>
      <c r="L40" s="31">
        <v>55.519999999999996</v>
      </c>
      <c r="M40" s="3">
        <v>125.05999999999999</v>
      </c>
      <c r="N40" s="3">
        <v>188.35999999999999</v>
      </c>
      <c r="O40" s="31">
        <v>48.1</v>
      </c>
      <c r="P40" s="3">
        <v>37.4</v>
      </c>
      <c r="Q40" s="3">
        <v>157.47999999999999</v>
      </c>
      <c r="R40" s="3">
        <v>14.540000000000001</v>
      </c>
      <c r="S40" t="s">
        <v>54</v>
      </c>
    </row>
    <row r="41" spans="1:19" x14ac:dyDescent="0.3">
      <c r="A41" t="s">
        <v>67</v>
      </c>
      <c r="B41" s="1">
        <v>45139</v>
      </c>
      <c r="C41" t="s">
        <v>75</v>
      </c>
      <c r="D41" s="31">
        <v>12349.08</v>
      </c>
      <c r="E41" s="3">
        <v>78116.319999999992</v>
      </c>
      <c r="F41" s="31">
        <v>268881.54000000004</v>
      </c>
      <c r="G41" s="3">
        <v>17558.379999999997</v>
      </c>
      <c r="H41" s="3">
        <v>14462.64</v>
      </c>
      <c r="I41" s="3">
        <v>4694.0199999999995</v>
      </c>
      <c r="J41" s="3">
        <v>957.51999999999987</v>
      </c>
      <c r="K41" s="3">
        <v>51647.159999999996</v>
      </c>
      <c r="L41" s="31">
        <v>51.679999999999993</v>
      </c>
      <c r="M41" s="3">
        <v>61.840000000000011</v>
      </c>
      <c r="N41" s="3">
        <v>78.179999999999993</v>
      </c>
      <c r="O41" s="31">
        <v>105.33999999999999</v>
      </c>
      <c r="P41" s="3">
        <v>34.32</v>
      </c>
      <c r="Q41" s="3">
        <v>288.28000000000003</v>
      </c>
      <c r="R41" s="3">
        <v>11.024999999999999</v>
      </c>
      <c r="S41" t="s">
        <v>54</v>
      </c>
    </row>
    <row r="42" spans="1:19" x14ac:dyDescent="0.3">
      <c r="A42" t="s">
        <v>0</v>
      </c>
      <c r="B42" s="1">
        <v>45140</v>
      </c>
      <c r="C42" t="s">
        <v>75</v>
      </c>
      <c r="D42" s="31">
        <v>14180.14</v>
      </c>
      <c r="E42" s="3">
        <v>70385.88</v>
      </c>
      <c r="F42" s="31">
        <v>268553.24</v>
      </c>
      <c r="G42" s="3">
        <v>25989.78</v>
      </c>
      <c r="H42" s="3">
        <v>23452.460000000003</v>
      </c>
      <c r="I42" s="3">
        <v>3754.3</v>
      </c>
      <c r="J42" s="3">
        <v>637.87999999999988</v>
      </c>
      <c r="K42" s="3">
        <v>29371.340000000004</v>
      </c>
      <c r="L42" s="31">
        <v>19.050000000000004</v>
      </c>
      <c r="M42" s="3">
        <v>400.52</v>
      </c>
      <c r="N42" s="3">
        <v>116.84</v>
      </c>
      <c r="O42" s="31">
        <v>266.64</v>
      </c>
      <c r="P42" s="3">
        <v>33.5</v>
      </c>
      <c r="Q42" s="3">
        <v>299.62</v>
      </c>
      <c r="R42" s="3">
        <v>20.98</v>
      </c>
      <c r="S42" s="3">
        <v>1321.3799999999999</v>
      </c>
    </row>
    <row r="43" spans="1:19" x14ac:dyDescent="0.3">
      <c r="A43" t="s">
        <v>61</v>
      </c>
      <c r="B43" s="1">
        <v>45140</v>
      </c>
      <c r="C43" t="s">
        <v>75</v>
      </c>
      <c r="D43" s="30" t="s">
        <v>54</v>
      </c>
      <c r="E43" s="3">
        <v>92953.3</v>
      </c>
      <c r="F43" s="31">
        <v>223590.87999999998</v>
      </c>
      <c r="G43" s="3">
        <v>24542.12</v>
      </c>
      <c r="H43" s="3">
        <v>1521.08</v>
      </c>
      <c r="I43" s="3">
        <v>5482.02</v>
      </c>
      <c r="J43" s="3">
        <v>1631.6399999999999</v>
      </c>
      <c r="K43" s="3">
        <v>91793.66</v>
      </c>
      <c r="L43" s="31">
        <v>51.760000000000005</v>
      </c>
      <c r="M43" s="3">
        <v>126.8</v>
      </c>
      <c r="N43" s="3">
        <v>190.56</v>
      </c>
      <c r="O43" s="31">
        <v>52.2</v>
      </c>
      <c r="P43" s="3">
        <v>37.58</v>
      </c>
      <c r="Q43" s="3">
        <v>161.23999999999995</v>
      </c>
      <c r="R43" s="3">
        <v>20.96</v>
      </c>
      <c r="S43" t="s">
        <v>54</v>
      </c>
    </row>
    <row r="44" spans="1:19" x14ac:dyDescent="0.3">
      <c r="A44" t="s">
        <v>67</v>
      </c>
      <c r="B44" s="1">
        <v>45140</v>
      </c>
      <c r="C44" t="s">
        <v>75</v>
      </c>
      <c r="D44" s="31">
        <v>12331.560000000001</v>
      </c>
      <c r="E44" s="3">
        <v>79077.86</v>
      </c>
      <c r="F44" s="31">
        <v>272786.2</v>
      </c>
      <c r="G44" s="3">
        <v>17644.28</v>
      </c>
      <c r="H44" s="3">
        <v>15054.48</v>
      </c>
      <c r="I44" s="3">
        <v>4718.8599999999997</v>
      </c>
      <c r="J44" s="3">
        <v>961.56000000000006</v>
      </c>
      <c r="K44" s="3">
        <v>51028.72</v>
      </c>
      <c r="L44" s="31">
        <v>64.179999999999993</v>
      </c>
      <c r="M44" s="3">
        <v>68.12</v>
      </c>
      <c r="N44" s="3">
        <v>74.240000000000009</v>
      </c>
      <c r="O44" s="31">
        <v>102.08</v>
      </c>
      <c r="P44" s="3">
        <v>32.200000000000003</v>
      </c>
      <c r="Q44" s="3">
        <v>282.28000000000003</v>
      </c>
      <c r="R44" s="3">
        <v>8.92</v>
      </c>
      <c r="S44" s="3">
        <v>17.099999999999998</v>
      </c>
    </row>
    <row r="45" spans="1:19" x14ac:dyDescent="0.3">
      <c r="A45" t="s">
        <v>0</v>
      </c>
      <c r="B45" s="1">
        <v>45141</v>
      </c>
      <c r="C45" t="s">
        <v>75</v>
      </c>
      <c r="D45" s="31">
        <v>13857.16</v>
      </c>
      <c r="E45" s="3">
        <v>71713.51999999999</v>
      </c>
      <c r="F45" s="31">
        <v>271186.01999999996</v>
      </c>
      <c r="G45" s="3">
        <v>26331.82</v>
      </c>
      <c r="H45" s="3">
        <v>24181.82</v>
      </c>
      <c r="I45" s="3">
        <v>3301.2749999999996</v>
      </c>
      <c r="J45" s="3">
        <v>696.21999999999991</v>
      </c>
      <c r="K45" s="3">
        <v>29164.54</v>
      </c>
      <c r="L45" s="31">
        <v>32.625</v>
      </c>
      <c r="M45" s="3">
        <v>393.58</v>
      </c>
      <c r="N45" s="3">
        <v>118.66</v>
      </c>
      <c r="O45" s="31">
        <v>265.77999999999997</v>
      </c>
      <c r="P45" s="3">
        <v>36.339999999999996</v>
      </c>
      <c r="Q45" s="3">
        <v>300.86</v>
      </c>
      <c r="R45" s="3">
        <v>17.759999999999998</v>
      </c>
      <c r="S45" s="3">
        <v>1341.84</v>
      </c>
    </row>
    <row r="46" spans="1:19" x14ac:dyDescent="0.3">
      <c r="A46" t="s">
        <v>61</v>
      </c>
      <c r="B46" s="1">
        <v>45141</v>
      </c>
      <c r="C46" t="s">
        <v>75</v>
      </c>
      <c r="D46" s="30" t="s">
        <v>54</v>
      </c>
      <c r="E46" s="3">
        <v>93929.3</v>
      </c>
      <c r="F46" s="31">
        <v>225032.26</v>
      </c>
      <c r="G46" s="3">
        <v>24718.66</v>
      </c>
      <c r="H46" s="3">
        <v>1585.16</v>
      </c>
      <c r="I46" s="3">
        <v>5693.12</v>
      </c>
      <c r="J46" s="3">
        <v>1630.0400000000002</v>
      </c>
      <c r="K46" s="3">
        <v>93143.540000000008</v>
      </c>
      <c r="L46" s="31">
        <v>46.62</v>
      </c>
      <c r="M46" s="3">
        <v>125.44000000000001</v>
      </c>
      <c r="N46" s="3">
        <v>192.18</v>
      </c>
      <c r="O46" s="31">
        <v>51.94</v>
      </c>
      <c r="P46" s="3">
        <v>40.340000000000003</v>
      </c>
      <c r="Q46" s="3">
        <v>160.28000000000003</v>
      </c>
      <c r="R46" s="3">
        <v>17</v>
      </c>
      <c r="S46" t="s">
        <v>54</v>
      </c>
    </row>
    <row r="47" spans="1:19" x14ac:dyDescent="0.3">
      <c r="A47" t="s">
        <v>67</v>
      </c>
      <c r="B47" s="1">
        <v>45141</v>
      </c>
      <c r="C47" t="s">
        <v>75</v>
      </c>
      <c r="D47" s="31">
        <v>12534.08</v>
      </c>
      <c r="E47" s="3">
        <v>80026.239999999991</v>
      </c>
      <c r="F47" s="31">
        <v>273109.83999999997</v>
      </c>
      <c r="G47" s="3">
        <v>17841.379999999997</v>
      </c>
      <c r="H47" s="3">
        <v>14897.36</v>
      </c>
      <c r="I47" s="3">
        <v>4762.5199999999995</v>
      </c>
      <c r="J47" s="3">
        <v>926.37999999999988</v>
      </c>
      <c r="K47" s="3">
        <v>51342.04</v>
      </c>
      <c r="L47" s="31">
        <v>61.279999999999994</v>
      </c>
      <c r="M47" s="3">
        <v>75.3</v>
      </c>
      <c r="N47" s="3">
        <v>75.959999999999994</v>
      </c>
      <c r="O47" s="31">
        <v>98.740000000000009</v>
      </c>
      <c r="P47" s="3">
        <v>28.8</v>
      </c>
      <c r="Q47" s="3">
        <v>302.30000000000007</v>
      </c>
      <c r="R47" s="3">
        <v>10.28</v>
      </c>
      <c r="S47" s="3">
        <v>18.100000000000001</v>
      </c>
    </row>
    <row r="48" spans="1:19" x14ac:dyDescent="0.3">
      <c r="A48" t="s">
        <v>1</v>
      </c>
      <c r="B48" s="1">
        <v>45160</v>
      </c>
      <c r="C48" t="s">
        <v>75</v>
      </c>
      <c r="D48" s="31">
        <v>14155.780000000002</v>
      </c>
      <c r="E48" s="3">
        <v>70472.360000000015</v>
      </c>
      <c r="F48" s="31">
        <v>269331.15999999997</v>
      </c>
      <c r="G48" s="3">
        <v>26468.22</v>
      </c>
      <c r="H48" s="3">
        <v>24265.359999999997</v>
      </c>
      <c r="I48" s="3">
        <v>3272.8</v>
      </c>
      <c r="J48" s="3">
        <v>637.68000000000006</v>
      </c>
      <c r="K48" s="3">
        <v>29700.6</v>
      </c>
      <c r="L48" s="30" t="s">
        <v>54</v>
      </c>
      <c r="M48" s="3">
        <v>409.8</v>
      </c>
      <c r="N48" s="3">
        <v>120.85999999999999</v>
      </c>
      <c r="O48" s="31">
        <v>269.78000000000003</v>
      </c>
      <c r="P48" s="3">
        <v>33.82</v>
      </c>
      <c r="Q48" s="3">
        <v>289.68</v>
      </c>
      <c r="R48" s="3">
        <v>22.2</v>
      </c>
      <c r="S48" s="3">
        <v>1362.8600000000001</v>
      </c>
    </row>
    <row r="49" spans="1:19" x14ac:dyDescent="0.3">
      <c r="A49" t="s">
        <v>61</v>
      </c>
      <c r="B49" s="1">
        <v>45160</v>
      </c>
      <c r="C49" t="s">
        <v>75</v>
      </c>
      <c r="D49" s="30" t="s">
        <v>54</v>
      </c>
      <c r="E49" s="3">
        <v>90230.239999999991</v>
      </c>
      <c r="F49" s="31">
        <v>219561.91999999998</v>
      </c>
      <c r="G49" s="3">
        <v>24069.340000000004</v>
      </c>
      <c r="H49" s="3">
        <v>1549.96</v>
      </c>
      <c r="I49" s="3">
        <v>5437.2999999999993</v>
      </c>
      <c r="J49" s="3">
        <v>1673.3000000000004</v>
      </c>
      <c r="K49" s="3">
        <v>91873.12</v>
      </c>
      <c r="L49" s="31">
        <v>64.339999999999989</v>
      </c>
      <c r="M49" s="3">
        <v>120.74000000000001</v>
      </c>
      <c r="N49" s="3">
        <v>190.33999999999997</v>
      </c>
      <c r="O49" s="31">
        <v>52.339999999999996</v>
      </c>
      <c r="P49" s="3">
        <v>38.100000000000009</v>
      </c>
      <c r="Q49" s="3">
        <v>162.23999999999998</v>
      </c>
      <c r="R49" s="3">
        <v>21.560000000000002</v>
      </c>
      <c r="S49" s="3">
        <v>18.875</v>
      </c>
    </row>
    <row r="50" spans="1:19" x14ac:dyDescent="0.3">
      <c r="A50" t="s">
        <v>67</v>
      </c>
      <c r="B50" s="1">
        <v>45160</v>
      </c>
      <c r="C50" t="s">
        <v>75</v>
      </c>
      <c r="D50" s="31">
        <v>12641.849999999999</v>
      </c>
      <c r="E50" s="3">
        <v>78913.079999999987</v>
      </c>
      <c r="F50" s="31">
        <v>270839.5</v>
      </c>
      <c r="G50" s="3">
        <v>17963.96</v>
      </c>
      <c r="H50" s="3">
        <v>15010.16</v>
      </c>
      <c r="I50" s="3">
        <v>4746.68</v>
      </c>
      <c r="J50" s="3">
        <v>972.8</v>
      </c>
      <c r="K50" s="3">
        <v>51760.88</v>
      </c>
      <c r="L50" s="31">
        <v>56.120000000000005</v>
      </c>
      <c r="M50" s="3">
        <v>69.919999999999987</v>
      </c>
      <c r="N50" s="3">
        <v>76.059999999999988</v>
      </c>
      <c r="O50" s="31">
        <v>102.6</v>
      </c>
      <c r="P50" s="3">
        <v>31.18</v>
      </c>
      <c r="Q50" s="3">
        <v>282.47999999999996</v>
      </c>
      <c r="R50" s="3">
        <v>8</v>
      </c>
      <c r="S50" s="3">
        <v>18.725000000000001</v>
      </c>
    </row>
    <row r="51" spans="1:19" x14ac:dyDescent="0.3">
      <c r="A51" t="s">
        <v>0</v>
      </c>
      <c r="B51" s="1">
        <v>45426</v>
      </c>
      <c r="C51" t="s">
        <v>75</v>
      </c>
      <c r="D51" s="31">
        <v>13992.2</v>
      </c>
      <c r="E51" s="3">
        <v>69895.600000000006</v>
      </c>
      <c r="F51" s="31">
        <v>265617.2</v>
      </c>
      <c r="G51" s="3">
        <v>26840</v>
      </c>
      <c r="H51" s="3">
        <v>24967.8</v>
      </c>
      <c r="I51" s="3">
        <v>3319.6666666666665</v>
      </c>
      <c r="J51" s="3">
        <v>671.2</v>
      </c>
      <c r="K51" s="3">
        <v>29073.4</v>
      </c>
      <c r="L51" s="31">
        <v>26.2</v>
      </c>
      <c r="M51" s="3">
        <v>393.4</v>
      </c>
      <c r="N51" s="3">
        <v>120.8</v>
      </c>
      <c r="O51" s="31">
        <v>255.4</v>
      </c>
      <c r="P51" s="3">
        <v>28.6</v>
      </c>
      <c r="Q51" s="3">
        <v>312.8</v>
      </c>
      <c r="R51" s="3">
        <v>21.2</v>
      </c>
      <c r="S51" s="3">
        <v>1333.8</v>
      </c>
    </row>
    <row r="52" spans="1:19" x14ac:dyDescent="0.3">
      <c r="A52" t="s">
        <v>61</v>
      </c>
      <c r="B52" s="1">
        <v>45426</v>
      </c>
      <c r="C52" t="s">
        <v>75</v>
      </c>
      <c r="D52" s="30" t="s">
        <v>54</v>
      </c>
      <c r="E52" s="3">
        <v>87644.2</v>
      </c>
      <c r="F52" s="31">
        <v>215467.6</v>
      </c>
      <c r="G52" s="3">
        <v>24287.599999999999</v>
      </c>
      <c r="H52" s="3">
        <v>1922</v>
      </c>
      <c r="I52" s="3">
        <v>5307.8</v>
      </c>
      <c r="J52" s="3">
        <v>1601.2</v>
      </c>
      <c r="K52" s="3">
        <v>86913.600000000006</v>
      </c>
      <c r="L52" s="31">
        <v>47.4</v>
      </c>
      <c r="M52" s="3">
        <v>126</v>
      </c>
      <c r="N52" s="3">
        <v>186</v>
      </c>
      <c r="O52" s="31">
        <v>46.4</v>
      </c>
      <c r="P52" s="3">
        <v>39</v>
      </c>
      <c r="Q52" s="3">
        <v>158.19999999999999</v>
      </c>
      <c r="R52" s="3">
        <v>16.600000000000001</v>
      </c>
      <c r="S52" t="s">
        <v>54</v>
      </c>
    </row>
    <row r="53" spans="1:19" x14ac:dyDescent="0.3">
      <c r="A53" t="s">
        <v>67</v>
      </c>
      <c r="B53" s="1">
        <v>45426</v>
      </c>
      <c r="C53" t="s">
        <v>75</v>
      </c>
      <c r="D53" s="30" t="s">
        <v>54</v>
      </c>
      <c r="E53" s="3">
        <v>70569.8</v>
      </c>
      <c r="F53" s="31">
        <v>252412.2</v>
      </c>
      <c r="G53" s="3">
        <v>17289.599999999999</v>
      </c>
      <c r="H53" s="3">
        <v>14934</v>
      </c>
      <c r="I53" s="3">
        <v>4558.3999999999996</v>
      </c>
      <c r="J53" s="3">
        <v>889.6</v>
      </c>
      <c r="K53" s="3">
        <v>49430.6</v>
      </c>
      <c r="L53" s="31">
        <v>52.2</v>
      </c>
      <c r="M53" s="3">
        <v>70.400000000000006</v>
      </c>
      <c r="N53" s="3">
        <v>75.400000000000006</v>
      </c>
      <c r="O53" s="31">
        <v>96.4</v>
      </c>
      <c r="P53" s="3">
        <v>31.8</v>
      </c>
      <c r="Q53" s="3">
        <v>299.2</v>
      </c>
      <c r="R53" s="3">
        <v>8.8000000000000007</v>
      </c>
      <c r="S53" t="s">
        <v>54</v>
      </c>
    </row>
    <row r="54" spans="1:19" x14ac:dyDescent="0.3">
      <c r="B54" s="1"/>
      <c r="D54" s="32"/>
      <c r="E54" s="29"/>
      <c r="F54" s="32"/>
      <c r="G54" s="29"/>
      <c r="H54" s="29"/>
      <c r="I54" s="29"/>
      <c r="J54" s="29"/>
      <c r="K54" s="29"/>
      <c r="L54" s="32"/>
      <c r="M54" s="29"/>
      <c r="N54" s="29"/>
      <c r="O54" s="32"/>
      <c r="P54" s="29"/>
      <c r="Q54" s="29"/>
      <c r="R54" s="29"/>
      <c r="S54" s="29"/>
    </row>
    <row r="55" spans="1:19" x14ac:dyDescent="0.3">
      <c r="A55" t="str">
        <f>A6</f>
        <v>NIST 2711a</v>
      </c>
      <c r="B55" s="1">
        <f>B6</f>
        <v>45083</v>
      </c>
      <c r="C55" t="s">
        <v>169</v>
      </c>
      <c r="D55" s="32">
        <f>ABS(D6-D$2)/D$2</f>
        <v>0.45596261682242983</v>
      </c>
      <c r="E55" s="29">
        <f t="shared" ref="E55:S55" si="0">ABS(E6-E$2)/E$2</f>
        <v>1.8038690476190434E-2</v>
      </c>
      <c r="F55" s="32">
        <f t="shared" si="0"/>
        <v>0.17173694267515921</v>
      </c>
      <c r="G55" s="29">
        <f t="shared" si="0"/>
        <v>1.5652173913041467E-3</v>
      </c>
      <c r="H55" s="29">
        <f t="shared" si="0"/>
        <v>6.423140495867774E-2</v>
      </c>
      <c r="I55" s="29">
        <f t="shared" si="0"/>
        <v>7.8443743427970503E-2</v>
      </c>
      <c r="J55" s="29">
        <f t="shared" si="0"/>
        <v>4.4444444444444444E-3</v>
      </c>
      <c r="K55" s="29">
        <f t="shared" si="0"/>
        <v>3.985106382978721E-2</v>
      </c>
      <c r="L55" s="32">
        <f t="shared" si="0"/>
        <v>0.46543778801843327</v>
      </c>
      <c r="M55" s="29">
        <f t="shared" si="0"/>
        <v>8.8405797101449329E-2</v>
      </c>
      <c r="N55" s="29"/>
      <c r="O55" s="32">
        <f t="shared" si="0"/>
        <v>8.1818181818181859E-2</v>
      </c>
      <c r="P55" s="29"/>
      <c r="Q55" s="29"/>
      <c r="R55" s="29"/>
      <c r="S55" s="29">
        <f t="shared" si="0"/>
        <v>2.2285714285714318E-2</v>
      </c>
    </row>
    <row r="56" spans="1:19" x14ac:dyDescent="0.3">
      <c r="A56" t="str">
        <f t="shared" ref="A56:B56" si="1">A7</f>
        <v>NIST 679</v>
      </c>
      <c r="B56" s="1">
        <f t="shared" si="1"/>
        <v>45083</v>
      </c>
      <c r="C56" t="s">
        <v>169</v>
      </c>
      <c r="D56" s="32">
        <f>ABS(D7-D$3)/D$3</f>
        <v>0.54449152542372881</v>
      </c>
      <c r="E56" s="29">
        <f t="shared" ref="E56:S56" si="2">ABS(E7-E$3)/E$3</f>
        <v>0.1836948228882834</v>
      </c>
      <c r="F56" s="32">
        <f t="shared" si="2"/>
        <v>0.10868447000821688</v>
      </c>
      <c r="G56" s="29">
        <f t="shared" si="2"/>
        <v>3.7180435676119956E-2</v>
      </c>
      <c r="H56" s="29">
        <f t="shared" si="2"/>
        <v>0.11633906633906639</v>
      </c>
      <c r="I56" s="29">
        <f t="shared" si="2"/>
        <v>9.5632582322357051E-2</v>
      </c>
      <c r="J56" s="29"/>
      <c r="K56" s="29">
        <f t="shared" si="2"/>
        <v>3.9447513812154696E-3</v>
      </c>
      <c r="L56" s="32"/>
      <c r="M56" s="29"/>
      <c r="N56" s="29"/>
      <c r="O56" s="32">
        <f t="shared" si="2"/>
        <v>0.32697547683923711</v>
      </c>
      <c r="P56" s="29"/>
      <c r="Q56" s="29"/>
      <c r="R56" s="29"/>
      <c r="S56" s="29"/>
    </row>
    <row r="57" spans="1:19" x14ac:dyDescent="0.3">
      <c r="A57" t="str">
        <f t="shared" ref="A57:B57" si="3">A8</f>
        <v>SARM 69</v>
      </c>
      <c r="B57" s="1">
        <f t="shared" si="3"/>
        <v>45083</v>
      </c>
      <c r="C57" t="s">
        <v>169</v>
      </c>
      <c r="D57" s="32">
        <f>ABS(D8-D$4)/D$4</f>
        <v>0.23946428571428552</v>
      </c>
      <c r="E57" s="29">
        <f t="shared" ref="E57:S57" si="4">ABS(E8-E$4)/E$4</f>
        <v>1.3055118110236259E-2</v>
      </c>
      <c r="F57" s="32">
        <f t="shared" si="4"/>
        <v>0.16610546623794209</v>
      </c>
      <c r="G57" s="29">
        <f t="shared" si="4"/>
        <v>5.9423312883435608E-2</v>
      </c>
      <c r="H57" s="29">
        <f t="shared" si="4"/>
        <v>0.16823668639053257</v>
      </c>
      <c r="I57" s="29">
        <f t="shared" si="4"/>
        <v>7.8969957081545458E-3</v>
      </c>
      <c r="J57" s="29">
        <f t="shared" si="4"/>
        <v>7.0470470470470448E-2</v>
      </c>
      <c r="K57" s="29">
        <f t="shared" si="4"/>
        <v>1.3298804780876613E-2</v>
      </c>
      <c r="L57" s="32">
        <f t="shared" si="4"/>
        <v>0.42641509433962255</v>
      </c>
      <c r="M57" s="29">
        <f t="shared" si="4"/>
        <v>2.3529411764705799E-2</v>
      </c>
      <c r="N57" s="29"/>
      <c r="O57" s="32"/>
      <c r="P57" s="29"/>
      <c r="Q57" s="29"/>
      <c r="R57" s="29"/>
      <c r="S57" s="29"/>
    </row>
    <row r="58" spans="1:19" x14ac:dyDescent="0.3">
      <c r="A58" t="str">
        <f>A9</f>
        <v>NIST 2711a</v>
      </c>
      <c r="B58" s="1">
        <f>B9</f>
        <v>45084</v>
      </c>
      <c r="C58" t="s">
        <v>169</v>
      </c>
      <c r="D58" s="32">
        <f>ABS(D9-D$2)/D$2</f>
        <v>0.39605607476635507</v>
      </c>
      <c r="E58" s="29">
        <f t="shared" ref="E58:S58" si="5">ABS(E9-E$2)/E$2</f>
        <v>2.37321428571429E-2</v>
      </c>
      <c r="F58" s="32">
        <f t="shared" si="5"/>
        <v>0.17210382165605098</v>
      </c>
      <c r="G58" s="29">
        <f t="shared" si="5"/>
        <v>4.0316205533614098E-4</v>
      </c>
      <c r="H58" s="29">
        <f t="shared" si="5"/>
        <v>6.8413223140495805E-2</v>
      </c>
      <c r="I58" s="29">
        <f t="shared" si="5"/>
        <v>5.343848580441643E-2</v>
      </c>
      <c r="J58" s="29">
        <f t="shared" si="5"/>
        <v>7.1407407407407475E-2</v>
      </c>
      <c r="K58" s="29">
        <f t="shared" si="5"/>
        <v>2.9546099290780167E-2</v>
      </c>
      <c r="L58" s="32">
        <f t="shared" si="5"/>
        <v>0.52995391705069139</v>
      </c>
      <c r="M58" s="29">
        <f t="shared" si="5"/>
        <v>5.7971014492753624E-2</v>
      </c>
      <c r="N58" s="29"/>
      <c r="O58" s="32">
        <f t="shared" ref="O58:AC58" si="6">ABS(O9-O$2)/O$2</f>
        <v>6.4462809917355465E-2</v>
      </c>
      <c r="P58" s="29"/>
      <c r="Q58" s="29"/>
      <c r="R58" s="29"/>
      <c r="S58" s="29">
        <f t="shared" ref="S58:AG58" si="7">ABS(S9-S$2)/S$2</f>
        <v>3.685714285714279E-2</v>
      </c>
    </row>
    <row r="59" spans="1:19" x14ac:dyDescent="0.3">
      <c r="A59" t="str">
        <f t="shared" ref="A59:B59" si="8">A10</f>
        <v>NIST 679</v>
      </c>
      <c r="B59" s="1">
        <f t="shared" si="8"/>
        <v>45084</v>
      </c>
      <c r="C59" t="s">
        <v>169</v>
      </c>
      <c r="D59" s="32">
        <f>ABS(D10-D$3)/D$3</f>
        <v>0.5231197033898306</v>
      </c>
      <c r="E59" s="29">
        <f t="shared" ref="E59:S59" si="9">ABS(E10-E$3)/E$3</f>
        <v>0.17897729336966389</v>
      </c>
      <c r="F59" s="32">
        <f t="shared" si="9"/>
        <v>0.10559490550534095</v>
      </c>
      <c r="G59" s="29">
        <f t="shared" si="9"/>
        <v>4.0172626387176384E-2</v>
      </c>
      <c r="H59" s="29">
        <f t="shared" si="9"/>
        <v>0.12800982800982807</v>
      </c>
      <c r="I59" s="29">
        <f t="shared" si="9"/>
        <v>9.9064124783362281E-2</v>
      </c>
      <c r="J59" s="29"/>
      <c r="K59" s="29">
        <f t="shared" ref="K59:Y59" si="10">ABS(K10-K$3)/K$3</f>
        <v>5.3591160220994478E-3</v>
      </c>
      <c r="L59" s="32"/>
      <c r="M59" s="29"/>
      <c r="N59" s="29"/>
      <c r="O59" s="32">
        <f t="shared" ref="O59:AC59" si="11">ABS(O10-O$3)/O$3</f>
        <v>0.27520435967302453</v>
      </c>
      <c r="P59" s="29"/>
      <c r="Q59" s="29"/>
      <c r="R59" s="29"/>
      <c r="S59" s="29"/>
    </row>
    <row r="60" spans="1:19" x14ac:dyDescent="0.3">
      <c r="A60" t="str">
        <f t="shared" ref="A60:B60" si="12">A11</f>
        <v>SARM 69</v>
      </c>
      <c r="B60" s="1">
        <f t="shared" si="12"/>
        <v>45084</v>
      </c>
      <c r="C60" t="s">
        <v>169</v>
      </c>
      <c r="D60" s="32">
        <f>ABS(D11-D$4)/D$4</f>
        <v>0.16619642857142836</v>
      </c>
      <c r="E60" s="29">
        <f t="shared" ref="E60:S60" si="13">ABS(E11-E$4)/E$4</f>
        <v>1.9664041994750581E-2</v>
      </c>
      <c r="F60" s="32">
        <f t="shared" si="13"/>
        <v>0.15278520900321546</v>
      </c>
      <c r="G60" s="29">
        <f t="shared" si="13"/>
        <v>6.5803680981595128E-2</v>
      </c>
      <c r="H60" s="29">
        <f t="shared" si="13"/>
        <v>0.16721893491124259</v>
      </c>
      <c r="I60" s="29">
        <f t="shared" si="13"/>
        <v>3.7038626609442141E-2</v>
      </c>
      <c r="J60" s="29">
        <f t="shared" si="13"/>
        <v>3.3433433433433413E-2</v>
      </c>
      <c r="K60" s="29">
        <f t="shared" si="13"/>
        <v>1.9737051792828891E-2</v>
      </c>
      <c r="L60" s="32">
        <f t="shared" si="13"/>
        <v>0.12830188679245277</v>
      </c>
      <c r="M60" s="29">
        <f t="shared" si="13"/>
        <v>7.3529411764705885E-2</v>
      </c>
      <c r="N60" s="29"/>
      <c r="O60" s="32"/>
      <c r="P60" s="29"/>
      <c r="Q60" s="29"/>
      <c r="R60" s="29"/>
      <c r="S60" s="29"/>
    </row>
    <row r="61" spans="1:19" x14ac:dyDescent="0.3">
      <c r="A61" t="str">
        <f>A12</f>
        <v>NIST 2711a</v>
      </c>
      <c r="B61" s="1">
        <f>B12</f>
        <v>45085</v>
      </c>
      <c r="C61" t="s">
        <v>169</v>
      </c>
      <c r="D61" s="32">
        <f>ABS(D12-D$2)/D$2</f>
        <v>0.39355140186915888</v>
      </c>
      <c r="E61" s="29">
        <f t="shared" ref="E61:S61" si="14">ABS(E12-E$2)/E$2</f>
        <v>9.0148809523809964E-3</v>
      </c>
      <c r="F61" s="32">
        <f t="shared" si="14"/>
        <v>0.17519044585987256</v>
      </c>
      <c r="G61" s="29">
        <f t="shared" si="14"/>
        <v>1.0932806324110473E-2</v>
      </c>
      <c r="H61" s="29">
        <f t="shared" si="14"/>
        <v>6.7280991735537227E-2</v>
      </c>
      <c r="I61" s="29">
        <f t="shared" si="14"/>
        <v>3.5205047318611959E-2</v>
      </c>
      <c r="J61" s="29">
        <f t="shared" si="14"/>
        <v>3.3481481481481515E-2</v>
      </c>
      <c r="K61" s="29">
        <f t="shared" si="14"/>
        <v>2.0468085106383004E-2</v>
      </c>
      <c r="L61" s="32">
        <f t="shared" si="14"/>
        <v>0.56682027649769595</v>
      </c>
      <c r="M61" s="29">
        <f t="shared" si="14"/>
        <v>4.6376811594202871E-2</v>
      </c>
      <c r="N61" s="29"/>
      <c r="O61" s="32">
        <f t="shared" ref="O61:AC61" si="15">ABS(O12-O$2)/O$2</f>
        <v>5.9504132231404862E-2</v>
      </c>
      <c r="P61" s="29"/>
      <c r="Q61" s="29"/>
      <c r="R61" s="29"/>
      <c r="S61" s="29">
        <f t="shared" ref="S61:AG61" si="16">ABS(S12-S$2)/S$2</f>
        <v>3.9142857142857111E-2</v>
      </c>
    </row>
    <row r="62" spans="1:19" x14ac:dyDescent="0.3">
      <c r="A62" t="str">
        <f t="shared" ref="A62:B62" si="17">A13</f>
        <v>NIST 679</v>
      </c>
      <c r="B62" s="1">
        <f t="shared" si="17"/>
        <v>45085</v>
      </c>
      <c r="C62" t="s">
        <v>169</v>
      </c>
      <c r="D62" s="32">
        <f>ABS(D13-D$3)/D$3</f>
        <v>0.57352356991525422</v>
      </c>
      <c r="E62" s="29">
        <f t="shared" ref="E62:S62" si="18">ABS(E13-E$3)/E$3</f>
        <v>0.1548773841961853</v>
      </c>
      <c r="F62" s="32">
        <f t="shared" si="18"/>
        <v>8.8721446179128957E-2</v>
      </c>
      <c r="G62" s="29">
        <f t="shared" si="18"/>
        <v>1.6761200164406052E-2</v>
      </c>
      <c r="H62" s="29">
        <f t="shared" si="18"/>
        <v>0.14459459459459464</v>
      </c>
      <c r="I62" s="29">
        <f t="shared" si="18"/>
        <v>8.3050259965337922E-2</v>
      </c>
      <c r="J62" s="29"/>
      <c r="K62" s="29">
        <f t="shared" ref="K62:Y62" si="19">ABS(K13-K$3)/K$3</f>
        <v>8.8928176795580426E-3</v>
      </c>
      <c r="L62" s="32"/>
      <c r="M62" s="29"/>
      <c r="N62" s="29"/>
      <c r="O62" s="32">
        <f t="shared" ref="O62:AC62" si="20">ABS(O13-O$3)/O$3</f>
        <v>0.34059945504087202</v>
      </c>
      <c r="P62" s="29"/>
      <c r="Q62" s="29"/>
      <c r="R62" s="29"/>
      <c r="S62" s="29"/>
    </row>
    <row r="63" spans="1:19" x14ac:dyDescent="0.3">
      <c r="A63" t="str">
        <f t="shared" ref="A63:B63" si="21">A14</f>
        <v>SARM 69</v>
      </c>
      <c r="B63" s="1">
        <f t="shared" si="21"/>
        <v>45085</v>
      </c>
      <c r="C63" t="s">
        <v>169</v>
      </c>
      <c r="D63" s="32">
        <f>ABS(D14-D$4)/D$4</f>
        <v>0.25026785714285693</v>
      </c>
      <c r="E63" s="29">
        <f t="shared" ref="E63:S63" si="22">ABS(E14-E$4)/E$4</f>
        <v>2.2902887139107573E-2</v>
      </c>
      <c r="F63" s="32">
        <f t="shared" si="22"/>
        <v>0.15023215434083606</v>
      </c>
      <c r="G63" s="29">
        <f t="shared" si="22"/>
        <v>7.1950920245398842E-2</v>
      </c>
      <c r="H63" s="29">
        <f t="shared" si="22"/>
        <v>0.17257988165680477</v>
      </c>
      <c r="I63" s="29">
        <f t="shared" si="22"/>
        <v>2.3648068669527858E-2</v>
      </c>
      <c r="J63" s="29">
        <f t="shared" si="22"/>
        <v>2.1421421421421397E-2</v>
      </c>
      <c r="K63" s="29">
        <f t="shared" si="22"/>
        <v>2.4239043824701403E-2</v>
      </c>
      <c r="L63" s="32">
        <f t="shared" si="22"/>
        <v>1.5094339622641456E-2</v>
      </c>
      <c r="M63" s="29">
        <f t="shared" si="22"/>
        <v>4.1176470588235252E-2</v>
      </c>
      <c r="N63" s="29"/>
      <c r="O63" s="32"/>
      <c r="P63" s="29"/>
      <c r="Q63" s="29"/>
      <c r="R63" s="29"/>
      <c r="S63" s="29"/>
    </row>
    <row r="64" spans="1:19" x14ac:dyDescent="0.3">
      <c r="A64" t="str">
        <f>A15</f>
        <v>NIST 2711a</v>
      </c>
      <c r="B64" s="1">
        <f>B15</f>
        <v>45086</v>
      </c>
      <c r="C64" t="s">
        <v>169</v>
      </c>
      <c r="D64" s="32">
        <f>ABS(D15-D$2)/D$2</f>
        <v>0.40216822429906551</v>
      </c>
      <c r="E64" s="29">
        <f t="shared" ref="E64:S64" si="23">ABS(E15-E$2)/E$2</f>
        <v>3.0360119047619004E-2</v>
      </c>
      <c r="F64" s="32">
        <f t="shared" si="23"/>
        <v>0.17423757961783443</v>
      </c>
      <c r="G64" s="29">
        <f t="shared" si="23"/>
        <v>9.3754940711461322E-3</v>
      </c>
      <c r="H64" s="29">
        <f t="shared" si="23"/>
        <v>6.756198347107438E-2</v>
      </c>
      <c r="I64" s="29">
        <f t="shared" si="23"/>
        <v>7.8470031545741323E-2</v>
      </c>
      <c r="J64" s="29">
        <f t="shared" si="23"/>
        <v>1.1259259259259293E-2</v>
      </c>
      <c r="K64" s="29">
        <f t="shared" si="23"/>
        <v>2.0921985815602836E-2</v>
      </c>
      <c r="L64" s="32">
        <f t="shared" si="23"/>
        <v>0.30875576036866359</v>
      </c>
      <c r="M64" s="29">
        <f t="shared" si="23"/>
        <v>4.9758454106280249E-2</v>
      </c>
      <c r="N64" s="29"/>
      <c r="O64" s="32">
        <f t="shared" ref="O64:AC64" si="24">ABS(O15-O$2)/O$2</f>
        <v>7.43801652892562E-2</v>
      </c>
      <c r="P64" s="29"/>
      <c r="Q64" s="29"/>
      <c r="R64" s="29"/>
      <c r="S64" s="29">
        <f t="shared" ref="S64:AG64" si="25">ABS(S15-S$2)/S$2</f>
        <v>4.2571428571428503E-2</v>
      </c>
    </row>
    <row r="65" spans="1:19" x14ac:dyDescent="0.3">
      <c r="A65" t="str">
        <f t="shared" ref="A65:B65" si="26">A16</f>
        <v>NIST 679</v>
      </c>
      <c r="B65" s="1">
        <f t="shared" si="26"/>
        <v>45086</v>
      </c>
      <c r="C65" t="s">
        <v>169</v>
      </c>
      <c r="D65" s="32">
        <f>ABS(D16-D$3)/D$3</f>
        <v>0.54819915254237284</v>
      </c>
      <c r="E65" s="29">
        <f t="shared" ref="E65:S65" si="27">ABS(E16-E$3)/E$3</f>
        <v>0.1684777475022706</v>
      </c>
      <c r="F65" s="32">
        <f t="shared" si="27"/>
        <v>9.9428101889893136E-2</v>
      </c>
      <c r="G65" s="29">
        <f t="shared" si="27"/>
        <v>3.0579531442663378E-2</v>
      </c>
      <c r="H65" s="29">
        <f t="shared" si="27"/>
        <v>0.12457002457002454</v>
      </c>
      <c r="I65" s="29">
        <f t="shared" si="27"/>
        <v>8.7729636048526835E-2</v>
      </c>
      <c r="J65" s="29"/>
      <c r="K65" s="29">
        <f t="shared" ref="K65:Y65" si="28">ABS(K16-K$3)/K$3</f>
        <v>9.520441988950341E-3</v>
      </c>
      <c r="L65" s="32"/>
      <c r="M65" s="29"/>
      <c r="N65" s="29"/>
      <c r="O65" s="32">
        <f t="shared" ref="O65:AC65" si="29">ABS(O16-O$3)/O$3</f>
        <v>0.32152588555858319</v>
      </c>
      <c r="P65" s="29"/>
      <c r="Q65" s="29"/>
      <c r="R65" s="29"/>
      <c r="S65" s="29"/>
    </row>
    <row r="66" spans="1:19" x14ac:dyDescent="0.3">
      <c r="A66" t="str">
        <f t="shared" ref="A66:B66" si="30">A17</f>
        <v>SARM 69</v>
      </c>
      <c r="B66" s="1">
        <f t="shared" si="30"/>
        <v>45086</v>
      </c>
      <c r="C66" t="s">
        <v>169</v>
      </c>
      <c r="D66" s="32">
        <f>ABS(D17-D$4)/D$4</f>
        <v>0.15082142857142844</v>
      </c>
      <c r="E66" s="29">
        <f t="shared" ref="E66:S66" si="31">ABS(E17-E$4)/E$4</f>
        <v>1.9868766404199475E-2</v>
      </c>
      <c r="F66" s="32">
        <f t="shared" si="31"/>
        <v>0.15510803858520894</v>
      </c>
      <c r="G66" s="29">
        <f t="shared" si="31"/>
        <v>7.5165644171779303E-2</v>
      </c>
      <c r="H66" s="29">
        <f t="shared" si="31"/>
        <v>0.17229585798816563</v>
      </c>
      <c r="I66" s="29">
        <f t="shared" si="31"/>
        <v>6.2489270386266053E-2</v>
      </c>
      <c r="J66" s="29">
        <f t="shared" si="31"/>
        <v>0.11591591591591587</v>
      </c>
      <c r="K66" s="29">
        <f t="shared" si="31"/>
        <v>2.7944223107569929E-2</v>
      </c>
      <c r="L66" s="32">
        <f t="shared" si="31"/>
        <v>0.3132075471698112</v>
      </c>
      <c r="M66" s="29">
        <f t="shared" si="31"/>
        <v>2.058823529411773E-2</v>
      </c>
      <c r="N66" s="29"/>
      <c r="O66" s="32"/>
      <c r="P66" s="29"/>
      <c r="Q66" s="29"/>
      <c r="R66" s="29"/>
      <c r="S66" s="29"/>
    </row>
    <row r="67" spans="1:19" x14ac:dyDescent="0.3">
      <c r="A67" t="str">
        <f>A18</f>
        <v>NIST 2711a</v>
      </c>
      <c r="B67" s="1">
        <f>B18</f>
        <v>45090</v>
      </c>
      <c r="C67" t="s">
        <v>169</v>
      </c>
      <c r="D67" s="32">
        <f>ABS(D18-D$2)/D$2</f>
        <v>0.47229906542056077</v>
      </c>
      <c r="E67" s="29">
        <f t="shared" ref="E67:S67" si="32">ABS(E18-E$2)/E$2</f>
        <v>5.4389880952380953E-2</v>
      </c>
      <c r="F67" s="32">
        <f t="shared" si="32"/>
        <v>0.15381974522293002</v>
      </c>
      <c r="G67" s="29">
        <f t="shared" si="32"/>
        <v>1.1841897233201669E-2</v>
      </c>
      <c r="H67" s="29">
        <f t="shared" si="32"/>
        <v>4.8388429752066114E-2</v>
      </c>
      <c r="I67" s="29">
        <f t="shared" si="32"/>
        <v>0.10749211356466877</v>
      </c>
      <c r="J67" s="29">
        <f t="shared" si="32"/>
        <v>3.0518518518518552E-2</v>
      </c>
      <c r="K67" s="29">
        <f t="shared" si="32"/>
        <v>1.971631205673759E-2</v>
      </c>
      <c r="L67" s="32">
        <f t="shared" si="32"/>
        <v>0.25345622119815669</v>
      </c>
      <c r="M67" s="29">
        <f t="shared" si="32"/>
        <v>6.4251207729468657E-2</v>
      </c>
      <c r="N67" s="29"/>
      <c r="O67" s="32">
        <f t="shared" ref="O67:AC67" si="33">ABS(O18-O$2)/O$2</f>
        <v>5.0413223140495823E-2</v>
      </c>
      <c r="P67" s="29"/>
      <c r="Q67" s="29"/>
      <c r="R67" s="29"/>
      <c r="S67" s="29">
        <f t="shared" ref="S67:AG67" si="34">ABS(S18-S$2)/S$2</f>
        <v>5.3714285714285749E-2</v>
      </c>
    </row>
    <row r="68" spans="1:19" x14ac:dyDescent="0.3">
      <c r="A68" t="str">
        <f t="shared" ref="A68:B68" si="35">A19</f>
        <v>NIST 679</v>
      </c>
      <c r="B68" s="1">
        <f t="shared" si="35"/>
        <v>45090</v>
      </c>
      <c r="C68" t="s">
        <v>169</v>
      </c>
      <c r="D68" s="32">
        <f>ABS(D19-D$3)/D$3</f>
        <v>0.5769332627118644</v>
      </c>
      <c r="E68" s="29">
        <f t="shared" ref="E68:S68" si="36">ABS(E19-E$3)/E$3</f>
        <v>0.16865940054495906</v>
      </c>
      <c r="F68" s="32">
        <f t="shared" si="36"/>
        <v>9.5064092029580965E-2</v>
      </c>
      <c r="G68" s="29">
        <f t="shared" si="36"/>
        <v>2.0805589806822882E-2</v>
      </c>
      <c r="H68" s="29">
        <f t="shared" si="36"/>
        <v>9.0786240786240757E-2</v>
      </c>
      <c r="I68" s="29">
        <f t="shared" si="36"/>
        <v>5.7538994800693244E-2</v>
      </c>
      <c r="J68" s="29"/>
      <c r="K68" s="29">
        <f t="shared" ref="K68:Y68" si="37">ABS(K19-K$3)/K$3</f>
        <v>9.2132596685083196E-3</v>
      </c>
      <c r="L68" s="32"/>
      <c r="M68" s="29"/>
      <c r="N68" s="29"/>
      <c r="O68" s="32">
        <f t="shared" ref="O68:AC68" si="38">ABS(O19-O$3)/O$3</f>
        <v>0.34877384196185296</v>
      </c>
      <c r="P68" s="29"/>
      <c r="Q68" s="29"/>
      <c r="R68" s="29"/>
      <c r="S68" s="29"/>
    </row>
    <row r="69" spans="1:19" x14ac:dyDescent="0.3">
      <c r="A69" t="str">
        <f t="shared" ref="A69:B69" si="39">A20</f>
        <v>SARM 69</v>
      </c>
      <c r="B69" s="1">
        <f t="shared" si="39"/>
        <v>45090</v>
      </c>
      <c r="C69" t="s">
        <v>169</v>
      </c>
      <c r="D69" s="32">
        <f>ABS(D20-D$4)/D$4</f>
        <v>0.20580357142857122</v>
      </c>
      <c r="E69" s="29">
        <f t="shared" ref="E69:S69" si="40">ABS(E20-E$4)/E$4</f>
        <v>2.4209973753280878E-2</v>
      </c>
      <c r="F69" s="32">
        <f t="shared" si="40"/>
        <v>0.14567202572347268</v>
      </c>
      <c r="G69" s="29">
        <f t="shared" si="40"/>
        <v>6.1361963190184214E-2</v>
      </c>
      <c r="H69" s="29">
        <f t="shared" si="40"/>
        <v>0.14990532544378696</v>
      </c>
      <c r="I69" s="29">
        <f t="shared" si="40"/>
        <v>6.0772532188841162E-2</v>
      </c>
      <c r="J69" s="29">
        <f t="shared" si="40"/>
        <v>1.4014014014013785E-3</v>
      </c>
      <c r="K69" s="29">
        <f t="shared" si="40"/>
        <v>2.2585657370518136E-2</v>
      </c>
      <c r="L69" s="32">
        <f t="shared" si="40"/>
        <v>0.12830188679245277</v>
      </c>
      <c r="M69" s="29">
        <f t="shared" si="40"/>
        <v>1.7647058823529453E-2</v>
      </c>
      <c r="N69" s="29"/>
      <c r="O69" s="32"/>
      <c r="P69" s="29"/>
      <c r="Q69" s="29"/>
      <c r="R69" s="29"/>
      <c r="S69" s="29"/>
    </row>
    <row r="70" spans="1:19" x14ac:dyDescent="0.3">
      <c r="A70" t="str">
        <f>A21</f>
        <v>NIST 2711a</v>
      </c>
      <c r="B70" s="1">
        <f>B21</f>
        <v>45091</v>
      </c>
      <c r="C70" t="s">
        <v>169</v>
      </c>
      <c r="D70" s="32">
        <f>ABS(D21-D$2)/D$2</f>
        <v>0.37102803738317758</v>
      </c>
      <c r="E70" s="29">
        <f t="shared" ref="E70:S70" si="41">ABS(E21-E$2)/E$2</f>
        <v>2.6464285714285628E-2</v>
      </c>
      <c r="F70" s="32">
        <f t="shared" si="41"/>
        <v>0.16789044585987262</v>
      </c>
      <c r="G70" s="29">
        <f t="shared" si="41"/>
        <v>6.3241106719166286E-5</v>
      </c>
      <c r="H70" s="29">
        <f t="shared" si="41"/>
        <v>5.5851239669421425E-2</v>
      </c>
      <c r="I70" s="29">
        <f t="shared" si="41"/>
        <v>6.3170347003154576E-2</v>
      </c>
      <c r="J70" s="29">
        <f t="shared" si="41"/>
        <v>4.5037037037037E-2</v>
      </c>
      <c r="K70" s="29">
        <f t="shared" si="41"/>
        <v>2.6893617021276649E-2</v>
      </c>
      <c r="L70" s="32">
        <f t="shared" si="41"/>
        <v>0.18663594470046088</v>
      </c>
      <c r="M70" s="29">
        <f t="shared" si="41"/>
        <v>6.1352657004830863E-2</v>
      </c>
      <c r="N70" s="29"/>
      <c r="O70" s="32">
        <f t="shared" ref="O70:AC70" si="42">ABS(O21-O$2)/O$2</f>
        <v>6.9421487603305826E-2</v>
      </c>
      <c r="P70" s="29"/>
      <c r="Q70" s="29"/>
      <c r="R70" s="29"/>
      <c r="S70" s="29">
        <f t="shared" ref="S70:AG70" si="43">ABS(S21-S$2)/S$2</f>
        <v>3.7571428571428506E-2</v>
      </c>
    </row>
    <row r="71" spans="1:19" x14ac:dyDescent="0.3">
      <c r="A71" t="str">
        <f t="shared" ref="A71:B71" si="44">A22</f>
        <v>NIST 679</v>
      </c>
      <c r="B71" s="1">
        <f t="shared" si="44"/>
        <v>45091</v>
      </c>
      <c r="C71" t="s">
        <v>169</v>
      </c>
      <c r="D71" s="32">
        <f>ABS(D22-D$3)/D$3</f>
        <v>0.5252251059322034</v>
      </c>
      <c r="E71" s="29">
        <f t="shared" ref="E71:S71" si="45">ABS(E22-E$3)/E$3</f>
        <v>0.16012715712988193</v>
      </c>
      <c r="F71" s="32">
        <f t="shared" si="45"/>
        <v>9.4250616269515225E-2</v>
      </c>
      <c r="G71" s="29">
        <f t="shared" si="45"/>
        <v>2.1134401972873026E-2</v>
      </c>
      <c r="H71" s="29">
        <f t="shared" si="45"/>
        <v>0.13316953316953314</v>
      </c>
      <c r="I71" s="29">
        <f t="shared" si="45"/>
        <v>6.915077989601387E-2</v>
      </c>
      <c r="J71" s="29"/>
      <c r="K71" s="29">
        <f t="shared" ref="K71:Y71" si="46">ABS(K22-K$3)/K$3</f>
        <v>1.8906077348066298E-2</v>
      </c>
      <c r="L71" s="32"/>
      <c r="M71" s="29"/>
      <c r="N71" s="29"/>
      <c r="O71" s="32">
        <f t="shared" ref="O71:AC71" si="47">ABS(O22-O$3)/O$3</f>
        <v>0.34059945504087202</v>
      </c>
      <c r="P71" s="29"/>
      <c r="Q71" s="29"/>
      <c r="R71" s="29"/>
      <c r="S71" s="29"/>
    </row>
    <row r="72" spans="1:19" x14ac:dyDescent="0.3">
      <c r="A72" t="str">
        <f t="shared" ref="A72:B72" si="48">A23</f>
        <v>SARM 69</v>
      </c>
      <c r="B72" s="1">
        <f t="shared" si="48"/>
        <v>45091</v>
      </c>
      <c r="C72" t="s">
        <v>169</v>
      </c>
      <c r="D72" s="32">
        <f>ABS(D23-D$4)/D$4</f>
        <v>0.15982142857142839</v>
      </c>
      <c r="E72" s="29">
        <f t="shared" ref="E72:S72" si="49">ABS(E23-E$4)/E$4</f>
        <v>1.4039370078740196E-2</v>
      </c>
      <c r="F72" s="32">
        <f t="shared" si="49"/>
        <v>0.15542572347266889</v>
      </c>
      <c r="G72" s="29">
        <f t="shared" si="49"/>
        <v>6.7361963190184171E-2</v>
      </c>
      <c r="H72" s="29">
        <f t="shared" si="49"/>
        <v>0.16915976331360943</v>
      </c>
      <c r="I72" s="29">
        <f t="shared" si="49"/>
        <v>6.0000000000000081E-2</v>
      </c>
      <c r="J72" s="29">
        <f t="shared" si="49"/>
        <v>3.1831831831831789E-2</v>
      </c>
      <c r="K72" s="29">
        <f t="shared" si="49"/>
        <v>1.6661354581673483E-2</v>
      </c>
      <c r="L72" s="32">
        <f t="shared" si="49"/>
        <v>0.2113207547169812</v>
      </c>
      <c r="M72" s="29">
        <f t="shared" si="49"/>
        <v>1.1764705882352899E-2</v>
      </c>
      <c r="N72" s="29"/>
      <c r="O72" s="32"/>
      <c r="P72" s="29"/>
      <c r="Q72" s="29"/>
      <c r="R72" s="29"/>
      <c r="S72" s="29"/>
    </row>
    <row r="73" spans="1:19" x14ac:dyDescent="0.3">
      <c r="A73" t="str">
        <f>A24</f>
        <v>NIST 2711a</v>
      </c>
      <c r="B73" s="1">
        <f>B24</f>
        <v>45092</v>
      </c>
      <c r="C73" t="s">
        <v>169</v>
      </c>
      <c r="D73" s="32">
        <f>ABS(D24-D$2)/D$2</f>
        <v>0.39521495327102796</v>
      </c>
      <c r="E73" s="29">
        <f t="shared" ref="E73:S73" si="50">ABS(E24-E$2)/E$2</f>
        <v>3.6011904761904759E-2</v>
      </c>
      <c r="F73" s="32">
        <f t="shared" si="50"/>
        <v>0.15769808917197456</v>
      </c>
      <c r="G73" s="29">
        <f t="shared" si="50"/>
        <v>1.0877470355731399E-2</v>
      </c>
      <c r="H73" s="29">
        <f t="shared" si="50"/>
        <v>5.3165289256198289E-2</v>
      </c>
      <c r="I73" s="29">
        <f t="shared" si="50"/>
        <v>6.1435331230283913E-2</v>
      </c>
      <c r="J73" s="29">
        <f t="shared" si="50"/>
        <v>6.6370370370370302E-2</v>
      </c>
      <c r="K73" s="29">
        <f t="shared" si="50"/>
        <v>3.7276595744680875E-2</v>
      </c>
      <c r="L73" s="32">
        <f t="shared" si="50"/>
        <v>0.39170506912442399</v>
      </c>
      <c r="M73" s="29">
        <f t="shared" si="50"/>
        <v>6.5700483091787415E-2</v>
      </c>
      <c r="N73" s="29"/>
      <c r="O73" s="32">
        <f t="shared" ref="O73:AC73" si="51">ABS(O24-O$2)/O$2</f>
        <v>8.3471074380165239E-2</v>
      </c>
      <c r="P73" s="29"/>
      <c r="Q73" s="29"/>
      <c r="R73" s="29"/>
      <c r="S73" s="29">
        <f t="shared" ref="S73:AG73" si="52">ABS(S24-S$2)/S$2</f>
        <v>2.9571428571428637E-2</v>
      </c>
    </row>
    <row r="74" spans="1:19" x14ac:dyDescent="0.3">
      <c r="A74" t="str">
        <f t="shared" ref="A74:B74" si="53">A25</f>
        <v>NIST 679</v>
      </c>
      <c r="B74" s="1">
        <f t="shared" si="53"/>
        <v>45092</v>
      </c>
      <c r="C74" t="s">
        <v>169</v>
      </c>
      <c r="D74" s="32">
        <f>ABS(D25-D$3)/D$3</f>
        <v>0.53853283898305082</v>
      </c>
      <c r="E74" s="29">
        <f t="shared" ref="E74:S74" si="54">ABS(E25-E$3)/E$3</f>
        <v>0.16748773841961848</v>
      </c>
      <c r="F74" s="32">
        <f t="shared" si="54"/>
        <v>9.6820049301561212E-2</v>
      </c>
      <c r="G74" s="29">
        <f t="shared" si="54"/>
        <v>1.9219071105630849E-2</v>
      </c>
      <c r="H74" s="29">
        <f t="shared" si="54"/>
        <v>0.11535626535626532</v>
      </c>
      <c r="I74" s="29">
        <f t="shared" si="54"/>
        <v>2.1975736568457572E-2</v>
      </c>
      <c r="J74" s="29"/>
      <c r="K74" s="29">
        <f t="shared" ref="K74:Y74" si="55">ABS(K25-K$3)/K$3</f>
        <v>1.6017679558011113E-2</v>
      </c>
      <c r="L74" s="32"/>
      <c r="M74" s="29"/>
      <c r="N74" s="29"/>
      <c r="O74" s="32">
        <f t="shared" ref="O74:AC74" si="56">ABS(O25-O$3)/O$3</f>
        <v>0.25885558583106277</v>
      </c>
      <c r="P74" s="29"/>
      <c r="Q74" s="29"/>
      <c r="R74" s="29"/>
      <c r="S74" s="29"/>
    </row>
    <row r="75" spans="1:19" x14ac:dyDescent="0.3">
      <c r="A75" t="str">
        <f t="shared" ref="A75:B75" si="57">A26</f>
        <v>SARM 69</v>
      </c>
      <c r="B75" s="1">
        <f t="shared" si="57"/>
        <v>45092</v>
      </c>
      <c r="C75" t="s">
        <v>169</v>
      </c>
      <c r="D75" s="32">
        <f>ABS(D26-D$4)/D$4</f>
        <v>0.18973214285714265</v>
      </c>
      <c r="E75" s="29">
        <f t="shared" ref="E75:S75" si="58">ABS(E26-E$4)/E$4</f>
        <v>2.8918635170603751E-2</v>
      </c>
      <c r="F75" s="32">
        <f t="shared" si="58"/>
        <v>0.14331575562700968</v>
      </c>
      <c r="G75" s="29">
        <f t="shared" si="58"/>
        <v>8.376687116564438E-2</v>
      </c>
      <c r="H75" s="29">
        <f t="shared" si="58"/>
        <v>0.16110059171597635</v>
      </c>
      <c r="I75" s="29">
        <f t="shared" si="58"/>
        <v>3.37339055793991E-2</v>
      </c>
      <c r="J75" s="29">
        <f t="shared" si="58"/>
        <v>2.6026026026026252E-3</v>
      </c>
      <c r="K75" s="29">
        <f t="shared" si="58"/>
        <v>2.1876494023904472E-2</v>
      </c>
      <c r="L75" s="32">
        <f t="shared" si="58"/>
        <v>7.9245283018867976E-2</v>
      </c>
      <c r="M75" s="29">
        <f t="shared" si="58"/>
        <v>1.1764705882352899E-2</v>
      </c>
      <c r="N75" s="29"/>
      <c r="O75" s="32"/>
      <c r="P75" s="29"/>
      <c r="Q75" s="29"/>
      <c r="R75" s="29"/>
      <c r="S75" s="29"/>
    </row>
    <row r="76" spans="1:19" x14ac:dyDescent="0.3">
      <c r="A76" t="str">
        <f>A27</f>
        <v>NIST 2711a</v>
      </c>
      <c r="B76" s="1">
        <f>B27</f>
        <v>45093</v>
      </c>
      <c r="C76" t="s">
        <v>169</v>
      </c>
      <c r="D76" s="32">
        <f>ABS(D27-D$2)/D$2</f>
        <v>0.39076635514018698</v>
      </c>
      <c r="E76" s="29">
        <f t="shared" ref="E76:S76" si="59">ABS(E27-E$2)/E$2</f>
        <v>2.013392857142857E-2</v>
      </c>
      <c r="F76" s="32">
        <f t="shared" si="59"/>
        <v>0.1686579617834395</v>
      </c>
      <c r="G76" s="29">
        <f t="shared" si="59"/>
        <v>1.3754940711463604E-3</v>
      </c>
      <c r="H76" s="29">
        <f t="shared" si="59"/>
        <v>6.623966942148761E-2</v>
      </c>
      <c r="I76" s="29">
        <f t="shared" si="59"/>
        <v>0.12586750788643533</v>
      </c>
      <c r="J76" s="29">
        <f t="shared" si="59"/>
        <v>3.9703703703703637E-2</v>
      </c>
      <c r="K76" s="29">
        <f t="shared" si="59"/>
        <v>3.4957446808510616E-2</v>
      </c>
      <c r="L76" s="32">
        <f t="shared" si="59"/>
        <v>0.2811059907834102</v>
      </c>
      <c r="M76" s="29">
        <f t="shared" si="59"/>
        <v>5.7004830917874449E-2</v>
      </c>
      <c r="N76" s="29"/>
      <c r="O76" s="32">
        <f t="shared" ref="O76:AC76" si="60">ABS(O27-O$2)/O$2</f>
        <v>8.0165289256198258E-2</v>
      </c>
      <c r="P76" s="29"/>
      <c r="Q76" s="29"/>
      <c r="R76" s="29"/>
      <c r="S76" s="29">
        <f t="shared" ref="S76:AG76" si="61">ABS(S27-S$2)/S$2</f>
        <v>3.9142857142857111E-2</v>
      </c>
    </row>
    <row r="77" spans="1:19" x14ac:dyDescent="0.3">
      <c r="A77" t="str">
        <f t="shared" ref="A77:B77" si="62">A28</f>
        <v>NIST 679</v>
      </c>
      <c r="B77" s="1">
        <f t="shared" si="62"/>
        <v>45093</v>
      </c>
      <c r="C77" t="s">
        <v>169</v>
      </c>
      <c r="D77" s="32">
        <f>ABS(D28-D$3)/D$3</f>
        <v>0.60811705508474578</v>
      </c>
      <c r="E77" s="29">
        <f t="shared" ref="E77:S77" si="63">ABS(E28-E$3)/E$3</f>
        <v>0.15514259763851043</v>
      </c>
      <c r="F77" s="32">
        <f t="shared" si="63"/>
        <v>8.8483155299917779E-2</v>
      </c>
      <c r="G77" s="29">
        <f t="shared" si="63"/>
        <v>9.0669954788326571E-3</v>
      </c>
      <c r="H77" s="29">
        <f t="shared" si="63"/>
        <v>0.10110565110565105</v>
      </c>
      <c r="I77" s="29">
        <f t="shared" si="63"/>
        <v>2.3258232235701875E-2</v>
      </c>
      <c r="J77" s="29"/>
      <c r="K77" s="29">
        <f t="shared" ref="K77:Y77" si="64">ABS(K28-K$3)/K$3</f>
        <v>2.1595580110497174E-2</v>
      </c>
      <c r="L77" s="32"/>
      <c r="M77" s="29"/>
      <c r="N77" s="29"/>
      <c r="O77" s="32">
        <f t="shared" ref="O77:AC77" si="65">ABS(O28-O$3)/O$3</f>
        <v>0.3024523160762943</v>
      </c>
      <c r="P77" s="29"/>
      <c r="Q77" s="29"/>
      <c r="R77" s="29"/>
      <c r="S77" s="29"/>
    </row>
    <row r="78" spans="1:19" x14ac:dyDescent="0.3">
      <c r="A78" t="str">
        <f t="shared" ref="A78:B78" si="66">A29</f>
        <v>SARM 69</v>
      </c>
      <c r="B78" s="1">
        <f t="shared" si="66"/>
        <v>45093</v>
      </c>
      <c r="C78" t="s">
        <v>169</v>
      </c>
      <c r="D78" s="32">
        <f>ABS(D29-D$4)/D$4</f>
        <v>0.13051785714285691</v>
      </c>
      <c r="E78" s="29">
        <f t="shared" ref="E78:S78" si="67">ABS(E29-E$4)/E$4</f>
        <v>3.5734908136482939E-2</v>
      </c>
      <c r="F78" s="32">
        <f t="shared" si="67"/>
        <v>0.1384012861736334</v>
      </c>
      <c r="G78" s="29">
        <f t="shared" si="67"/>
        <v>7.8184049079754805E-2</v>
      </c>
      <c r="H78" s="29">
        <f t="shared" si="67"/>
        <v>0.15252071005917162</v>
      </c>
      <c r="I78" s="29">
        <f t="shared" si="67"/>
        <v>2.5751072961369489E-4</v>
      </c>
      <c r="J78" s="29">
        <f t="shared" si="67"/>
        <v>3.3033033033033031E-2</v>
      </c>
      <c r="K78" s="29">
        <f t="shared" si="67"/>
        <v>1.6884462151394542E-2</v>
      </c>
      <c r="L78" s="32">
        <f t="shared" si="67"/>
        <v>0.12452830188679248</v>
      </c>
      <c r="M78" s="29">
        <f t="shared" si="67"/>
        <v>6.4705882352941266E-2</v>
      </c>
      <c r="N78" s="29"/>
      <c r="O78" s="32"/>
      <c r="P78" s="29"/>
      <c r="Q78" s="29"/>
      <c r="R78" s="29"/>
      <c r="S78" s="29"/>
    </row>
    <row r="79" spans="1:19" x14ac:dyDescent="0.3">
      <c r="A79" t="str">
        <f>A30</f>
        <v>NIST 2711a</v>
      </c>
      <c r="B79" s="1">
        <f>B30</f>
        <v>45125</v>
      </c>
      <c r="C79" t="s">
        <v>169</v>
      </c>
      <c r="D79" s="32">
        <f>ABS(D30-D$2)/D$2</f>
        <v>0.11486604361370707</v>
      </c>
      <c r="E79" s="29">
        <f t="shared" ref="E79:S79" si="68">ABS(E30-E$2)/E$2</f>
        <v>1.7475595238095248E-2</v>
      </c>
      <c r="F79" s="32">
        <f t="shared" si="68"/>
        <v>0.18399414012738854</v>
      </c>
      <c r="G79" s="29">
        <f t="shared" si="68"/>
        <v>3.2774703557312143E-2</v>
      </c>
      <c r="H79" s="29">
        <f t="shared" si="68"/>
        <v>8.4258677685950467E-2</v>
      </c>
      <c r="I79" s="29">
        <f t="shared" si="68"/>
        <v>7.4248159831755936E-2</v>
      </c>
      <c r="J79" s="29">
        <f t="shared" si="68"/>
        <v>4.296296296296296E-2</v>
      </c>
      <c r="K79" s="29">
        <f t="shared" si="68"/>
        <v>3.9858156028361568E-4</v>
      </c>
      <c r="L79" s="32">
        <f t="shared" si="68"/>
        <v>9.5622119815668177E-2</v>
      </c>
      <c r="M79" s="29">
        <f t="shared" si="68"/>
        <v>8.3961352657004815E-2</v>
      </c>
      <c r="N79" s="29"/>
      <c r="O79" s="32">
        <f t="shared" ref="O79:AC79" si="69">ABS(O30-O$2)/O$2</f>
        <v>5.9586776859503962E-2</v>
      </c>
      <c r="P79" s="29"/>
      <c r="Q79" s="29"/>
      <c r="R79" s="29"/>
      <c r="S79" s="29">
        <f t="shared" ref="S79:AG79" si="70">ABS(S30-S$2)/S$2</f>
        <v>6.945714285714287E-2</v>
      </c>
    </row>
    <row r="80" spans="1:19" x14ac:dyDescent="0.3">
      <c r="A80" t="str">
        <f t="shared" ref="A80:B80" si="71">A31</f>
        <v>NIST 679</v>
      </c>
      <c r="B80" s="1">
        <f t="shared" si="71"/>
        <v>45125</v>
      </c>
      <c r="C80" t="s">
        <v>169</v>
      </c>
      <c r="D80" s="30" t="s">
        <v>54</v>
      </c>
      <c r="E80" s="29">
        <f t="shared" ref="E80:S80" si="72">ABS(E31-E$3)/E$3</f>
        <v>0.22683542234332427</v>
      </c>
      <c r="F80" s="32">
        <f t="shared" si="72"/>
        <v>0.13792432210353314</v>
      </c>
      <c r="G80" s="29">
        <f t="shared" si="72"/>
        <v>9.8729963008631266E-2</v>
      </c>
      <c r="H80" s="29">
        <f t="shared" si="72"/>
        <v>7.9222972972972913E-2</v>
      </c>
      <c r="I80" s="29">
        <f t="shared" si="72"/>
        <v>0.16159445407279024</v>
      </c>
      <c r="J80" s="29"/>
      <c r="K80" s="29">
        <f t="shared" ref="K80:Y80" si="73">ABS(K31-K$3)/K$3</f>
        <v>8.3544088397790109E-2</v>
      </c>
      <c r="L80" s="32"/>
      <c r="M80" s="29"/>
      <c r="N80" s="29"/>
      <c r="O80" s="32">
        <f t="shared" ref="O80:AC80" si="74">ABS(O31-O$3)/O$3</f>
        <v>0.37227520435967304</v>
      </c>
      <c r="P80" s="29"/>
      <c r="Q80" s="29"/>
      <c r="R80" s="29"/>
      <c r="S80" s="29"/>
    </row>
    <row r="81" spans="1:19" x14ac:dyDescent="0.3">
      <c r="A81" t="str">
        <f t="shared" ref="A81:B81" si="75">A32</f>
        <v>SARM 69</v>
      </c>
      <c r="B81" s="1">
        <f t="shared" si="75"/>
        <v>45125</v>
      </c>
      <c r="C81" t="s">
        <v>169</v>
      </c>
      <c r="D81" s="32">
        <f>ABS(D32-D$4)/D$4</f>
        <v>6.239107142857115E-2</v>
      </c>
      <c r="E81" s="29">
        <f t="shared" ref="E81:S81" si="76">ABS(E32-E$4)/E$4</f>
        <v>1.0731758530183468E-2</v>
      </c>
      <c r="F81" s="32">
        <f t="shared" si="76"/>
        <v>0.14621549839228301</v>
      </c>
      <c r="G81" s="29">
        <f t="shared" si="76"/>
        <v>5.1575460122699521E-2</v>
      </c>
      <c r="H81" s="29">
        <f t="shared" si="76"/>
        <v>0.17001301775147937</v>
      </c>
      <c r="I81" s="29">
        <f t="shared" si="76"/>
        <v>1.6630901287553842E-2</v>
      </c>
      <c r="J81" s="29">
        <f t="shared" si="76"/>
        <v>7.0190190190190307E-2</v>
      </c>
      <c r="K81" s="29">
        <f t="shared" si="76"/>
        <v>1.5625099601593865E-2</v>
      </c>
      <c r="L81" s="32">
        <f t="shared" si="76"/>
        <v>2.6792452830188711E-2</v>
      </c>
      <c r="M81" s="29">
        <f t="shared" si="76"/>
        <v>8.9411764705882329E-2</v>
      </c>
      <c r="N81" s="29"/>
      <c r="O81" s="32"/>
      <c r="P81" s="29"/>
      <c r="Q81" s="29"/>
      <c r="R81" s="29"/>
      <c r="S81" s="29"/>
    </row>
    <row r="82" spans="1:19" x14ac:dyDescent="0.3">
      <c r="A82" t="str">
        <f>A33</f>
        <v>NIST 2711a</v>
      </c>
      <c r="B82" s="1">
        <f>B33</f>
        <v>45135</v>
      </c>
      <c r="C82" t="s">
        <v>169</v>
      </c>
      <c r="D82" s="32">
        <f>ABS(D33-D$2)/D$2</f>
        <v>0.25246542056074778</v>
      </c>
      <c r="E82" s="29">
        <f t="shared" ref="E82:S82" si="77">ABS(E33-E$2)/E$2</f>
        <v>2.493601190476186E-2</v>
      </c>
      <c r="F82" s="32">
        <f t="shared" si="77"/>
        <v>0.15605191082802544</v>
      </c>
      <c r="G82" s="29">
        <f t="shared" si="77"/>
        <v>1.9173122529644485E-2</v>
      </c>
      <c r="H82" s="29">
        <f t="shared" si="77"/>
        <v>4.0395867768595113E-2</v>
      </c>
      <c r="I82" s="29">
        <f t="shared" si="77"/>
        <v>0.11015141955835972</v>
      </c>
      <c r="J82" s="29">
        <f t="shared" si="77"/>
        <v>6.6074074074074611E-3</v>
      </c>
      <c r="K82" s="29">
        <f t="shared" si="77"/>
        <v>2.8128368794326283E-2</v>
      </c>
      <c r="L82" s="32">
        <f t="shared" si="77"/>
        <v>6.7972350230414813E-2</v>
      </c>
      <c r="M82" s="29">
        <f t="shared" si="77"/>
        <v>5.5169082125603806E-2</v>
      </c>
      <c r="N82" s="29"/>
      <c r="O82" s="32">
        <f t="shared" ref="O82:AC82" si="78">ABS(O33-O$2)/O$2</f>
        <v>9.0413223140495852E-2</v>
      </c>
      <c r="P82" s="29"/>
      <c r="Q82" s="29"/>
      <c r="R82" s="29"/>
      <c r="S82" s="29">
        <f t="shared" ref="S82:AG82" si="79">ABS(S33-S$2)/S$2</f>
        <v>3.1128571428571377E-2</v>
      </c>
    </row>
    <row r="83" spans="1:19" x14ac:dyDescent="0.3">
      <c r="A83" t="str">
        <f t="shared" ref="A83:B83" si="80">A34</f>
        <v>NIST 679</v>
      </c>
      <c r="B83" s="1">
        <f t="shared" si="80"/>
        <v>45135</v>
      </c>
      <c r="C83" t="s">
        <v>169</v>
      </c>
      <c r="D83" s="30" t="s">
        <v>54</v>
      </c>
      <c r="E83" s="29">
        <f t="shared" ref="E83:S83" si="81">ABS(E34-E$3)/E$3</f>
        <v>0.21124922797456866</v>
      </c>
      <c r="F83" s="32">
        <f t="shared" si="81"/>
        <v>0.12435135579293355</v>
      </c>
      <c r="G83" s="29">
        <f t="shared" si="81"/>
        <v>5.6581997533908877E-2</v>
      </c>
      <c r="H83" s="29">
        <f t="shared" si="81"/>
        <v>0.12395577395577392</v>
      </c>
      <c r="I83" s="29">
        <f t="shared" si="81"/>
        <v>4.7379549393414232E-2</v>
      </c>
      <c r="J83" s="29"/>
      <c r="K83" s="29">
        <f t="shared" ref="K83:Y83" si="82">ABS(K34-K$3)/K$3</f>
        <v>2.5497458563535958E-2</v>
      </c>
      <c r="L83" s="32"/>
      <c r="M83" s="29"/>
      <c r="N83" s="29"/>
      <c r="O83" s="32">
        <f t="shared" ref="O83:AC83" si="83">ABS(O34-O$3)/O$3</f>
        <v>0.3970027247956403</v>
      </c>
      <c r="P83" s="29"/>
      <c r="Q83" s="29"/>
      <c r="R83" s="29"/>
      <c r="S83" s="29"/>
    </row>
    <row r="84" spans="1:19" x14ac:dyDescent="0.3">
      <c r="A84" t="str">
        <f t="shared" ref="A84:B84" si="84">A35</f>
        <v>SARM 69</v>
      </c>
      <c r="B84" s="1">
        <f t="shared" si="84"/>
        <v>45135</v>
      </c>
      <c r="C84" t="s">
        <v>169</v>
      </c>
      <c r="D84" s="32">
        <f>ABS(D35-D$4)/D$4</f>
        <v>0.17673214285714264</v>
      </c>
      <c r="E84" s="29">
        <f t="shared" ref="E84:S84" si="85">ABS(E35-E$4)/E$4</f>
        <v>3.4459580052493527E-2</v>
      </c>
      <c r="F84" s="32">
        <f t="shared" si="85"/>
        <v>0.12452186495176845</v>
      </c>
      <c r="G84" s="29">
        <f t="shared" si="85"/>
        <v>8.4179141104294766E-2</v>
      </c>
      <c r="H84" s="29">
        <f t="shared" si="85"/>
        <v>0.13047218934911251</v>
      </c>
      <c r="I84" s="29">
        <f t="shared" si="85"/>
        <v>4.5210300429184613E-2</v>
      </c>
      <c r="J84" s="29">
        <f t="shared" si="85"/>
        <v>6.3663663663663689E-2</v>
      </c>
      <c r="K84" s="29">
        <f t="shared" si="85"/>
        <v>2.0470119521912324E-2</v>
      </c>
      <c r="L84" s="32">
        <f t="shared" si="85"/>
        <v>2.2641509433962318E-2</v>
      </c>
      <c r="M84" s="29">
        <f t="shared" si="85"/>
        <v>1.0294117647058865E-2</v>
      </c>
      <c r="N84" s="29"/>
      <c r="O84" s="32"/>
      <c r="P84" s="29"/>
      <c r="Q84" s="29"/>
      <c r="R84" s="29"/>
      <c r="S84" s="29"/>
    </row>
    <row r="85" spans="1:19" x14ac:dyDescent="0.3">
      <c r="A85" t="str">
        <f>A36</f>
        <v>NIST 2711a</v>
      </c>
      <c r="B85" s="1">
        <f>B36</f>
        <v>45138</v>
      </c>
      <c r="C85" t="s">
        <v>169</v>
      </c>
      <c r="D85" s="32">
        <f>ABS(D36-D$2)/D$2</f>
        <v>0.301053738317757</v>
      </c>
      <c r="E85" s="29">
        <f t="shared" ref="E85:S85" si="86">ABS(E36-E$2)/E$2</f>
        <v>4.7120238095238035E-2</v>
      </c>
      <c r="F85" s="32">
        <f t="shared" si="86"/>
        <v>0.14588541401273891</v>
      </c>
      <c r="G85" s="29">
        <f t="shared" si="86"/>
        <v>2.851146245059304E-2</v>
      </c>
      <c r="H85" s="29">
        <f t="shared" si="86"/>
        <v>1.7019008264462832E-2</v>
      </c>
      <c r="I85" s="29">
        <f t="shared" si="86"/>
        <v>5.0750788643533155E-2</v>
      </c>
      <c r="J85" s="29">
        <f t="shared" si="86"/>
        <v>4.1837037037037048E-2</v>
      </c>
      <c r="K85" s="29">
        <f t="shared" si="86"/>
        <v>3.4702836879432715E-2</v>
      </c>
      <c r="L85" s="32">
        <f t="shared" si="86"/>
        <v>5.2995391705069221E-2</v>
      </c>
      <c r="M85" s="29">
        <f t="shared" si="86"/>
        <v>4.3913043478260749E-2</v>
      </c>
      <c r="N85" s="29"/>
      <c r="O85" s="32">
        <f t="shared" ref="O85:AC85" si="87">ABS(O36-O$2)/O$2</f>
        <v>6.8347107438016613E-2</v>
      </c>
      <c r="P85" s="29"/>
      <c r="Q85" s="29"/>
      <c r="R85" s="29"/>
      <c r="S85" s="29">
        <f t="shared" ref="S85:AG85" si="88">ABS(S36-S$2)/S$2</f>
        <v>3.5828571428571487E-2</v>
      </c>
    </row>
    <row r="86" spans="1:19" x14ac:dyDescent="0.3">
      <c r="A86" t="str">
        <f t="shared" ref="A86:B86" si="89">A37</f>
        <v>NIST 679</v>
      </c>
      <c r="B86" s="1">
        <f t="shared" si="89"/>
        <v>45138</v>
      </c>
      <c r="C86" t="s">
        <v>169</v>
      </c>
      <c r="D86" s="30" t="s">
        <v>54</v>
      </c>
      <c r="E86" s="29">
        <f t="shared" ref="E86:S86" si="90">ABS(E37-E$3)/E$3</f>
        <v>0.19399091734786553</v>
      </c>
      <c r="F86" s="32">
        <f t="shared" si="90"/>
        <v>0.1050858668857847</v>
      </c>
      <c r="G86" s="29">
        <f t="shared" si="90"/>
        <v>2.7743526510480888E-2</v>
      </c>
      <c r="H86" s="29">
        <f t="shared" si="90"/>
        <v>7.7542997542997552E-2</v>
      </c>
      <c r="I86" s="29">
        <f t="shared" si="90"/>
        <v>8.5258232235701836E-2</v>
      </c>
      <c r="J86" s="29"/>
      <c r="K86" s="29">
        <f t="shared" ref="K86:Y86" si="91">ABS(K37-K$3)/K$3</f>
        <v>2.2707182320441991E-3</v>
      </c>
      <c r="L86" s="32"/>
      <c r="M86" s="29"/>
      <c r="N86" s="29"/>
      <c r="O86" s="32">
        <f t="shared" ref="O86:AC86" si="92">ABS(O37-O$3)/O$3</f>
        <v>0.33569482288828334</v>
      </c>
      <c r="P86" s="29"/>
      <c r="Q86" s="29"/>
      <c r="R86" s="29"/>
      <c r="S86" s="29"/>
    </row>
    <row r="87" spans="1:19" x14ac:dyDescent="0.3">
      <c r="A87" t="str">
        <f t="shared" ref="A87:B87" si="93">A38</f>
        <v>SARM 69</v>
      </c>
      <c r="B87" s="1">
        <f t="shared" si="93"/>
        <v>45138</v>
      </c>
      <c r="C87" t="s">
        <v>169</v>
      </c>
      <c r="D87" s="32">
        <f>ABS(D38-D$4)/D$4</f>
        <v>9.0791666666666507E-2</v>
      </c>
      <c r="E87" s="29">
        <f t="shared" ref="E87:S87" si="94">ABS(E38-E$4)/E$4</f>
        <v>3.2608398950131165E-2</v>
      </c>
      <c r="F87" s="32">
        <f t="shared" si="94"/>
        <v>0.18065581993569138</v>
      </c>
      <c r="G87" s="29">
        <f t="shared" si="94"/>
        <v>1.3890797546012275E-2</v>
      </c>
      <c r="H87" s="29">
        <f t="shared" si="94"/>
        <v>0.21472071005917154</v>
      </c>
      <c r="I87" s="29">
        <f t="shared" si="94"/>
        <v>4.2569742489270389E-2</v>
      </c>
      <c r="J87" s="29">
        <f t="shared" si="94"/>
        <v>0.13635635635635637</v>
      </c>
      <c r="K87" s="29">
        <f t="shared" si="94"/>
        <v>0.10761235059760942</v>
      </c>
      <c r="L87" s="32">
        <f t="shared" si="94"/>
        <v>5.6603773584905127E-3</v>
      </c>
      <c r="M87" s="29">
        <f t="shared" si="94"/>
        <v>0.1241176470588235</v>
      </c>
      <c r="N87" s="29"/>
      <c r="O87" s="32"/>
      <c r="P87" s="29"/>
      <c r="Q87" s="29"/>
      <c r="R87" s="29"/>
      <c r="S87" s="29"/>
    </row>
    <row r="88" spans="1:19" x14ac:dyDescent="0.3">
      <c r="A88" t="str">
        <f>A39</f>
        <v>NIST 2711a</v>
      </c>
      <c r="B88" s="1">
        <f>B39</f>
        <v>45139</v>
      </c>
      <c r="C88" t="s">
        <v>169</v>
      </c>
      <c r="D88" s="32">
        <f>ABS(D39-D$2)/D$2</f>
        <v>0.23858177570093447</v>
      </c>
      <c r="E88" s="29">
        <f t="shared" ref="E88:S88" si="95">ABS(E39-E$2)/E$2</f>
        <v>5.0107142857142815E-2</v>
      </c>
      <c r="F88" s="32">
        <f t="shared" si="95"/>
        <v>0.15200535031847132</v>
      </c>
      <c r="G88" s="29">
        <f t="shared" si="95"/>
        <v>2.527114624505946E-2</v>
      </c>
      <c r="H88" s="29">
        <f t="shared" si="95"/>
        <v>2.784132231404967E-2</v>
      </c>
      <c r="I88" s="29">
        <f t="shared" si="95"/>
        <v>0.1356940063091483</v>
      </c>
      <c r="J88" s="29">
        <f t="shared" si="95"/>
        <v>9.4814814814812799E-4</v>
      </c>
      <c r="K88" s="29">
        <f t="shared" si="95"/>
        <v>1.7756737588652538E-2</v>
      </c>
      <c r="L88" s="32">
        <f t="shared" si="95"/>
        <v>9.4009216589861722E-2</v>
      </c>
      <c r="M88" s="29">
        <f t="shared" si="95"/>
        <v>1.8260869565217535E-2</v>
      </c>
      <c r="N88" s="29"/>
      <c r="O88" s="32">
        <f t="shared" ref="O88:AC88" si="96">ABS(O39-O$2)/O$2</f>
        <v>7.3388429752065845E-2</v>
      </c>
      <c r="P88" s="29"/>
      <c r="Q88" s="29"/>
      <c r="R88" s="29"/>
      <c r="S88" s="29">
        <f t="shared" ref="S88:AG88" si="97">ABS(S39-S$2)/S$2</f>
        <v>5.161428571428571E-2</v>
      </c>
    </row>
    <row r="89" spans="1:19" x14ac:dyDescent="0.3">
      <c r="A89" t="str">
        <f t="shared" ref="A89:B89" si="98">A40</f>
        <v>NIST 679</v>
      </c>
      <c r="B89" s="1">
        <f t="shared" si="98"/>
        <v>45139</v>
      </c>
      <c r="C89" t="s">
        <v>169</v>
      </c>
      <c r="D89" s="30" t="s">
        <v>54</v>
      </c>
      <c r="E89" s="29">
        <f t="shared" ref="E89:S89" si="99">ABS(E40-E$3)/E$3</f>
        <v>0.16375549500454142</v>
      </c>
      <c r="F89" s="32">
        <f t="shared" si="99"/>
        <v>9.0674034511092835E-2</v>
      </c>
      <c r="G89" s="29">
        <f t="shared" si="99"/>
        <v>8.9683518290177029E-3</v>
      </c>
      <c r="H89" s="29">
        <f t="shared" si="99"/>
        <v>5.5823095823095893E-2</v>
      </c>
      <c r="I89" s="29">
        <f t="shared" si="99"/>
        <v>8.5088388214904845E-2</v>
      </c>
      <c r="J89" s="29"/>
      <c r="K89" s="29">
        <f t="shared" ref="K89:Y89" si="100">ABS(K40-K$3)/K$3</f>
        <v>1.0257679558010966E-2</v>
      </c>
      <c r="L89" s="32"/>
      <c r="M89" s="29"/>
      <c r="N89" s="29"/>
      <c r="O89" s="32">
        <f t="shared" ref="O89:AC89" si="101">ABS(O40-O$3)/O$3</f>
        <v>0.34468664850136244</v>
      </c>
      <c r="P89" s="29"/>
      <c r="Q89" s="29"/>
      <c r="R89" s="29"/>
      <c r="S89" s="29"/>
    </row>
    <row r="90" spans="1:19" x14ac:dyDescent="0.3">
      <c r="A90" t="str">
        <f t="shared" ref="A90:B90" si="102">A41</f>
        <v>SARM 69</v>
      </c>
      <c r="B90" s="1">
        <f t="shared" si="102"/>
        <v>45139</v>
      </c>
      <c r="C90" t="s">
        <v>169</v>
      </c>
      <c r="D90" s="32">
        <f>ABS(D41-D$4)/D$4</f>
        <v>0.10259642857142838</v>
      </c>
      <c r="E90" s="29">
        <f t="shared" ref="E90:S90" si="103">ABS(E41-E$4)/E$4</f>
        <v>2.5148556430446094E-2</v>
      </c>
      <c r="F90" s="32">
        <f t="shared" si="103"/>
        <v>0.13542913183279731</v>
      </c>
      <c r="G90" s="29">
        <f t="shared" si="103"/>
        <v>7.7201226993864988E-2</v>
      </c>
      <c r="H90" s="29">
        <f t="shared" si="103"/>
        <v>0.14422248520710063</v>
      </c>
      <c r="I90" s="29">
        <f t="shared" si="103"/>
        <v>7.300429184549255E-3</v>
      </c>
      <c r="J90" s="29">
        <f t="shared" si="103"/>
        <v>4.1521521521521651E-2</v>
      </c>
      <c r="K90" s="29">
        <f t="shared" si="103"/>
        <v>2.8827888446215214E-2</v>
      </c>
      <c r="L90" s="32">
        <f t="shared" si="103"/>
        <v>2.490566037735863E-2</v>
      </c>
      <c r="M90" s="29">
        <f t="shared" si="103"/>
        <v>9.0588235294117497E-2</v>
      </c>
      <c r="N90" s="29"/>
      <c r="O90" s="32"/>
      <c r="P90" s="29"/>
      <c r="Q90" s="29"/>
      <c r="R90" s="29"/>
      <c r="S90" s="29"/>
    </row>
    <row r="91" spans="1:19" x14ac:dyDescent="0.3">
      <c r="A91" t="str">
        <f>A42</f>
        <v>NIST 2711a</v>
      </c>
      <c r="B91" s="1">
        <f>B42</f>
        <v>45140</v>
      </c>
      <c r="C91" t="s">
        <v>169</v>
      </c>
      <c r="D91" s="32">
        <f>ABS(D42-D$2)/D$2</f>
        <v>0.32524672897196255</v>
      </c>
      <c r="E91" s="29">
        <f t="shared" ref="E91:S91" si="104">ABS(E42-E$2)/E$2</f>
        <v>4.7408928571428643E-2</v>
      </c>
      <c r="F91" s="32">
        <f t="shared" si="104"/>
        <v>0.14473490445859877</v>
      </c>
      <c r="G91" s="29">
        <f t="shared" si="104"/>
        <v>2.726403162055346E-2</v>
      </c>
      <c r="H91" s="29">
        <f t="shared" si="104"/>
        <v>3.0890082644627986E-2</v>
      </c>
      <c r="I91" s="29">
        <f t="shared" si="104"/>
        <v>0.18432176656151425</v>
      </c>
      <c r="J91" s="29">
        <f t="shared" si="104"/>
        <v>5.4992592592592766E-2</v>
      </c>
      <c r="K91" s="29">
        <f t="shared" si="104"/>
        <v>4.1536879432624248E-2</v>
      </c>
      <c r="L91" s="32">
        <f t="shared" si="104"/>
        <v>0.12211981566820254</v>
      </c>
      <c r="M91" s="29">
        <f t="shared" si="104"/>
        <v>3.2560386473429993E-2</v>
      </c>
      <c r="N91" s="29"/>
      <c r="O91" s="32">
        <f t="shared" ref="O91:AC91" si="105">ABS(O42-O$2)/O$2</f>
        <v>0.10181818181818177</v>
      </c>
      <c r="P91" s="29"/>
      <c r="Q91" s="29"/>
      <c r="R91" s="29"/>
      <c r="S91" s="29">
        <f t="shared" ref="S91:AG91" si="106">ABS(S42-S$2)/S$2</f>
        <v>5.615714285714294E-2</v>
      </c>
    </row>
    <row r="92" spans="1:19" x14ac:dyDescent="0.3">
      <c r="A92" t="str">
        <f t="shared" ref="A92:B92" si="107">A43</f>
        <v>NIST 679</v>
      </c>
      <c r="B92" s="1">
        <f t="shared" si="107"/>
        <v>45140</v>
      </c>
      <c r="C92" t="s">
        <v>169</v>
      </c>
      <c r="D92" s="30" t="s">
        <v>54</v>
      </c>
      <c r="E92" s="29">
        <f t="shared" ref="E92:S92" si="108">ABS(E43-E$3)/E$3</f>
        <v>0.15573751135331515</v>
      </c>
      <c r="F92" s="32">
        <f t="shared" si="108"/>
        <v>8.1385045193097888E-2</v>
      </c>
      <c r="G92" s="29">
        <f t="shared" si="108"/>
        <v>8.7184545828195223E-3</v>
      </c>
      <c r="H92" s="29">
        <f t="shared" si="108"/>
        <v>6.5675675675675727E-2</v>
      </c>
      <c r="I92" s="29">
        <f t="shared" si="108"/>
        <v>4.9909878682842211E-2</v>
      </c>
      <c r="J92" s="29"/>
      <c r="K92" s="29">
        <f t="shared" ref="K92:Y92" si="109">ABS(K43-K$3)/K$3</f>
        <v>1.4294585635359154E-2</v>
      </c>
      <c r="L92" s="32"/>
      <c r="M92" s="29"/>
      <c r="N92" s="29"/>
      <c r="O92" s="32">
        <f t="shared" ref="O92:AC92" si="110">ABS(O43-O$3)/O$3</f>
        <v>0.28882833787465939</v>
      </c>
      <c r="P92" s="29"/>
      <c r="Q92" s="29"/>
      <c r="R92" s="29"/>
      <c r="S92" s="29"/>
    </row>
    <row r="93" spans="1:19" x14ac:dyDescent="0.3">
      <c r="A93" t="str">
        <f t="shared" ref="A93:B93" si="111">A44</f>
        <v>SARM 69</v>
      </c>
      <c r="B93" s="1">
        <f t="shared" si="111"/>
        <v>45140</v>
      </c>
      <c r="C93" t="s">
        <v>169</v>
      </c>
      <c r="D93" s="32">
        <f>ABS(D44-D$4)/D$4</f>
        <v>0.10103214285714279</v>
      </c>
      <c r="E93" s="29">
        <f t="shared" ref="E93:S93" si="112">ABS(E44-E$4)/E$4</f>
        <v>3.7767191601049875E-2</v>
      </c>
      <c r="F93" s="32">
        <f t="shared" si="112"/>
        <v>0.1228739549839228</v>
      </c>
      <c r="G93" s="29">
        <f t="shared" si="112"/>
        <v>8.2471165644171826E-2</v>
      </c>
      <c r="H93" s="29">
        <f t="shared" si="112"/>
        <v>0.10920236686390535</v>
      </c>
      <c r="I93" s="29">
        <f t="shared" si="112"/>
        <v>1.2630901287553578E-2</v>
      </c>
      <c r="J93" s="29">
        <f t="shared" si="112"/>
        <v>3.7477477477477421E-2</v>
      </c>
      <c r="K93" s="29">
        <f t="shared" si="112"/>
        <v>1.6508366533864713E-2</v>
      </c>
      <c r="L93" s="32">
        <f t="shared" si="112"/>
        <v>0.21094339622641495</v>
      </c>
      <c r="M93" s="29">
        <f t="shared" si="112"/>
        <v>1.764705882353008E-3</v>
      </c>
      <c r="N93" s="29"/>
      <c r="O93" s="32"/>
      <c r="P93" s="29"/>
      <c r="Q93" s="29"/>
      <c r="R93" s="29"/>
      <c r="S93" s="29"/>
    </row>
    <row r="94" spans="1:19" x14ac:dyDescent="0.3">
      <c r="A94" t="str">
        <f>A45</f>
        <v>NIST 2711a</v>
      </c>
      <c r="B94" s="1">
        <f>B45</f>
        <v>45141</v>
      </c>
      <c r="C94" t="s">
        <v>169</v>
      </c>
      <c r="D94" s="32">
        <f>ABS(D45-D$2)/D$2</f>
        <v>0.29506168224299062</v>
      </c>
      <c r="E94" s="29">
        <f t="shared" ref="E94:S94" si="113">ABS(E45-E$2)/E$2</f>
        <v>6.7165476190476039E-2</v>
      </c>
      <c r="F94" s="32">
        <f t="shared" si="113"/>
        <v>0.13635025477707019</v>
      </c>
      <c r="G94" s="29">
        <f t="shared" si="113"/>
        <v>4.0783399209486301E-2</v>
      </c>
      <c r="H94" s="29">
        <f t="shared" si="113"/>
        <v>7.5123966942149958E-4</v>
      </c>
      <c r="I94" s="29">
        <f t="shared" si="113"/>
        <v>4.1411671924290107E-2</v>
      </c>
      <c r="J94" s="29">
        <f t="shared" si="113"/>
        <v>3.1437037037036909E-2</v>
      </c>
      <c r="K94" s="29">
        <f t="shared" si="113"/>
        <v>3.4203546099290813E-2</v>
      </c>
      <c r="L94" s="32">
        <f t="shared" si="113"/>
        <v>0.50345622119815669</v>
      </c>
      <c r="M94" s="29">
        <f t="shared" si="113"/>
        <v>4.9323671497584577E-2</v>
      </c>
      <c r="N94" s="29"/>
      <c r="O94" s="32">
        <f t="shared" ref="O94:AC94" si="114">ABS(O45-O$2)/O$2</f>
        <v>9.8264462809917241E-2</v>
      </c>
      <c r="P94" s="29"/>
      <c r="Q94" s="29"/>
      <c r="R94" s="29"/>
      <c r="S94" s="29">
        <f t="shared" ref="S94:AG94" si="115">ABS(S45-S$2)/S$2</f>
        <v>4.1542857142857201E-2</v>
      </c>
    </row>
    <row r="95" spans="1:19" x14ac:dyDescent="0.3">
      <c r="A95" t="str">
        <f t="shared" ref="A95:B95" si="116">A46</f>
        <v>NIST 679</v>
      </c>
      <c r="B95" s="1">
        <f t="shared" si="116"/>
        <v>45141</v>
      </c>
      <c r="C95" t="s">
        <v>169</v>
      </c>
      <c r="D95" s="30" t="s">
        <v>54</v>
      </c>
      <c r="E95" s="29">
        <f t="shared" ref="E95:S95" si="117">ABS(E46-E$3)/E$3</f>
        <v>0.14687284287011804</v>
      </c>
      <c r="F95" s="32">
        <f t="shared" si="117"/>
        <v>7.5463188167625275E-2</v>
      </c>
      <c r="G95" s="29">
        <f t="shared" si="117"/>
        <v>1.5974517057131109E-2</v>
      </c>
      <c r="H95" s="29">
        <f t="shared" si="117"/>
        <v>2.6314496314496266E-2</v>
      </c>
      <c r="I95" s="29">
        <f t="shared" si="117"/>
        <v>1.3324090121317177E-2</v>
      </c>
      <c r="J95" s="29"/>
      <c r="K95" s="29">
        <f t="shared" ref="K95:Y95" si="118">ABS(K46-K$3)/K$3</f>
        <v>2.9210386740331582E-2</v>
      </c>
      <c r="L95" s="32"/>
      <c r="M95" s="29"/>
      <c r="N95" s="29"/>
      <c r="O95" s="32">
        <f t="shared" ref="O95:AC95" si="119">ABS(O46-O$3)/O$3</f>
        <v>0.29237057220708457</v>
      </c>
      <c r="P95" s="29"/>
      <c r="Q95" s="29"/>
      <c r="R95" s="29"/>
      <c r="S95" s="29"/>
    </row>
    <row r="96" spans="1:19" x14ac:dyDescent="0.3">
      <c r="A96" t="str">
        <f t="shared" ref="A96:B96" si="120">A47</f>
        <v>SARM 69</v>
      </c>
      <c r="B96" s="1">
        <f t="shared" si="120"/>
        <v>45141</v>
      </c>
      <c r="C96" t="s">
        <v>169</v>
      </c>
      <c r="D96" s="32">
        <f>ABS(D47-D$4)/D$4</f>
        <v>0.11911428571428552</v>
      </c>
      <c r="E96" s="29">
        <f t="shared" ref="E96:S96" si="121">ABS(E47-E$4)/E$4</f>
        <v>5.0213123359579934E-2</v>
      </c>
      <c r="F96" s="32">
        <f t="shared" si="121"/>
        <v>0.12183331189710621</v>
      </c>
      <c r="G96" s="29">
        <f t="shared" si="121"/>
        <v>9.4563190184049045E-2</v>
      </c>
      <c r="H96" s="29">
        <f t="shared" si="121"/>
        <v>0.11849940828402364</v>
      </c>
      <c r="I96" s="29">
        <f t="shared" si="121"/>
        <v>2.1999999999999898E-2</v>
      </c>
      <c r="J96" s="29">
        <f t="shared" si="121"/>
        <v>7.2692692692692809E-2</v>
      </c>
      <c r="K96" s="29">
        <f t="shared" si="121"/>
        <v>2.2749800796812915E-2</v>
      </c>
      <c r="L96" s="32">
        <f t="shared" si="121"/>
        <v>0.15622641509433952</v>
      </c>
      <c r="M96" s="29">
        <f t="shared" si="121"/>
        <v>0.10735294117647054</v>
      </c>
      <c r="N96" s="29"/>
      <c r="O96" s="32"/>
      <c r="P96" s="29"/>
      <c r="Q96" s="29"/>
      <c r="R96" s="29"/>
      <c r="S96" s="29"/>
    </row>
    <row r="97" spans="1:19" x14ac:dyDescent="0.3">
      <c r="A97" t="str">
        <f>A48</f>
        <v>NIST2711a</v>
      </c>
      <c r="B97" s="1">
        <f>B48</f>
        <v>45160</v>
      </c>
      <c r="C97" t="s">
        <v>169</v>
      </c>
      <c r="D97" s="32">
        <f>ABS(D48-D$2)/D$2</f>
        <v>0.32297009345794414</v>
      </c>
      <c r="E97" s="29">
        <f t="shared" ref="E97:S97" si="122">ABS(E48-E$2)/E$2</f>
        <v>4.8695833333333556E-2</v>
      </c>
      <c r="F97" s="32">
        <f t="shared" si="122"/>
        <v>0.14225745222929945</v>
      </c>
      <c r="G97" s="29">
        <f t="shared" si="122"/>
        <v>4.6174703557312451E-2</v>
      </c>
      <c r="H97" s="29">
        <f t="shared" si="122"/>
        <v>2.7008264462808655E-3</v>
      </c>
      <c r="I97" s="29">
        <f t="shared" si="122"/>
        <v>3.2429022082018984E-2</v>
      </c>
      <c r="J97" s="29">
        <f t="shared" si="122"/>
        <v>5.5288888888888797E-2</v>
      </c>
      <c r="K97" s="29">
        <f t="shared" si="122"/>
        <v>5.3212765957446756E-2</v>
      </c>
      <c r="L97" s="30" t="s">
        <v>54</v>
      </c>
      <c r="M97" s="29">
        <f t="shared" si="122"/>
        <v>1.0144927536231857E-2</v>
      </c>
      <c r="N97" s="29"/>
      <c r="O97" s="32">
        <f t="shared" ref="O97:AC97" si="123">ABS(O48-O$2)/O$2</f>
        <v>0.11479338842975219</v>
      </c>
      <c r="P97" s="29"/>
      <c r="Q97" s="29"/>
      <c r="R97" s="29"/>
      <c r="S97" s="29">
        <f t="shared" ref="S97:AG97" si="124">ABS(S48-S$2)/S$2</f>
        <v>2.6528571428571339E-2</v>
      </c>
    </row>
    <row r="98" spans="1:19" x14ac:dyDescent="0.3">
      <c r="A98" t="str">
        <f t="shared" ref="A98:B98" si="125">A49</f>
        <v>NIST 679</v>
      </c>
      <c r="B98" s="1">
        <f t="shared" si="125"/>
        <v>45160</v>
      </c>
      <c r="C98" t="s">
        <v>169</v>
      </c>
      <c r="D98" s="30" t="s">
        <v>54</v>
      </c>
      <c r="E98" s="29">
        <f t="shared" ref="E98:S98" si="126">ABS(E49-E$3)/E$3</f>
        <v>0.18047011807447783</v>
      </c>
      <c r="F98" s="32">
        <f t="shared" si="126"/>
        <v>9.7937880032867769E-2</v>
      </c>
      <c r="G98" s="29">
        <f t="shared" si="126"/>
        <v>1.0713522400328657E-2</v>
      </c>
      <c r="H98" s="29">
        <f t="shared" si="126"/>
        <v>4.7936117936117913E-2</v>
      </c>
      <c r="I98" s="29">
        <f t="shared" si="126"/>
        <v>5.7660311958405673E-2</v>
      </c>
      <c r="J98" s="29"/>
      <c r="K98" s="29">
        <f t="shared" ref="K98:Y98" si="127">ABS(K49-K$3)/K$3</f>
        <v>1.5172596685082822E-2</v>
      </c>
      <c r="L98" s="32"/>
      <c r="M98" s="29"/>
      <c r="N98" s="29"/>
      <c r="O98" s="32">
        <f t="shared" ref="O98:AC98" si="128">ABS(O49-O$3)/O$3</f>
        <v>0.28692098092643065</v>
      </c>
      <c r="P98" s="29"/>
      <c r="Q98" s="29"/>
      <c r="R98" s="29"/>
      <c r="S98" s="29"/>
    </row>
    <row r="99" spans="1:19" x14ac:dyDescent="0.3">
      <c r="A99" t="str">
        <f t="shared" ref="A99:B99" si="129">A50</f>
        <v>SARM 69</v>
      </c>
      <c r="B99" s="1">
        <f t="shared" si="129"/>
        <v>45160</v>
      </c>
      <c r="C99" t="s">
        <v>169</v>
      </c>
      <c r="D99" s="32">
        <f>ABS(D50-D$4)/D$4</f>
        <v>0.12873660714285684</v>
      </c>
      <c r="E99" s="29">
        <f t="shared" ref="E99:S99" si="130">ABS(E50-E$4)/E$4</f>
        <v>3.5604724409448653E-2</v>
      </c>
      <c r="F99" s="32">
        <f t="shared" si="130"/>
        <v>0.12913344051446946</v>
      </c>
      <c r="G99" s="29">
        <f t="shared" si="130"/>
        <v>0.10208343558282215</v>
      </c>
      <c r="H99" s="29">
        <f t="shared" si="130"/>
        <v>0.11182485207100593</v>
      </c>
      <c r="I99" s="29">
        <f t="shared" si="130"/>
        <v>1.8600858369098774E-2</v>
      </c>
      <c r="J99" s="29">
        <f t="shared" si="130"/>
        <v>2.6226226226226272E-2</v>
      </c>
      <c r="K99" s="29">
        <f t="shared" si="130"/>
        <v>3.1093227091633563E-2</v>
      </c>
      <c r="L99" s="32">
        <f t="shared" si="130"/>
        <v>5.8867924528301974E-2</v>
      </c>
      <c r="M99" s="29">
        <f t="shared" si="130"/>
        <v>2.8235294117646876E-2</v>
      </c>
      <c r="N99" s="29"/>
      <c r="O99" s="32"/>
      <c r="P99" s="29"/>
      <c r="Q99" s="29"/>
      <c r="R99" s="29"/>
      <c r="S99" s="29"/>
    </row>
    <row r="100" spans="1:19" x14ac:dyDescent="0.3">
      <c r="A100" t="str">
        <f>A51</f>
        <v>NIST 2711a</v>
      </c>
      <c r="B100" s="1">
        <f>B51</f>
        <v>45426</v>
      </c>
      <c r="C100" t="s">
        <v>169</v>
      </c>
      <c r="D100" s="32">
        <f>ABS(D51-D$2)/D$2</f>
        <v>0.30768224299065428</v>
      </c>
      <c r="E100" s="29">
        <f t="shared" ref="E100:S100" si="131">ABS(E51-E$2)/E$2</f>
        <v>4.0113095238095323E-2</v>
      </c>
      <c r="F100" s="32">
        <f t="shared" si="131"/>
        <v>0.15408535031847129</v>
      </c>
      <c r="G100" s="29">
        <f t="shared" si="131"/>
        <v>6.0869565217391459E-2</v>
      </c>
      <c r="H100" s="29">
        <f t="shared" si="131"/>
        <v>3.1727272727272694E-2</v>
      </c>
      <c r="I100" s="29">
        <f t="shared" si="131"/>
        <v>4.7213459516298587E-2</v>
      </c>
      <c r="J100" s="29">
        <f t="shared" si="131"/>
        <v>5.6296296296295626E-3</v>
      </c>
      <c r="K100" s="29">
        <f t="shared" si="131"/>
        <v>3.0971631205673811E-2</v>
      </c>
      <c r="L100" s="32">
        <f t="shared" si="131"/>
        <v>0.20737327188940094</v>
      </c>
      <c r="M100" s="29">
        <f t="shared" si="131"/>
        <v>4.9758454106280249E-2</v>
      </c>
      <c r="N100" s="29"/>
      <c r="O100" s="32">
        <f t="shared" ref="O100:AC100" si="132">ABS(O51-O$2)/O$2</f>
        <v>5.5371900826446302E-2</v>
      </c>
      <c r="P100" s="29"/>
      <c r="Q100" s="29"/>
      <c r="R100" s="29"/>
      <c r="S100" s="29">
        <f t="shared" ref="S100:AG100" si="133">ABS(S51-S$2)/S$2</f>
        <v>4.728571428571432E-2</v>
      </c>
    </row>
    <row r="101" spans="1:19" x14ac:dyDescent="0.3">
      <c r="A101" t="str">
        <f t="shared" ref="A101:B101" si="134">A52</f>
        <v>NIST 679</v>
      </c>
      <c r="B101" s="1">
        <f t="shared" si="134"/>
        <v>45426</v>
      </c>
      <c r="C101" t="s">
        <v>169</v>
      </c>
      <c r="D101" s="30" t="s">
        <v>54</v>
      </c>
      <c r="E101" s="29">
        <f t="shared" ref="E101:S101" si="135">ABS(E52-E$3)/E$3</f>
        <v>0.20395821980018167</v>
      </c>
      <c r="F101" s="32">
        <f t="shared" si="135"/>
        <v>0.114759244042728</v>
      </c>
      <c r="G101" s="29">
        <f t="shared" si="135"/>
        <v>1.7427044800658222E-3</v>
      </c>
      <c r="H101" s="29">
        <f t="shared" si="135"/>
        <v>0.18058968058968058</v>
      </c>
      <c r="I101" s="29">
        <f t="shared" si="135"/>
        <v>8.0103986135181951E-2</v>
      </c>
      <c r="J101" s="29"/>
      <c r="K101" s="29">
        <f t="shared" ref="K101:Y101" si="136">ABS(K52-K$3)/K$3</f>
        <v>3.9628729281767888E-2</v>
      </c>
      <c r="L101" s="32"/>
      <c r="M101" s="29"/>
      <c r="N101" s="29"/>
      <c r="O101" s="32">
        <f t="shared" ref="O101:AC101" si="137">ABS(O52-O$3)/O$3</f>
        <v>0.36784741144414174</v>
      </c>
      <c r="P101" s="29"/>
      <c r="Q101" s="29"/>
      <c r="R101" s="29"/>
      <c r="S101" s="29"/>
    </row>
    <row r="102" spans="1:19" x14ac:dyDescent="0.3">
      <c r="A102" t="str">
        <f t="shared" ref="A102:B102" si="138">A53</f>
        <v>SARM 69</v>
      </c>
      <c r="B102" s="1">
        <f t="shared" si="138"/>
        <v>45426</v>
      </c>
      <c r="C102" t="s">
        <v>169</v>
      </c>
      <c r="D102" s="30" t="s">
        <v>54</v>
      </c>
      <c r="E102" s="29">
        <f t="shared" ref="E102:S102" si="139">ABS(E53-E$4)/E$4</f>
        <v>7.3887139107611507E-2</v>
      </c>
      <c r="F102" s="32">
        <f t="shared" si="139"/>
        <v>0.1883852090032154</v>
      </c>
      <c r="G102" s="29">
        <f t="shared" si="139"/>
        <v>6.0711656441717818E-2</v>
      </c>
      <c r="H102" s="29">
        <f t="shared" si="139"/>
        <v>0.11633136094674557</v>
      </c>
      <c r="I102" s="29">
        <f t="shared" si="139"/>
        <v>2.1802575107296215E-2</v>
      </c>
      <c r="J102" s="29">
        <f t="shared" si="139"/>
        <v>0.10950950950950948</v>
      </c>
      <c r="K102" s="29">
        <f t="shared" si="139"/>
        <v>1.532669322709152E-2</v>
      </c>
      <c r="L102" s="32">
        <f t="shared" si="139"/>
        <v>1.5094339622641456E-2</v>
      </c>
      <c r="M102" s="29">
        <f t="shared" si="139"/>
        <v>3.5294117647058906E-2</v>
      </c>
      <c r="N102" s="29"/>
      <c r="O102" s="32"/>
      <c r="P102" s="29"/>
      <c r="Q102" s="29"/>
      <c r="R102" s="29"/>
      <c r="S102" s="29"/>
    </row>
    <row r="103" spans="1:19" x14ac:dyDescent="0.3">
      <c r="B103" s="1"/>
      <c r="D103" s="31"/>
      <c r="E103" s="3"/>
      <c r="F103" s="31"/>
      <c r="G103" s="3"/>
      <c r="H103" s="3"/>
      <c r="I103" s="3"/>
      <c r="J103" s="3"/>
      <c r="K103" s="3"/>
      <c r="L103" s="31"/>
      <c r="M103" s="3"/>
      <c r="N103" s="3"/>
      <c r="O103" s="31"/>
      <c r="P103" s="3"/>
      <c r="Q103" s="3"/>
      <c r="R103" s="3"/>
      <c r="S103" s="3"/>
    </row>
    <row r="104" spans="1:19" x14ac:dyDescent="0.3">
      <c r="A104" t="s">
        <v>75</v>
      </c>
      <c r="B104" s="1">
        <f>B55</f>
        <v>45083</v>
      </c>
      <c r="C104" t="str">
        <f>C55</f>
        <v>% error</v>
      </c>
      <c r="D104" s="33">
        <f>AVERAGE(D55:D57)</f>
        <v>0.41330614265348137</v>
      </c>
      <c r="E104" s="17">
        <f t="shared" ref="E104:S104" si="140">AVERAGE(E55:E57)</f>
        <v>7.1596210491570042E-2</v>
      </c>
      <c r="F104" s="33">
        <f t="shared" si="140"/>
        <v>0.14884229297377272</v>
      </c>
      <c r="G104" s="17">
        <f t="shared" si="140"/>
        <v>3.2722988650286576E-2</v>
      </c>
      <c r="H104" s="17">
        <f t="shared" si="140"/>
        <v>0.11626905256275889</v>
      </c>
      <c r="I104" s="17">
        <f t="shared" si="140"/>
        <v>6.0657773819494033E-2</v>
      </c>
      <c r="J104" s="17">
        <f t="shared" si="140"/>
        <v>3.7457457457457446E-2</v>
      </c>
      <c r="K104" s="17">
        <f t="shared" si="140"/>
        <v>1.9031539997293099E-2</v>
      </c>
      <c r="L104" s="33">
        <f t="shared" si="140"/>
        <v>0.44592644117902791</v>
      </c>
      <c r="M104" s="17">
        <f t="shared" si="140"/>
        <v>5.5967604433077564E-2</v>
      </c>
      <c r="N104" s="17"/>
      <c r="O104" s="33">
        <f t="shared" si="140"/>
        <v>0.20439682932870948</v>
      </c>
      <c r="P104" s="17"/>
      <c r="Q104" s="17"/>
      <c r="R104" s="17"/>
      <c r="S104" s="17">
        <f t="shared" si="140"/>
        <v>2.2285714285714318E-2</v>
      </c>
    </row>
    <row r="105" spans="1:19" x14ac:dyDescent="0.3">
      <c r="B105" s="1">
        <f>B58</f>
        <v>45084</v>
      </c>
      <c r="C105" t="str">
        <f t="shared" ref="C105:C119" si="141">C56</f>
        <v>% error</v>
      </c>
      <c r="D105" s="33">
        <f>AVERAGE(D58:D60)</f>
        <v>0.36179073557587138</v>
      </c>
      <c r="E105" s="17">
        <f t="shared" ref="E105:S105" si="142">AVERAGE(E58:E60)</f>
        <v>7.4124492740519118E-2</v>
      </c>
      <c r="F105" s="33">
        <f t="shared" si="142"/>
        <v>0.14349464538820247</v>
      </c>
      <c r="G105" s="17">
        <f t="shared" si="142"/>
        <v>3.5459823141369216E-2</v>
      </c>
      <c r="H105" s="17">
        <f t="shared" si="142"/>
        <v>0.12121399535385551</v>
      </c>
      <c r="I105" s="17">
        <f t="shared" si="142"/>
        <v>6.3180412399073613E-2</v>
      </c>
      <c r="J105" s="17">
        <f t="shared" si="142"/>
        <v>5.2420420420420444E-2</v>
      </c>
      <c r="K105" s="17">
        <f t="shared" si="142"/>
        <v>1.8214089035236167E-2</v>
      </c>
      <c r="L105" s="33">
        <f t="shared" si="142"/>
        <v>0.3291279019215721</v>
      </c>
      <c r="M105" s="17">
        <f t="shared" si="142"/>
        <v>6.5750213128729751E-2</v>
      </c>
      <c r="N105" s="17"/>
      <c r="O105" s="33">
        <f t="shared" si="142"/>
        <v>0.16983358479519001</v>
      </c>
      <c r="P105" s="17"/>
      <c r="Q105" s="17"/>
      <c r="R105" s="17"/>
      <c r="S105" s="17">
        <f t="shared" si="142"/>
        <v>3.685714285714279E-2</v>
      </c>
    </row>
    <row r="106" spans="1:19" x14ac:dyDescent="0.3">
      <c r="B106" s="1">
        <f>B61</f>
        <v>45085</v>
      </c>
      <c r="C106" t="str">
        <f t="shared" si="141"/>
        <v>% error</v>
      </c>
      <c r="D106" s="33">
        <f>AVERAGE(D61:D63)</f>
        <v>0.40578094297575668</v>
      </c>
      <c r="E106" s="17">
        <f t="shared" ref="E106:S106" si="143">AVERAGE(E61:E63)</f>
        <v>6.2265050762557957E-2</v>
      </c>
      <c r="F106" s="33">
        <f t="shared" si="143"/>
        <v>0.13804801545994586</v>
      </c>
      <c r="G106" s="17">
        <f t="shared" si="143"/>
        <v>3.3214975577971789E-2</v>
      </c>
      <c r="H106" s="17">
        <f t="shared" si="143"/>
        <v>0.1281518226623122</v>
      </c>
      <c r="I106" s="17">
        <f t="shared" si="143"/>
        <v>4.7301125317825911E-2</v>
      </c>
      <c r="J106" s="17">
        <f t="shared" si="143"/>
        <v>2.7451451451451454E-2</v>
      </c>
      <c r="K106" s="17">
        <f t="shared" si="143"/>
        <v>1.786664887021415E-2</v>
      </c>
      <c r="L106" s="33">
        <f t="shared" si="143"/>
        <v>0.29095730806016873</v>
      </c>
      <c r="M106" s="17">
        <f t="shared" si="143"/>
        <v>4.3776641091219065E-2</v>
      </c>
      <c r="N106" s="17"/>
      <c r="O106" s="33">
        <f t="shared" si="143"/>
        <v>0.20005179363613845</v>
      </c>
      <c r="P106" s="17"/>
      <c r="Q106" s="17"/>
      <c r="R106" s="17"/>
      <c r="S106" s="17">
        <f t="shared" si="143"/>
        <v>3.9142857142857111E-2</v>
      </c>
    </row>
    <row r="107" spans="1:19" x14ac:dyDescent="0.3">
      <c r="B107" s="1">
        <f>B64</f>
        <v>45086</v>
      </c>
      <c r="C107" t="str">
        <f t="shared" si="141"/>
        <v>% error</v>
      </c>
      <c r="D107" s="33">
        <f>AVERAGE(D64:D66)</f>
        <v>0.36706293513762223</v>
      </c>
      <c r="E107" s="17">
        <f t="shared" ref="E107:S107" si="144">AVERAGE(E64:E66)</f>
        <v>7.2902210984696361E-2</v>
      </c>
      <c r="F107" s="33">
        <f t="shared" si="144"/>
        <v>0.14292457336431216</v>
      </c>
      <c r="G107" s="17">
        <f t="shared" si="144"/>
        <v>3.8373556561862941E-2</v>
      </c>
      <c r="H107" s="17">
        <f t="shared" si="144"/>
        <v>0.12147595534308819</v>
      </c>
      <c r="I107" s="17">
        <f t="shared" si="144"/>
        <v>7.6229645993511411E-2</v>
      </c>
      <c r="J107" s="17">
        <f t="shared" si="144"/>
        <v>6.3587587587587577E-2</v>
      </c>
      <c r="K107" s="17">
        <f t="shared" si="144"/>
        <v>1.9462216970707703E-2</v>
      </c>
      <c r="L107" s="33">
        <f t="shared" si="144"/>
        <v>0.31098165376923737</v>
      </c>
      <c r="M107" s="17">
        <f t="shared" si="144"/>
        <v>3.5173344700198991E-2</v>
      </c>
      <c r="N107" s="17"/>
      <c r="O107" s="33">
        <f t="shared" si="144"/>
        <v>0.19795302542391968</v>
      </c>
      <c r="P107" s="17"/>
      <c r="Q107" s="17"/>
      <c r="R107" s="17"/>
      <c r="S107" s="17">
        <f t="shared" si="144"/>
        <v>4.2571428571428503E-2</v>
      </c>
    </row>
    <row r="108" spans="1:19" x14ac:dyDescent="0.3">
      <c r="B108" s="1">
        <f>B67</f>
        <v>45090</v>
      </c>
      <c r="C108" t="str">
        <f t="shared" si="141"/>
        <v>% error</v>
      </c>
      <c r="D108" s="33">
        <f>AVERAGE(D67:D69)</f>
        <v>0.41834529985366548</v>
      </c>
      <c r="E108" s="17">
        <f t="shared" ref="E108:S108" si="145">AVERAGE(E67:E69)</f>
        <v>8.2419751750206965E-2</v>
      </c>
      <c r="F108" s="33">
        <f t="shared" si="145"/>
        <v>0.13151862099199454</v>
      </c>
      <c r="G108" s="17">
        <f t="shared" si="145"/>
        <v>3.1336483410069588E-2</v>
      </c>
      <c r="H108" s="17">
        <f t="shared" si="145"/>
        <v>9.6359998660697943E-2</v>
      </c>
      <c r="I108" s="17">
        <f t="shared" si="145"/>
        <v>7.526788018473439E-2</v>
      </c>
      <c r="J108" s="17">
        <f t="shared" si="145"/>
        <v>1.5959959959959965E-2</v>
      </c>
      <c r="K108" s="17">
        <f t="shared" si="145"/>
        <v>1.7171743031921347E-2</v>
      </c>
      <c r="L108" s="33">
        <f t="shared" si="145"/>
        <v>0.19087905399530475</v>
      </c>
      <c r="M108" s="17">
        <f t="shared" si="145"/>
        <v>4.0949133276499058E-2</v>
      </c>
      <c r="N108" s="17"/>
      <c r="O108" s="33">
        <f t="shared" si="145"/>
        <v>0.1995935325511744</v>
      </c>
      <c r="P108" s="17"/>
      <c r="Q108" s="17"/>
      <c r="R108" s="17"/>
      <c r="S108" s="17">
        <f t="shared" si="145"/>
        <v>5.3714285714285749E-2</v>
      </c>
    </row>
    <row r="109" spans="1:19" x14ac:dyDescent="0.3">
      <c r="B109" s="1">
        <f>B70</f>
        <v>45091</v>
      </c>
      <c r="C109" t="str">
        <f t="shared" si="141"/>
        <v>% error</v>
      </c>
      <c r="D109" s="33">
        <f>AVERAGE(D70:D72)</f>
        <v>0.35202485729560312</v>
      </c>
      <c r="E109" s="17">
        <f t="shared" ref="E109:S109" si="146">AVERAGE(E70:E72)</f>
        <v>6.6876937640969261E-2</v>
      </c>
      <c r="F109" s="33">
        <f t="shared" si="146"/>
        <v>0.1391889285340189</v>
      </c>
      <c r="G109" s="17">
        <f t="shared" si="146"/>
        <v>2.9519868756592123E-2</v>
      </c>
      <c r="H109" s="17">
        <f t="shared" si="146"/>
        <v>0.11939351205085467</v>
      </c>
      <c r="I109" s="17">
        <f t="shared" si="146"/>
        <v>6.4107042299722847E-2</v>
      </c>
      <c r="J109" s="17">
        <f t="shared" si="146"/>
        <v>3.8434434434434395E-2</v>
      </c>
      <c r="K109" s="17">
        <f t="shared" si="146"/>
        <v>2.0820349650338809E-2</v>
      </c>
      <c r="L109" s="33">
        <f t="shared" si="146"/>
        <v>0.19897834970872103</v>
      </c>
      <c r="M109" s="17">
        <f t="shared" si="146"/>
        <v>3.6558681443591881E-2</v>
      </c>
      <c r="N109" s="17"/>
      <c r="O109" s="33">
        <f t="shared" si="146"/>
        <v>0.20501047132208894</v>
      </c>
      <c r="P109" s="17"/>
      <c r="Q109" s="17"/>
      <c r="R109" s="17"/>
      <c r="S109" s="17">
        <f t="shared" si="146"/>
        <v>3.7571428571428506E-2</v>
      </c>
    </row>
    <row r="110" spans="1:19" x14ac:dyDescent="0.3">
      <c r="B110" s="1">
        <f>B73</f>
        <v>45092</v>
      </c>
      <c r="C110" t="str">
        <f t="shared" si="141"/>
        <v>% error</v>
      </c>
      <c r="D110" s="33">
        <f>AVERAGE(D73:D75)</f>
        <v>0.37449331170374051</v>
      </c>
      <c r="E110" s="17">
        <f t="shared" ref="E110:S110" si="147">AVERAGE(E73:E75)</f>
        <v>7.7472759450709E-2</v>
      </c>
      <c r="F110" s="33">
        <f t="shared" si="147"/>
        <v>0.13261129803351515</v>
      </c>
      <c r="G110" s="17">
        <f t="shared" si="147"/>
        <v>3.7954470875668875E-2</v>
      </c>
      <c r="H110" s="17">
        <f t="shared" si="147"/>
        <v>0.10987404877614665</v>
      </c>
      <c r="I110" s="17">
        <f t="shared" si="147"/>
        <v>3.9048324459380196E-2</v>
      </c>
      <c r="J110" s="17">
        <f t="shared" si="147"/>
        <v>3.4486486486486466E-2</v>
      </c>
      <c r="K110" s="17">
        <f t="shared" si="147"/>
        <v>2.5056923108865484E-2</v>
      </c>
      <c r="L110" s="33">
        <f t="shared" si="147"/>
        <v>0.23547517607164598</v>
      </c>
      <c r="M110" s="17">
        <f t="shared" si="147"/>
        <v>3.8732594487070157E-2</v>
      </c>
      <c r="N110" s="17"/>
      <c r="O110" s="33">
        <f t="shared" si="147"/>
        <v>0.17116333010561402</v>
      </c>
      <c r="P110" s="17"/>
      <c r="Q110" s="17"/>
      <c r="R110" s="17"/>
      <c r="S110" s="17">
        <f t="shared" si="147"/>
        <v>2.9571428571428637E-2</v>
      </c>
    </row>
    <row r="111" spans="1:19" x14ac:dyDescent="0.3">
      <c r="B111" s="1">
        <f>B76</f>
        <v>45093</v>
      </c>
      <c r="C111" t="str">
        <f t="shared" si="141"/>
        <v>% error</v>
      </c>
      <c r="D111" s="33">
        <f>AVERAGE(D76:D78)</f>
        <v>0.37646708912259658</v>
      </c>
      <c r="E111" s="17">
        <f t="shared" ref="E111:S111" si="148">AVERAGE(E76:E78)</f>
        <v>7.0337144782140648E-2</v>
      </c>
      <c r="F111" s="33">
        <f t="shared" si="148"/>
        <v>0.13184746775233022</v>
      </c>
      <c r="G111" s="17">
        <f t="shared" si="148"/>
        <v>2.9542179543244607E-2</v>
      </c>
      <c r="H111" s="17">
        <f t="shared" si="148"/>
        <v>0.10662201019543675</v>
      </c>
      <c r="I111" s="17">
        <f t="shared" si="148"/>
        <v>4.9794416950583627E-2</v>
      </c>
      <c r="J111" s="17">
        <f t="shared" si="148"/>
        <v>3.6368368368368334E-2</v>
      </c>
      <c r="K111" s="17">
        <f t="shared" si="148"/>
        <v>2.4479163023467445E-2</v>
      </c>
      <c r="L111" s="33">
        <f t="shared" si="148"/>
        <v>0.20281714633510134</v>
      </c>
      <c r="M111" s="17">
        <f t="shared" si="148"/>
        <v>6.0855356635407858E-2</v>
      </c>
      <c r="N111" s="17"/>
      <c r="O111" s="33">
        <f t="shared" si="148"/>
        <v>0.19130880266624628</v>
      </c>
      <c r="P111" s="17"/>
      <c r="Q111" s="17"/>
      <c r="R111" s="17"/>
      <c r="S111" s="17">
        <f t="shared" si="148"/>
        <v>3.9142857142857111E-2</v>
      </c>
    </row>
    <row r="112" spans="1:19" x14ac:dyDescent="0.3">
      <c r="B112" s="1">
        <f>B79</f>
        <v>45125</v>
      </c>
      <c r="C112" t="str">
        <f t="shared" si="141"/>
        <v>% error</v>
      </c>
      <c r="D112" s="33">
        <f>AVERAGE(D79:D81)</f>
        <v>8.8628557521139115E-2</v>
      </c>
      <c r="E112" s="17">
        <f t="shared" ref="E112:S112" si="149">AVERAGE(E79:E81)</f>
        <v>8.5014258703867654E-2</v>
      </c>
      <c r="F112" s="33">
        <f t="shared" si="149"/>
        <v>0.15604465354106822</v>
      </c>
      <c r="G112" s="17">
        <f t="shared" si="149"/>
        <v>6.102670889621431E-2</v>
      </c>
      <c r="H112" s="17">
        <f t="shared" si="149"/>
        <v>0.11116488947013425</v>
      </c>
      <c r="I112" s="17">
        <f t="shared" si="149"/>
        <v>8.415783839736668E-2</v>
      </c>
      <c r="J112" s="17">
        <f t="shared" si="149"/>
        <v>5.6576576576576637E-2</v>
      </c>
      <c r="K112" s="17">
        <f t="shared" si="149"/>
        <v>3.3189256519889195E-2</v>
      </c>
      <c r="L112" s="33">
        <f t="shared" si="149"/>
        <v>6.1207286322928448E-2</v>
      </c>
      <c r="M112" s="17">
        <f t="shared" si="149"/>
        <v>8.6686558681443565E-2</v>
      </c>
      <c r="N112" s="17"/>
      <c r="O112" s="33">
        <f t="shared" si="149"/>
        <v>0.21593099060958851</v>
      </c>
      <c r="P112" s="17"/>
      <c r="Q112" s="17"/>
      <c r="R112" s="17"/>
      <c r="S112" s="17">
        <f t="shared" si="149"/>
        <v>6.945714285714287E-2</v>
      </c>
    </row>
    <row r="113" spans="2:19" x14ac:dyDescent="0.3">
      <c r="B113" s="1">
        <f>B82</f>
        <v>45135</v>
      </c>
      <c r="C113" t="str">
        <f t="shared" si="141"/>
        <v>% error</v>
      </c>
      <c r="D113" s="33">
        <f>AVERAGE(D82:D84)</f>
        <v>0.2145987817089452</v>
      </c>
      <c r="E113" s="17">
        <f t="shared" ref="E113:S113" si="150">AVERAGE(E82:E84)</f>
        <v>9.0214939977274686E-2</v>
      </c>
      <c r="F113" s="33">
        <f t="shared" si="150"/>
        <v>0.13497504385757583</v>
      </c>
      <c r="G113" s="17">
        <f t="shared" si="150"/>
        <v>5.3311420389282715E-2</v>
      </c>
      <c r="H113" s="17">
        <f t="shared" si="150"/>
        <v>9.8274610357827183E-2</v>
      </c>
      <c r="I113" s="17">
        <f t="shared" si="150"/>
        <v>6.7580423126986186E-2</v>
      </c>
      <c r="J113" s="17">
        <f t="shared" si="150"/>
        <v>3.5135535535535577E-2</v>
      </c>
      <c r="K113" s="17">
        <f t="shared" si="150"/>
        <v>2.4698648959924855E-2</v>
      </c>
      <c r="L113" s="33">
        <f t="shared" si="150"/>
        <v>4.5306929832188564E-2</v>
      </c>
      <c r="M113" s="17">
        <f t="shared" si="150"/>
        <v>3.2731599886331335E-2</v>
      </c>
      <c r="N113" s="17"/>
      <c r="O113" s="33">
        <f t="shared" si="150"/>
        <v>0.24370797396806809</v>
      </c>
      <c r="P113" s="17"/>
      <c r="Q113" s="17"/>
      <c r="R113" s="17"/>
      <c r="S113" s="17">
        <f t="shared" si="150"/>
        <v>3.1128571428571377E-2</v>
      </c>
    </row>
    <row r="114" spans="2:19" x14ac:dyDescent="0.3">
      <c r="B114" s="1">
        <f>B85</f>
        <v>45138</v>
      </c>
      <c r="C114" t="str">
        <f t="shared" si="141"/>
        <v>% error</v>
      </c>
      <c r="D114" s="33">
        <f>AVERAGE(D85:D87)</f>
        <v>0.19592270249221175</v>
      </c>
      <c r="E114" s="17">
        <f t="shared" ref="E114:S114" si="151">AVERAGE(E85:E87)</f>
        <v>9.1239851464411589E-2</v>
      </c>
      <c r="F114" s="33">
        <f t="shared" si="151"/>
        <v>0.14387570027807164</v>
      </c>
      <c r="G114" s="17">
        <f t="shared" si="151"/>
        <v>2.3381928835695402E-2</v>
      </c>
      <c r="H114" s="17">
        <f t="shared" si="151"/>
        <v>0.10309423862221063</v>
      </c>
      <c r="I114" s="17">
        <f t="shared" si="151"/>
        <v>5.9526254456168465E-2</v>
      </c>
      <c r="J114" s="17">
        <f t="shared" si="151"/>
        <v>8.9096696696696703E-2</v>
      </c>
      <c r="K114" s="17">
        <f t="shared" si="151"/>
        <v>4.819530190302878E-2</v>
      </c>
      <c r="L114" s="33">
        <f t="shared" si="151"/>
        <v>2.9327884531779869E-2</v>
      </c>
      <c r="M114" s="17">
        <f t="shared" si="151"/>
        <v>8.4015345268542124E-2</v>
      </c>
      <c r="N114" s="17"/>
      <c r="O114" s="33">
        <f t="shared" si="151"/>
        <v>0.20202096516314999</v>
      </c>
      <c r="P114" s="17"/>
      <c r="Q114" s="17"/>
      <c r="R114" s="17"/>
      <c r="S114" s="17">
        <f t="shared" si="151"/>
        <v>3.5828571428571487E-2</v>
      </c>
    </row>
    <row r="115" spans="2:19" x14ac:dyDescent="0.3">
      <c r="B115" s="1">
        <f>B88</f>
        <v>45139</v>
      </c>
      <c r="C115" t="str">
        <f t="shared" si="141"/>
        <v>% error</v>
      </c>
      <c r="D115" s="33">
        <f>AVERAGE(D88:D90)</f>
        <v>0.17058910213618142</v>
      </c>
      <c r="E115" s="17">
        <f t="shared" ref="E115:S115" si="152">AVERAGE(E88:E90)</f>
        <v>7.9670398097376777E-2</v>
      </c>
      <c r="F115" s="33">
        <f t="shared" si="152"/>
        <v>0.12603617222078714</v>
      </c>
      <c r="G115" s="17">
        <f t="shared" si="152"/>
        <v>3.7146908355980716E-2</v>
      </c>
      <c r="H115" s="17">
        <f t="shared" si="152"/>
        <v>7.5962301114748734E-2</v>
      </c>
      <c r="I115" s="17">
        <f t="shared" si="152"/>
        <v>7.6027607902867458E-2</v>
      </c>
      <c r="J115" s="17">
        <f t="shared" si="152"/>
        <v>2.123483483483489E-2</v>
      </c>
      <c r="K115" s="17">
        <f t="shared" si="152"/>
        <v>1.8947435197626237E-2</v>
      </c>
      <c r="L115" s="33">
        <f t="shared" si="152"/>
        <v>5.9457438483610174E-2</v>
      </c>
      <c r="M115" s="17">
        <f t="shared" si="152"/>
        <v>5.4424552429667518E-2</v>
      </c>
      <c r="N115" s="17"/>
      <c r="O115" s="33">
        <f t="shared" si="152"/>
        <v>0.20903753912671413</v>
      </c>
      <c r="P115" s="17"/>
      <c r="Q115" s="17"/>
      <c r="R115" s="17"/>
      <c r="S115" s="17">
        <f t="shared" si="152"/>
        <v>5.161428571428571E-2</v>
      </c>
    </row>
    <row r="116" spans="2:19" x14ac:dyDescent="0.3">
      <c r="B116" s="1">
        <f>B91</f>
        <v>45140</v>
      </c>
      <c r="C116" t="str">
        <f t="shared" si="141"/>
        <v>% error</v>
      </c>
      <c r="D116" s="33">
        <f>AVERAGE(D91:D93)</f>
        <v>0.21313943591455267</v>
      </c>
      <c r="E116" s="17">
        <f t="shared" ref="E116:S116" si="153">AVERAGE(E91:E93)</f>
        <v>8.0304543841931225E-2</v>
      </c>
      <c r="F116" s="33">
        <f t="shared" si="153"/>
        <v>0.11633130154520649</v>
      </c>
      <c r="G116" s="17">
        <f t="shared" si="153"/>
        <v>3.9484550615848268E-2</v>
      </c>
      <c r="H116" s="17">
        <f t="shared" si="153"/>
        <v>6.8589375061403016E-2</v>
      </c>
      <c r="I116" s="17">
        <f t="shared" si="153"/>
        <v>8.2287515510636677E-2</v>
      </c>
      <c r="J116" s="17">
        <f t="shared" si="153"/>
        <v>4.6235035035035094E-2</v>
      </c>
      <c r="K116" s="17">
        <f t="shared" si="153"/>
        <v>2.411327720061604E-2</v>
      </c>
      <c r="L116" s="33">
        <f t="shared" si="153"/>
        <v>0.16653160594730876</v>
      </c>
      <c r="M116" s="17">
        <f t="shared" si="153"/>
        <v>1.7162546177891501E-2</v>
      </c>
      <c r="N116" s="17"/>
      <c r="O116" s="33">
        <f t="shared" si="153"/>
        <v>0.19532325984642057</v>
      </c>
      <c r="P116" s="17"/>
      <c r="Q116" s="17"/>
      <c r="R116" s="17"/>
      <c r="S116" s="17">
        <f t="shared" si="153"/>
        <v>5.615714285714294E-2</v>
      </c>
    </row>
    <row r="117" spans="2:19" x14ac:dyDescent="0.3">
      <c r="B117" s="1">
        <f>B94</f>
        <v>45141</v>
      </c>
      <c r="C117" t="str">
        <f t="shared" si="141"/>
        <v>% error</v>
      </c>
      <c r="D117" s="33">
        <f>AVERAGE(D94:D96)</f>
        <v>0.20708798397863806</v>
      </c>
      <c r="E117" s="17">
        <f t="shared" ref="E117:S117" si="154">AVERAGE(E94:E96)</f>
        <v>8.8083814140058003E-2</v>
      </c>
      <c r="F117" s="33">
        <f t="shared" si="154"/>
        <v>0.11121558494726723</v>
      </c>
      <c r="G117" s="17">
        <f t="shared" si="154"/>
        <v>5.044036881688882E-2</v>
      </c>
      <c r="H117" s="17">
        <f t="shared" si="154"/>
        <v>4.8521714755980466E-2</v>
      </c>
      <c r="I117" s="17">
        <f t="shared" si="154"/>
        <v>2.5578587348535728E-2</v>
      </c>
      <c r="J117" s="17">
        <f t="shared" si="154"/>
        <v>5.2064864864864863E-2</v>
      </c>
      <c r="K117" s="17">
        <f t="shared" si="154"/>
        <v>2.8721244545478437E-2</v>
      </c>
      <c r="L117" s="33">
        <f t="shared" si="154"/>
        <v>0.32984131814624812</v>
      </c>
      <c r="M117" s="17">
        <f t="shared" si="154"/>
        <v>7.8338306337027555E-2</v>
      </c>
      <c r="N117" s="17"/>
      <c r="O117" s="33">
        <f t="shared" si="154"/>
        <v>0.1953175175085009</v>
      </c>
      <c r="P117" s="17"/>
      <c r="Q117" s="17"/>
      <c r="R117" s="17"/>
      <c r="S117" s="17">
        <f t="shared" si="154"/>
        <v>4.1542857142857201E-2</v>
      </c>
    </row>
    <row r="118" spans="2:19" x14ac:dyDescent="0.3">
      <c r="B118" s="1">
        <f>B97</f>
        <v>45160</v>
      </c>
      <c r="C118" t="str">
        <f t="shared" si="141"/>
        <v>% error</v>
      </c>
      <c r="D118" s="33">
        <f>AVERAGE(D97:D99)</f>
        <v>0.22585335030040049</v>
      </c>
      <c r="E118" s="17">
        <f t="shared" ref="E118:S118" si="155">AVERAGE(E97:E99)</f>
        <v>8.8256891939086687E-2</v>
      </c>
      <c r="F118" s="33">
        <f t="shared" si="155"/>
        <v>0.12310959092554556</v>
      </c>
      <c r="G118" s="17">
        <f t="shared" si="155"/>
        <v>5.2990553846821088E-2</v>
      </c>
      <c r="H118" s="17">
        <f t="shared" si="155"/>
        <v>5.4153932151134898E-2</v>
      </c>
      <c r="I118" s="17">
        <f t="shared" si="155"/>
        <v>3.6230064136507811E-2</v>
      </c>
      <c r="J118" s="17">
        <f t="shared" si="155"/>
        <v>4.0757557557557535E-2</v>
      </c>
      <c r="K118" s="17">
        <f t="shared" si="155"/>
        <v>3.3159529911387715E-2</v>
      </c>
      <c r="L118" s="33">
        <f t="shared" si="155"/>
        <v>5.8867924528301974E-2</v>
      </c>
      <c r="M118" s="17">
        <f t="shared" si="155"/>
        <v>1.9190110826939367E-2</v>
      </c>
      <c r="N118" s="17"/>
      <c r="O118" s="33">
        <f t="shared" si="155"/>
        <v>0.20085718467809141</v>
      </c>
      <c r="P118" s="17"/>
      <c r="Q118" s="17"/>
      <c r="R118" s="17"/>
      <c r="S118" s="17">
        <f t="shared" si="155"/>
        <v>2.6528571428571339E-2</v>
      </c>
    </row>
    <row r="119" spans="2:19" x14ac:dyDescent="0.3">
      <c r="B119" s="1">
        <f>B100</f>
        <v>45426</v>
      </c>
      <c r="C119" t="str">
        <f t="shared" si="141"/>
        <v>% error</v>
      </c>
      <c r="D119" s="33">
        <f>AVERAGE(D100:D102)</f>
        <v>0.30768224299065428</v>
      </c>
      <c r="E119" s="17">
        <f t="shared" ref="E119:S119" si="156">AVERAGE(E100:E102)</f>
        <v>0.10598615138196284</v>
      </c>
      <c r="F119" s="33">
        <f t="shared" si="156"/>
        <v>0.15240993445480489</v>
      </c>
      <c r="G119" s="17">
        <f t="shared" si="156"/>
        <v>4.1107975379725034E-2</v>
      </c>
      <c r="H119" s="17">
        <f t="shared" si="156"/>
        <v>0.10954943808789962</v>
      </c>
      <c r="I119" s="17">
        <f t="shared" si="156"/>
        <v>4.9706673586258916E-2</v>
      </c>
      <c r="J119" s="17">
        <f t="shared" si="156"/>
        <v>5.7569569569569524E-2</v>
      </c>
      <c r="K119" s="17">
        <f t="shared" si="156"/>
        <v>2.8642351238177738E-2</v>
      </c>
      <c r="L119" s="33">
        <f t="shared" si="156"/>
        <v>0.1112338057560212</v>
      </c>
      <c r="M119" s="17">
        <f t="shared" si="156"/>
        <v>4.2526285876669581E-2</v>
      </c>
      <c r="N119" s="17"/>
      <c r="O119" s="33">
        <f t="shared" si="156"/>
        <v>0.21160965613529403</v>
      </c>
      <c r="P119" s="17"/>
      <c r="Q119" s="17"/>
      <c r="R119" s="17"/>
      <c r="S119" s="17">
        <f t="shared" si="156"/>
        <v>4.728571428571432E-2</v>
      </c>
    </row>
    <row r="120" spans="2:19" x14ac:dyDescent="0.3">
      <c r="B120" s="1"/>
      <c r="D120" s="31"/>
      <c r="E120" s="3"/>
      <c r="F120" s="31"/>
      <c r="G120" s="3"/>
      <c r="H120" s="3"/>
      <c r="I120" s="3"/>
      <c r="J120" s="3"/>
      <c r="K120" s="3"/>
      <c r="L120" s="31"/>
      <c r="M120" s="3"/>
      <c r="N120" s="3"/>
      <c r="O120" s="31"/>
      <c r="P120" s="3"/>
      <c r="Q120" s="3"/>
      <c r="R120" s="3"/>
      <c r="S120" s="3"/>
    </row>
    <row r="121" spans="2:19" x14ac:dyDescent="0.3">
      <c r="B121" s="1"/>
      <c r="D121" s="31"/>
      <c r="E121" s="3"/>
      <c r="F121" s="31"/>
      <c r="G121" s="3"/>
      <c r="H121" s="3"/>
      <c r="I121" s="3"/>
      <c r="J121" s="3"/>
      <c r="K121" s="3"/>
      <c r="L121" s="31"/>
      <c r="M121" s="3"/>
      <c r="N121" s="3"/>
      <c r="O121" s="31"/>
      <c r="P121" s="3"/>
      <c r="Q121" s="3"/>
      <c r="R121" s="3"/>
    </row>
    <row r="122" spans="2:19" x14ac:dyDescent="0.3">
      <c r="B122" s="1"/>
      <c r="D122" s="31"/>
      <c r="E122" s="3"/>
      <c r="F122" s="31"/>
      <c r="G122" s="3"/>
      <c r="H122" s="3"/>
      <c r="I122" s="3"/>
      <c r="J122" s="3"/>
      <c r="K122" s="3"/>
      <c r="L122" s="31"/>
      <c r="M122" s="3"/>
      <c r="N122" s="3"/>
      <c r="O122" s="31"/>
      <c r="P122" s="3"/>
      <c r="Q122" s="3"/>
      <c r="R122" s="3"/>
    </row>
    <row r="123" spans="2:19" x14ac:dyDescent="0.3">
      <c r="B123" s="1"/>
      <c r="D123" s="31"/>
      <c r="E123" s="3"/>
      <c r="F123" s="31"/>
      <c r="G123" s="3"/>
      <c r="H123" s="3"/>
      <c r="I123" s="3"/>
      <c r="J123" s="3"/>
      <c r="K123" s="3"/>
      <c r="L123" s="31"/>
      <c r="M123" s="3"/>
      <c r="N123" s="3"/>
      <c r="O123" s="31"/>
      <c r="P123" s="3"/>
      <c r="Q123" s="3"/>
      <c r="R123" s="3"/>
      <c r="S123" s="3"/>
    </row>
    <row r="124" spans="2:19" x14ac:dyDescent="0.3">
      <c r="B124" s="1"/>
      <c r="D124" s="31"/>
      <c r="E124" s="3"/>
      <c r="F124" s="31"/>
      <c r="G124" s="3"/>
      <c r="H124" s="3"/>
      <c r="I124" s="3"/>
      <c r="J124" s="3"/>
      <c r="K124" s="3"/>
      <c r="L124" s="31"/>
      <c r="M124" s="3"/>
      <c r="N124" s="3"/>
      <c r="O124" s="31"/>
      <c r="P124" s="3"/>
      <c r="Q124" s="3"/>
      <c r="R124" s="3"/>
    </row>
    <row r="125" spans="2:19" x14ac:dyDescent="0.3">
      <c r="B125" s="1"/>
      <c r="D125" s="31"/>
      <c r="E125" s="3"/>
      <c r="F125" s="31"/>
      <c r="G125" s="3"/>
      <c r="H125" s="3"/>
      <c r="I125" s="3"/>
      <c r="J125" s="3"/>
      <c r="K125" s="3"/>
      <c r="L125" s="31"/>
      <c r="M125" s="3"/>
      <c r="N125" s="3"/>
      <c r="O125" s="31"/>
      <c r="P125" s="3"/>
      <c r="Q125" s="3"/>
      <c r="R125" s="3"/>
      <c r="S125" s="3"/>
    </row>
    <row r="126" spans="2:19" x14ac:dyDescent="0.3">
      <c r="B126" s="1"/>
      <c r="D126" s="31"/>
      <c r="E126" s="3"/>
      <c r="F126" s="31"/>
      <c r="G126" s="3"/>
      <c r="H126" s="3"/>
      <c r="I126" s="3"/>
      <c r="J126" s="3"/>
      <c r="K126" s="3"/>
      <c r="L126" s="31"/>
      <c r="M126" s="3"/>
      <c r="N126" s="3"/>
      <c r="O126" s="31"/>
      <c r="P126" s="3"/>
      <c r="Q126" s="3"/>
      <c r="R126" s="3"/>
      <c r="S126" s="3"/>
    </row>
    <row r="127" spans="2:19" x14ac:dyDescent="0.3">
      <c r="B127" s="1"/>
      <c r="E127" s="3"/>
      <c r="F127" s="31"/>
      <c r="G127" s="3"/>
      <c r="H127" s="3"/>
      <c r="I127" s="3"/>
      <c r="J127" s="3"/>
      <c r="K127" s="3"/>
      <c r="L127" s="31"/>
      <c r="M127" s="3"/>
      <c r="N127" s="3"/>
      <c r="O127" s="31"/>
      <c r="P127" s="3"/>
      <c r="Q127" s="3"/>
      <c r="R127" s="3"/>
    </row>
    <row r="128" spans="2:19" x14ac:dyDescent="0.3">
      <c r="B128" s="1"/>
      <c r="D128" s="31"/>
      <c r="E128" s="3"/>
      <c r="F128" s="31"/>
      <c r="G128" s="3"/>
      <c r="H128" s="3"/>
      <c r="I128" s="3"/>
      <c r="J128" s="3"/>
      <c r="K128" s="3"/>
      <c r="L128" s="31"/>
      <c r="M128" s="3"/>
      <c r="N128" s="3"/>
      <c r="O128" s="31"/>
      <c r="P128" s="3"/>
      <c r="Q128" s="3"/>
      <c r="R128" s="3"/>
    </row>
    <row r="129" spans="2:19" x14ac:dyDescent="0.3">
      <c r="B129" s="1"/>
      <c r="D129" s="31"/>
      <c r="E129" s="3"/>
      <c r="F129" s="31"/>
      <c r="G129" s="3"/>
      <c r="H129" s="3"/>
      <c r="I129" s="3"/>
      <c r="J129" s="3"/>
      <c r="K129" s="3"/>
      <c r="L129" s="31"/>
      <c r="M129" s="3"/>
      <c r="N129" s="3"/>
      <c r="O129" s="31"/>
      <c r="P129" s="3"/>
      <c r="Q129" s="3"/>
      <c r="R129" s="3"/>
      <c r="S129" s="3"/>
    </row>
    <row r="130" spans="2:19" x14ac:dyDescent="0.3">
      <c r="B130" s="1"/>
      <c r="E130" s="3"/>
      <c r="F130" s="31"/>
      <c r="G130" s="3"/>
      <c r="H130" s="3"/>
      <c r="I130" s="3"/>
      <c r="J130" s="3"/>
      <c r="K130" s="3"/>
      <c r="L130" s="31"/>
      <c r="M130" s="3"/>
      <c r="N130" s="3"/>
      <c r="O130" s="31"/>
      <c r="P130" s="3"/>
      <c r="Q130" s="3"/>
      <c r="R130" s="3"/>
    </row>
    <row r="131" spans="2:19" x14ac:dyDescent="0.3">
      <c r="B131" s="1"/>
      <c r="D131" s="31"/>
      <c r="E131" s="3"/>
      <c r="F131" s="31"/>
      <c r="G131" s="3"/>
      <c r="H131" s="3"/>
      <c r="I131" s="3"/>
      <c r="J131" s="3"/>
      <c r="K131" s="3"/>
      <c r="L131" s="31"/>
      <c r="M131" s="3"/>
      <c r="N131" s="3"/>
      <c r="O131" s="31"/>
      <c r="P131" s="3"/>
      <c r="Q131" s="3"/>
      <c r="R131" s="3"/>
      <c r="S131" s="3"/>
    </row>
    <row r="132" spans="2:19" x14ac:dyDescent="0.3">
      <c r="B132" s="1"/>
      <c r="D132" s="31"/>
      <c r="E132" s="3"/>
      <c r="F132" s="31"/>
      <c r="G132" s="3"/>
      <c r="H132" s="3"/>
      <c r="I132" s="3"/>
      <c r="J132" s="3"/>
      <c r="K132" s="3"/>
      <c r="L132" s="31"/>
      <c r="M132" s="3"/>
      <c r="N132" s="3"/>
      <c r="O132" s="31"/>
      <c r="P132" s="3"/>
      <c r="Q132" s="3"/>
      <c r="R132" s="3"/>
      <c r="S132" s="3"/>
    </row>
    <row r="133" spans="2:19" x14ac:dyDescent="0.3">
      <c r="B133" s="1"/>
      <c r="E133" s="3"/>
      <c r="F133" s="31"/>
      <c r="G133" s="3"/>
      <c r="H133" s="3"/>
      <c r="I133" s="3"/>
      <c r="J133" s="3"/>
      <c r="K133" s="3"/>
      <c r="L133" s="31"/>
      <c r="M133" s="3"/>
      <c r="N133" s="3"/>
      <c r="O133" s="31"/>
      <c r="P133" s="3"/>
      <c r="Q133" s="3"/>
      <c r="R133" s="3"/>
    </row>
    <row r="134" spans="2:19" x14ac:dyDescent="0.3">
      <c r="B134" s="1"/>
      <c r="D134" s="31"/>
      <c r="E134" s="3"/>
      <c r="F134" s="31"/>
      <c r="G134" s="3"/>
      <c r="H134" s="3"/>
      <c r="I134" s="3"/>
      <c r="J134" s="3"/>
      <c r="K134" s="3"/>
      <c r="L134" s="31"/>
      <c r="M134" s="3"/>
      <c r="N134" s="3"/>
      <c r="O134" s="31"/>
      <c r="P134" s="3"/>
      <c r="Q134" s="3"/>
      <c r="R134" s="3"/>
    </row>
    <row r="135" spans="2:19" x14ac:dyDescent="0.3">
      <c r="B135" s="1"/>
      <c r="D135" s="31"/>
      <c r="E135" s="3"/>
      <c r="F135" s="31"/>
      <c r="G135" s="3"/>
      <c r="H135" s="3"/>
      <c r="I135" s="3"/>
      <c r="J135" s="3"/>
      <c r="K135" s="3"/>
      <c r="L135" s="31"/>
      <c r="M135" s="3"/>
      <c r="N135" s="3"/>
      <c r="O135" s="31"/>
      <c r="P135" s="3"/>
      <c r="Q135" s="3"/>
      <c r="R135" s="3"/>
      <c r="S135" s="3"/>
    </row>
    <row r="136" spans="2:19" x14ac:dyDescent="0.3">
      <c r="B136" s="1"/>
      <c r="E136" s="3"/>
      <c r="F136" s="31"/>
      <c r="G136" s="3"/>
      <c r="H136" s="3"/>
      <c r="I136" s="3"/>
      <c r="J136" s="3"/>
      <c r="K136" s="3"/>
      <c r="L136" s="31"/>
      <c r="M136" s="3"/>
      <c r="N136" s="3"/>
      <c r="O136" s="31"/>
      <c r="P136" s="3"/>
      <c r="Q136" s="3"/>
      <c r="R136" s="3"/>
    </row>
    <row r="137" spans="2:19" x14ac:dyDescent="0.3">
      <c r="B137" s="1"/>
      <c r="D137" s="31"/>
      <c r="E137" s="3"/>
      <c r="F137" s="31"/>
      <c r="G137" s="3"/>
      <c r="H137" s="3"/>
      <c r="I137" s="3"/>
      <c r="J137" s="3"/>
      <c r="K137" s="3"/>
      <c r="L137" s="31"/>
      <c r="M137" s="3"/>
      <c r="N137" s="3"/>
      <c r="O137" s="31"/>
      <c r="P137" s="3"/>
      <c r="Q137" s="3"/>
      <c r="R137" s="3"/>
    </row>
    <row r="138" spans="2:19" x14ac:dyDescent="0.3">
      <c r="B138" s="1"/>
      <c r="D138" s="31"/>
      <c r="E138" s="3"/>
      <c r="F138" s="31"/>
      <c r="G138" s="3"/>
      <c r="H138" s="3"/>
      <c r="I138" s="3"/>
      <c r="J138" s="3"/>
      <c r="K138" s="3"/>
      <c r="L138" s="31"/>
      <c r="M138" s="3"/>
      <c r="N138" s="3"/>
      <c r="O138" s="31"/>
      <c r="P138" s="3"/>
      <c r="Q138" s="3"/>
      <c r="R138" s="3"/>
      <c r="S138" s="3"/>
    </row>
    <row r="139" spans="2:19" x14ac:dyDescent="0.3">
      <c r="B139" s="1"/>
      <c r="E139" s="3"/>
      <c r="F139" s="31"/>
      <c r="G139" s="3"/>
      <c r="H139" s="3"/>
      <c r="I139" s="3"/>
      <c r="J139" s="3"/>
      <c r="K139" s="3"/>
      <c r="L139" s="31"/>
      <c r="M139" s="3"/>
      <c r="N139" s="3"/>
      <c r="O139" s="31"/>
      <c r="P139" s="3"/>
      <c r="Q139" s="3"/>
      <c r="R139" s="3"/>
    </row>
    <row r="140" spans="2:19" x14ac:dyDescent="0.3">
      <c r="B140" s="1"/>
      <c r="D140" s="31"/>
      <c r="E140" s="3"/>
      <c r="F140" s="31"/>
      <c r="G140" s="3"/>
      <c r="H140" s="3"/>
      <c r="I140" s="3"/>
      <c r="J140" s="3"/>
      <c r="K140" s="3"/>
      <c r="L140" s="31"/>
      <c r="M140" s="3"/>
      <c r="N140" s="3"/>
      <c r="O140" s="31"/>
      <c r="P140" s="3"/>
      <c r="Q140" s="3"/>
      <c r="R140" s="3"/>
      <c r="S140" s="3"/>
    </row>
    <row r="141" spans="2:19" x14ac:dyDescent="0.3">
      <c r="B141" s="1"/>
      <c r="D141" s="31"/>
      <c r="E141" s="3"/>
      <c r="F141" s="31"/>
      <c r="G141" s="3"/>
      <c r="H141" s="3"/>
      <c r="I141" s="3"/>
      <c r="J141" s="3"/>
      <c r="K141" s="3"/>
      <c r="L141" s="31"/>
      <c r="M141" s="3"/>
      <c r="N141" s="3"/>
      <c r="O141" s="31"/>
      <c r="P141" s="3"/>
      <c r="Q141" s="3"/>
      <c r="R141" s="3"/>
      <c r="S141" s="3"/>
    </row>
    <row r="142" spans="2:19" x14ac:dyDescent="0.3">
      <c r="B142" s="1"/>
      <c r="E142" s="3"/>
      <c r="F142" s="31"/>
      <c r="G142" s="3"/>
      <c r="H142" s="3"/>
      <c r="I142" s="3"/>
      <c r="J142" s="3"/>
      <c r="K142" s="3"/>
      <c r="L142" s="31"/>
      <c r="M142" s="3"/>
      <c r="N142" s="3"/>
      <c r="O142" s="31"/>
      <c r="P142" s="3"/>
      <c r="Q142" s="3"/>
      <c r="R142" s="3"/>
    </row>
    <row r="143" spans="2:19" x14ac:dyDescent="0.3">
      <c r="B143" s="1"/>
      <c r="D143" s="31"/>
      <c r="E143" s="3"/>
      <c r="F143" s="31"/>
      <c r="G143" s="3"/>
      <c r="H143" s="3"/>
      <c r="I143" s="3"/>
      <c r="J143" s="3"/>
      <c r="K143" s="3"/>
      <c r="L143" s="31"/>
      <c r="M143" s="3"/>
      <c r="N143" s="3"/>
      <c r="O143" s="31"/>
      <c r="P143" s="3"/>
      <c r="Q143" s="3"/>
      <c r="R143" s="3"/>
      <c r="S143" s="3"/>
    </row>
    <row r="144" spans="2:19" x14ac:dyDescent="0.3">
      <c r="B144" s="1"/>
      <c r="D144" s="31"/>
      <c r="E144" s="3"/>
      <c r="F144" s="31"/>
      <c r="G144" s="3"/>
      <c r="H144" s="3"/>
      <c r="I144" s="3"/>
      <c r="J144" s="3"/>
      <c r="K144" s="3"/>
      <c r="M144" s="3"/>
      <c r="N144" s="3"/>
      <c r="O144" s="31"/>
      <c r="P144" s="3"/>
      <c r="Q144" s="3"/>
      <c r="R144" s="3"/>
      <c r="S144" s="3"/>
    </row>
    <row r="145" spans="2:19" x14ac:dyDescent="0.3">
      <c r="B145" s="1"/>
      <c r="E145" s="3"/>
      <c r="F145" s="31"/>
      <c r="G145" s="3"/>
      <c r="H145" s="3"/>
      <c r="I145" s="3"/>
      <c r="J145" s="3"/>
      <c r="K145" s="3"/>
      <c r="L145" s="31"/>
      <c r="M145" s="3"/>
      <c r="N145" s="3"/>
      <c r="O145" s="31"/>
      <c r="P145" s="3"/>
      <c r="Q145" s="3"/>
      <c r="R145" s="3"/>
      <c r="S145" s="3"/>
    </row>
    <row r="146" spans="2:19" x14ac:dyDescent="0.3">
      <c r="B146" s="1"/>
      <c r="D146" s="31"/>
      <c r="E146" s="3"/>
      <c r="F146" s="31"/>
      <c r="G146" s="3"/>
      <c r="H146" s="3"/>
      <c r="I146" s="3"/>
      <c r="J146" s="3"/>
      <c r="K146" s="3"/>
      <c r="L146" s="31"/>
      <c r="M146" s="3"/>
      <c r="N146" s="3"/>
      <c r="O146" s="31"/>
      <c r="P146" s="3"/>
      <c r="Q146" s="3"/>
      <c r="R146" s="3"/>
      <c r="S146" s="3"/>
    </row>
    <row r="147" spans="2:19" x14ac:dyDescent="0.3">
      <c r="B147" s="1"/>
      <c r="D147" s="31"/>
      <c r="E147" s="3"/>
      <c r="F147" s="31"/>
      <c r="G147" s="3"/>
      <c r="H147" s="3"/>
      <c r="I147" s="3"/>
      <c r="J147" s="3"/>
      <c r="K147" s="3"/>
      <c r="L147" s="31"/>
      <c r="M147" s="3"/>
      <c r="N147" s="3"/>
      <c r="O147" s="31"/>
      <c r="P147" s="3"/>
      <c r="Q147" s="3"/>
      <c r="R147" s="3"/>
      <c r="S147" s="3"/>
    </row>
    <row r="148" spans="2:19" x14ac:dyDescent="0.3">
      <c r="B148" s="1"/>
      <c r="E148" s="3"/>
      <c r="F148" s="31"/>
      <c r="G148" s="3"/>
      <c r="H148" s="3"/>
      <c r="I148" s="3"/>
      <c r="J148" s="3"/>
      <c r="K148" s="3"/>
      <c r="L148" s="31"/>
      <c r="M148" s="3"/>
      <c r="N148" s="3"/>
      <c r="O148" s="31"/>
      <c r="P148" s="3"/>
      <c r="Q148" s="3"/>
      <c r="R148" s="3"/>
    </row>
    <row r="149" spans="2:19" x14ac:dyDescent="0.3">
      <c r="B149" s="1"/>
      <c r="E149" s="3"/>
      <c r="F149" s="31"/>
      <c r="G149" s="3"/>
      <c r="H149" s="3"/>
      <c r="I149" s="3"/>
      <c r="J149" s="3"/>
      <c r="K149" s="3"/>
      <c r="L149" s="31"/>
      <c r="M149" s="3"/>
      <c r="N149" s="3"/>
      <c r="O149" s="31"/>
      <c r="P149" s="3"/>
      <c r="Q149" s="3"/>
      <c r="R149" s="3"/>
    </row>
  </sheetData>
  <sortState xmlns:xlrd2="http://schemas.microsoft.com/office/spreadsheetml/2017/richdata2" ref="A6:S437">
    <sortCondition ref="C1:C437"/>
  </sortState>
  <conditionalFormatting sqref="D55:S119">
    <cfRule type="cellIs" dxfId="11" priority="1" operator="between">
      <formula>0.2</formula>
      <formula>100</formula>
    </cfRule>
    <cfRule type="cellIs" dxfId="10" priority="2" operator="between">
      <formula>0.1</formula>
      <formula>0.2</formula>
    </cfRule>
    <cfRule type="cellIs" dxfId="9" priority="3" operator="between">
      <formula>0.05</formula>
      <formula>0.1</formula>
    </cfRule>
    <cfRule type="cellIs" dxfId="8" priority="4" operator="between">
      <formula>0</formula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ACEE-08D6-4D70-A0B1-CD5033E2CDB2}">
  <dimension ref="A1:V26"/>
  <sheetViews>
    <sheetView topLeftCell="D1" zoomScale="70" zoomScaleNormal="70" workbookViewId="0">
      <selection activeCell="T31" sqref="T31"/>
    </sheetView>
  </sheetViews>
  <sheetFormatPr defaultRowHeight="14.4" x14ac:dyDescent="0.3"/>
  <cols>
    <col min="2" max="2" width="13.21875" customWidth="1"/>
    <col min="3" max="3" width="10.5546875" customWidth="1"/>
    <col min="4" max="4" width="13.5546875" bestFit="1" customWidth="1"/>
    <col min="5" max="20" width="9" customWidth="1"/>
  </cols>
  <sheetData>
    <row r="1" spans="1:22" x14ac:dyDescent="0.3">
      <c r="A1" t="s">
        <v>48</v>
      </c>
      <c r="B1" t="s">
        <v>47</v>
      </c>
      <c r="C1" t="s">
        <v>170</v>
      </c>
      <c r="D1" t="s">
        <v>49</v>
      </c>
      <c r="E1" s="30" t="s">
        <v>131</v>
      </c>
      <c r="F1" t="s">
        <v>132</v>
      </c>
      <c r="G1" s="30" t="s">
        <v>133</v>
      </c>
      <c r="H1" t="s">
        <v>136</v>
      </c>
      <c r="I1" t="s">
        <v>137</v>
      </c>
      <c r="J1" t="s">
        <v>138</v>
      </c>
      <c r="K1" t="s">
        <v>141</v>
      </c>
      <c r="L1" t="s">
        <v>142</v>
      </c>
      <c r="M1" s="30" t="s">
        <v>144</v>
      </c>
      <c r="N1" t="s">
        <v>146</v>
      </c>
      <c r="O1" t="s">
        <v>149</v>
      </c>
      <c r="P1" s="30" t="s">
        <v>150</v>
      </c>
      <c r="Q1" t="s">
        <v>151</v>
      </c>
      <c r="R1" t="s">
        <v>152</v>
      </c>
      <c r="S1" t="s">
        <v>153</v>
      </c>
      <c r="T1" t="s">
        <v>163</v>
      </c>
      <c r="V1" t="s">
        <v>176</v>
      </c>
    </row>
    <row r="2" spans="1:22" x14ac:dyDescent="0.3">
      <c r="A2" t="s">
        <v>0</v>
      </c>
      <c r="D2" t="s">
        <v>2</v>
      </c>
      <c r="E2" s="30">
        <v>10700</v>
      </c>
      <c r="F2">
        <v>67200</v>
      </c>
      <c r="G2" s="30">
        <v>314000</v>
      </c>
      <c r="H2">
        <v>25299.999999999996</v>
      </c>
      <c r="I2">
        <v>24200</v>
      </c>
      <c r="J2">
        <v>3170</v>
      </c>
      <c r="K2">
        <v>675</v>
      </c>
      <c r="L2">
        <v>28200</v>
      </c>
      <c r="M2" s="30">
        <v>21.7</v>
      </c>
      <c r="N2">
        <v>414</v>
      </c>
      <c r="P2" s="30">
        <v>242</v>
      </c>
      <c r="T2">
        <v>1400</v>
      </c>
    </row>
    <row r="3" spans="1:22" x14ac:dyDescent="0.3">
      <c r="A3" t="s">
        <v>61</v>
      </c>
      <c r="D3" t="s">
        <v>2</v>
      </c>
      <c r="E3" s="30">
        <v>7552</v>
      </c>
      <c r="F3">
        <v>110100</v>
      </c>
      <c r="G3" s="30">
        <v>243400</v>
      </c>
      <c r="H3">
        <v>24330</v>
      </c>
      <c r="I3">
        <v>1628</v>
      </c>
      <c r="J3">
        <v>5770</v>
      </c>
      <c r="L3">
        <v>90500</v>
      </c>
      <c r="M3" s="30"/>
      <c r="P3" s="30">
        <v>73.400000000000006</v>
      </c>
    </row>
    <row r="4" spans="1:22" x14ac:dyDescent="0.3">
      <c r="A4" t="s">
        <v>67</v>
      </c>
      <c r="D4" t="s">
        <v>2</v>
      </c>
      <c r="E4" s="30">
        <v>11200.000000000002</v>
      </c>
      <c r="F4">
        <v>76200</v>
      </c>
      <c r="G4" s="30">
        <v>311000</v>
      </c>
      <c r="H4">
        <v>16299.999999999998</v>
      </c>
      <c r="I4">
        <v>16900</v>
      </c>
      <c r="J4">
        <v>4660</v>
      </c>
      <c r="K4">
        <v>999</v>
      </c>
      <c r="L4">
        <v>50199.999999999993</v>
      </c>
      <c r="M4" s="30">
        <v>53</v>
      </c>
      <c r="N4">
        <v>68</v>
      </c>
      <c r="P4" s="30"/>
    </row>
    <row r="5" spans="1:22" x14ac:dyDescent="0.3">
      <c r="E5" s="30"/>
      <c r="G5" s="30"/>
      <c r="M5" s="30"/>
      <c r="P5" s="30"/>
    </row>
    <row r="6" spans="1:22" x14ac:dyDescent="0.3">
      <c r="A6">
        <v>1</v>
      </c>
      <c r="B6" s="1">
        <v>45083</v>
      </c>
      <c r="C6" s="3">
        <v>2610</v>
      </c>
      <c r="D6" t="s">
        <v>171</v>
      </c>
      <c r="E6" s="33">
        <v>0.41330614265348137</v>
      </c>
      <c r="F6" s="17">
        <v>7.1596210491570042E-2</v>
      </c>
      <c r="G6" s="33">
        <v>0.14884229297377272</v>
      </c>
      <c r="H6" s="17">
        <v>3.2722988650286576E-2</v>
      </c>
      <c r="I6" s="17">
        <v>0.11626905256275889</v>
      </c>
      <c r="J6" s="17">
        <v>6.0657773819494033E-2</v>
      </c>
      <c r="K6" s="17">
        <v>3.7457457457457446E-2</v>
      </c>
      <c r="L6" s="17">
        <v>1.9031539997293099E-2</v>
      </c>
      <c r="M6" s="33">
        <v>0.44592644117902791</v>
      </c>
      <c r="N6" s="17">
        <v>5.5967604433077564E-2</v>
      </c>
      <c r="O6" s="17"/>
      <c r="P6" s="33">
        <v>0.20439682932870948</v>
      </c>
      <c r="Q6" s="17"/>
      <c r="R6" s="17"/>
      <c r="S6" s="17"/>
      <c r="T6" s="17">
        <v>2.2285714285714318E-2</v>
      </c>
      <c r="V6" s="17">
        <v>0.1</v>
      </c>
    </row>
    <row r="7" spans="1:22" x14ac:dyDescent="0.3">
      <c r="A7">
        <v>2</v>
      </c>
      <c r="B7" s="1">
        <v>45084</v>
      </c>
      <c r="C7" s="3">
        <v>2610</v>
      </c>
      <c r="D7" t="s">
        <v>171</v>
      </c>
      <c r="E7" s="33">
        <v>0.36179073557587138</v>
      </c>
      <c r="F7" s="17">
        <v>7.4124492740519118E-2</v>
      </c>
      <c r="G7" s="33">
        <v>0.14349464538820247</v>
      </c>
      <c r="H7" s="17">
        <v>3.5459823141369216E-2</v>
      </c>
      <c r="I7" s="17">
        <v>0.12121399535385551</v>
      </c>
      <c r="J7" s="17">
        <v>6.3180412399073613E-2</v>
      </c>
      <c r="K7" s="17">
        <v>5.2420420420420444E-2</v>
      </c>
      <c r="L7" s="17">
        <v>1.8214089035236167E-2</v>
      </c>
      <c r="M7" s="33">
        <v>0.3291279019215721</v>
      </c>
      <c r="N7" s="17">
        <v>6.5750213128729751E-2</v>
      </c>
      <c r="O7" s="17"/>
      <c r="P7" s="33">
        <v>0.16983358479519001</v>
      </c>
      <c r="Q7" s="17"/>
      <c r="R7" s="17"/>
      <c r="S7" s="17"/>
      <c r="T7" s="17">
        <v>3.685714285714279E-2</v>
      </c>
      <c r="V7" s="17">
        <v>0.1</v>
      </c>
    </row>
    <row r="8" spans="1:22" x14ac:dyDescent="0.3">
      <c r="A8">
        <v>3</v>
      </c>
      <c r="B8" s="1">
        <v>45085</v>
      </c>
      <c r="C8" s="3">
        <v>2610</v>
      </c>
      <c r="D8" t="s">
        <v>171</v>
      </c>
      <c r="E8" s="33">
        <v>0.40578094297575668</v>
      </c>
      <c r="F8" s="17">
        <v>6.2265050762557957E-2</v>
      </c>
      <c r="G8" s="33">
        <v>0.13804801545994586</v>
      </c>
      <c r="H8" s="17">
        <v>3.3214975577971789E-2</v>
      </c>
      <c r="I8" s="17">
        <v>0.1281518226623122</v>
      </c>
      <c r="J8" s="17">
        <v>4.7301125317825911E-2</v>
      </c>
      <c r="K8" s="17">
        <v>2.7451451451451454E-2</v>
      </c>
      <c r="L8" s="17">
        <v>1.786664887021415E-2</v>
      </c>
      <c r="M8" s="33">
        <v>0.29095730806016873</v>
      </c>
      <c r="N8" s="17">
        <v>4.3776641091219065E-2</v>
      </c>
      <c r="O8" s="17"/>
      <c r="P8" s="33">
        <v>0.20005179363613845</v>
      </c>
      <c r="Q8" s="17"/>
      <c r="R8" s="17"/>
      <c r="S8" s="17"/>
      <c r="T8" s="17">
        <v>3.9142857142857111E-2</v>
      </c>
      <c r="V8" s="17">
        <v>0.1</v>
      </c>
    </row>
    <row r="9" spans="1:22" x14ac:dyDescent="0.3">
      <c r="A9">
        <v>4</v>
      </c>
      <c r="B9" s="1">
        <v>45086</v>
      </c>
      <c r="C9" s="3">
        <v>2610</v>
      </c>
      <c r="D9" t="s">
        <v>171</v>
      </c>
      <c r="E9" s="33">
        <v>0.36706293513762223</v>
      </c>
      <c r="F9" s="17">
        <v>7.2902210984696361E-2</v>
      </c>
      <c r="G9" s="33">
        <v>0.14292457336431216</v>
      </c>
      <c r="H9" s="17">
        <v>3.8373556561862941E-2</v>
      </c>
      <c r="I9" s="17">
        <v>0.12147595534308819</v>
      </c>
      <c r="J9" s="17">
        <v>7.6229645993511411E-2</v>
      </c>
      <c r="K9" s="17">
        <v>6.3587587587587577E-2</v>
      </c>
      <c r="L9" s="17">
        <v>1.9462216970707703E-2</v>
      </c>
      <c r="M9" s="33">
        <v>0.31098165376923737</v>
      </c>
      <c r="N9" s="17">
        <v>3.5173344700198991E-2</v>
      </c>
      <c r="O9" s="17"/>
      <c r="P9" s="33">
        <v>0.19795302542391968</v>
      </c>
      <c r="Q9" s="17"/>
      <c r="R9" s="17"/>
      <c r="S9" s="17"/>
      <c r="T9" s="17">
        <v>4.2571428571428503E-2</v>
      </c>
      <c r="V9" s="17">
        <v>0.1</v>
      </c>
    </row>
    <row r="10" spans="1:22" x14ac:dyDescent="0.3">
      <c r="A10">
        <v>5</v>
      </c>
      <c r="B10" s="1">
        <v>45090</v>
      </c>
      <c r="C10" s="3">
        <v>1880</v>
      </c>
      <c r="D10" t="s">
        <v>171</v>
      </c>
      <c r="E10" s="33">
        <v>0.41834529985366548</v>
      </c>
      <c r="F10" s="17">
        <v>8.2419751750206965E-2</v>
      </c>
      <c r="G10" s="33">
        <v>0.13151862099199454</v>
      </c>
      <c r="H10" s="17">
        <v>3.1336483410069588E-2</v>
      </c>
      <c r="I10" s="17">
        <v>9.6359998660697943E-2</v>
      </c>
      <c r="J10" s="17">
        <v>7.526788018473439E-2</v>
      </c>
      <c r="K10" s="17">
        <v>1.5959959959959965E-2</v>
      </c>
      <c r="L10" s="17">
        <v>1.7171743031921347E-2</v>
      </c>
      <c r="M10" s="33">
        <v>0.19087905399530475</v>
      </c>
      <c r="N10" s="17">
        <v>4.0949133276499058E-2</v>
      </c>
      <c r="O10" s="17"/>
      <c r="P10" s="33">
        <v>0.1995935325511744</v>
      </c>
      <c r="Q10" s="17"/>
      <c r="R10" s="17"/>
      <c r="S10" s="17"/>
      <c r="T10" s="17">
        <v>5.3714285714285749E-2</v>
      </c>
      <c r="V10" s="17">
        <v>0.1</v>
      </c>
    </row>
    <row r="11" spans="1:22" x14ac:dyDescent="0.3">
      <c r="A11">
        <v>6</v>
      </c>
      <c r="B11" s="1">
        <v>45091</v>
      </c>
      <c r="C11" s="3">
        <v>1880</v>
      </c>
      <c r="D11" t="s">
        <v>171</v>
      </c>
      <c r="E11" s="33">
        <v>0.35202485729560312</v>
      </c>
      <c r="F11" s="17">
        <v>6.6876937640969261E-2</v>
      </c>
      <c r="G11" s="33">
        <v>0.1391889285340189</v>
      </c>
      <c r="H11" s="17">
        <v>2.9519868756592123E-2</v>
      </c>
      <c r="I11" s="17">
        <v>0.11939351205085467</v>
      </c>
      <c r="J11" s="17">
        <v>6.4107042299722847E-2</v>
      </c>
      <c r="K11" s="17">
        <v>3.8434434434434395E-2</v>
      </c>
      <c r="L11" s="17">
        <v>2.0820349650338809E-2</v>
      </c>
      <c r="M11" s="33">
        <v>0.19897834970872103</v>
      </c>
      <c r="N11" s="17">
        <v>3.6558681443591881E-2</v>
      </c>
      <c r="O11" s="17"/>
      <c r="P11" s="33">
        <v>0.20501047132208894</v>
      </c>
      <c r="Q11" s="17"/>
      <c r="R11" s="17"/>
      <c r="S11" s="17"/>
      <c r="T11" s="17">
        <v>3.7571428571428506E-2</v>
      </c>
      <c r="V11" s="17">
        <v>0.1</v>
      </c>
    </row>
    <row r="12" spans="1:22" x14ac:dyDescent="0.3">
      <c r="A12">
        <v>7</v>
      </c>
      <c r="B12" s="1">
        <v>45092</v>
      </c>
      <c r="C12" s="3">
        <v>1880</v>
      </c>
      <c r="D12" t="s">
        <v>171</v>
      </c>
      <c r="E12" s="33">
        <v>0.37449331170374051</v>
      </c>
      <c r="F12" s="17">
        <v>7.7472759450709E-2</v>
      </c>
      <c r="G12" s="33">
        <v>0.13261129803351515</v>
      </c>
      <c r="H12" s="17">
        <v>3.7954470875668875E-2</v>
      </c>
      <c r="I12" s="17">
        <v>0.10987404877614665</v>
      </c>
      <c r="J12" s="17">
        <v>3.9048324459380196E-2</v>
      </c>
      <c r="K12" s="17">
        <v>3.4486486486486466E-2</v>
      </c>
      <c r="L12" s="17">
        <v>2.5056923108865484E-2</v>
      </c>
      <c r="M12" s="33">
        <v>0.23547517607164598</v>
      </c>
      <c r="N12" s="17">
        <v>3.8732594487070157E-2</v>
      </c>
      <c r="O12" s="17"/>
      <c r="P12" s="33">
        <v>0.17116333010561402</v>
      </c>
      <c r="Q12" s="17"/>
      <c r="R12" s="17"/>
      <c r="S12" s="17"/>
      <c r="T12" s="17">
        <v>2.9571428571428637E-2</v>
      </c>
      <c r="V12" s="17">
        <v>0.1</v>
      </c>
    </row>
    <row r="13" spans="1:22" x14ac:dyDescent="0.3">
      <c r="A13">
        <v>8</v>
      </c>
      <c r="B13" s="1">
        <v>45093</v>
      </c>
      <c r="C13" s="3">
        <v>1880</v>
      </c>
      <c r="D13" t="s">
        <v>171</v>
      </c>
      <c r="E13" s="33">
        <v>0.37646708912259658</v>
      </c>
      <c r="F13" s="17">
        <v>7.0337144782140648E-2</v>
      </c>
      <c r="G13" s="33">
        <v>0.13184746775233022</v>
      </c>
      <c r="H13" s="17">
        <v>2.9542179543244607E-2</v>
      </c>
      <c r="I13" s="17">
        <v>0.10662201019543675</v>
      </c>
      <c r="J13" s="17">
        <v>4.9794416950583627E-2</v>
      </c>
      <c r="K13" s="17">
        <v>3.6368368368368334E-2</v>
      </c>
      <c r="L13" s="17">
        <v>2.4479163023467445E-2</v>
      </c>
      <c r="M13" s="33">
        <v>0.20281714633510134</v>
      </c>
      <c r="N13" s="17">
        <v>6.0855356635407858E-2</v>
      </c>
      <c r="O13" s="17"/>
      <c r="P13" s="33">
        <v>0.19130880266624628</v>
      </c>
      <c r="Q13" s="17"/>
      <c r="R13" s="17"/>
      <c r="S13" s="17"/>
      <c r="T13" s="17">
        <v>3.9142857142857111E-2</v>
      </c>
      <c r="V13" s="17">
        <v>0.1</v>
      </c>
    </row>
    <row r="14" spans="1:22" x14ac:dyDescent="0.3">
      <c r="A14">
        <v>9</v>
      </c>
      <c r="B14" s="1">
        <v>45125</v>
      </c>
      <c r="C14" s="3">
        <v>1880</v>
      </c>
      <c r="D14" t="s">
        <v>171</v>
      </c>
      <c r="E14" s="33">
        <v>8.8628557521139115E-2</v>
      </c>
      <c r="F14" s="17">
        <v>8.5014258703867654E-2</v>
      </c>
      <c r="G14" s="33">
        <v>0.15604465354106822</v>
      </c>
      <c r="H14" s="17">
        <v>6.102670889621431E-2</v>
      </c>
      <c r="I14" s="17">
        <v>0.11116488947013425</v>
      </c>
      <c r="J14" s="17">
        <v>8.415783839736668E-2</v>
      </c>
      <c r="K14" s="17">
        <v>5.6576576576576637E-2</v>
      </c>
      <c r="L14" s="17">
        <v>3.3189256519889195E-2</v>
      </c>
      <c r="M14" s="33">
        <v>6.1207286322928448E-2</v>
      </c>
      <c r="N14" s="17">
        <v>8.6686558681443565E-2</v>
      </c>
      <c r="O14" s="17"/>
      <c r="P14" s="33">
        <v>0.21593099060958851</v>
      </c>
      <c r="Q14" s="17"/>
      <c r="R14" s="17"/>
      <c r="S14" s="17"/>
      <c r="T14" s="17">
        <v>6.945714285714287E-2</v>
      </c>
      <c r="V14" s="17">
        <v>0.1</v>
      </c>
    </row>
    <row r="15" spans="1:22" x14ac:dyDescent="0.3">
      <c r="A15">
        <v>10</v>
      </c>
      <c r="B15" s="1">
        <v>45135</v>
      </c>
      <c r="C15" s="3">
        <v>5</v>
      </c>
      <c r="D15" t="s">
        <v>171</v>
      </c>
      <c r="E15" s="33">
        <v>0.2145987817089452</v>
      </c>
      <c r="F15" s="17">
        <v>9.0214939977274686E-2</v>
      </c>
      <c r="G15" s="33">
        <v>0.13497504385757583</v>
      </c>
      <c r="H15" s="17">
        <v>5.3311420389282715E-2</v>
      </c>
      <c r="I15" s="17">
        <v>9.8274610357827183E-2</v>
      </c>
      <c r="J15" s="17">
        <v>6.7580423126986186E-2</v>
      </c>
      <c r="K15" s="17">
        <v>3.5135535535535577E-2</v>
      </c>
      <c r="L15" s="17">
        <v>2.4698648959924855E-2</v>
      </c>
      <c r="M15" s="33">
        <v>4.5306929832188564E-2</v>
      </c>
      <c r="N15" s="17">
        <v>3.2731599886331335E-2</v>
      </c>
      <c r="O15" s="17"/>
      <c r="P15" s="33">
        <v>0.24370797396806809</v>
      </c>
      <c r="Q15" s="17"/>
      <c r="R15" s="17"/>
      <c r="S15" s="17"/>
      <c r="T15" s="17">
        <v>3.1128571428571377E-2</v>
      </c>
      <c r="V15" s="17">
        <v>0.1</v>
      </c>
    </row>
    <row r="16" spans="1:22" x14ac:dyDescent="0.3">
      <c r="A16">
        <v>11</v>
      </c>
      <c r="B16" s="1">
        <v>45138</v>
      </c>
      <c r="C16" s="3">
        <v>5</v>
      </c>
      <c r="D16" t="s">
        <v>171</v>
      </c>
      <c r="E16" s="33">
        <v>0.19592270249221175</v>
      </c>
      <c r="F16" s="17">
        <v>9.1239851464411589E-2</v>
      </c>
      <c r="G16" s="33">
        <v>0.14387570027807164</v>
      </c>
      <c r="H16" s="17">
        <v>2.3381928835695402E-2</v>
      </c>
      <c r="I16" s="17">
        <v>0.10309423862221063</v>
      </c>
      <c r="J16" s="17">
        <v>5.9526254456168465E-2</v>
      </c>
      <c r="K16" s="17">
        <v>8.9096696696696703E-2</v>
      </c>
      <c r="L16" s="17">
        <v>4.819530190302878E-2</v>
      </c>
      <c r="M16" s="33">
        <v>2.9327884531779869E-2</v>
      </c>
      <c r="N16" s="17">
        <v>8.4015345268542124E-2</v>
      </c>
      <c r="O16" s="17"/>
      <c r="P16" s="33">
        <v>0.20202096516314999</v>
      </c>
      <c r="Q16" s="17"/>
      <c r="R16" s="17"/>
      <c r="S16" s="17"/>
      <c r="T16" s="17">
        <v>3.5828571428571487E-2</v>
      </c>
      <c r="V16" s="17">
        <v>0.1</v>
      </c>
    </row>
    <row r="17" spans="1:22" x14ac:dyDescent="0.3">
      <c r="A17">
        <v>12</v>
      </c>
      <c r="B17" s="1">
        <v>45139</v>
      </c>
      <c r="C17" s="3">
        <v>5</v>
      </c>
      <c r="D17" t="s">
        <v>171</v>
      </c>
      <c r="E17" s="33">
        <v>0.17058910213618142</v>
      </c>
      <c r="F17" s="17">
        <v>7.9670398097376777E-2</v>
      </c>
      <c r="G17" s="33">
        <v>0.12603617222078714</v>
      </c>
      <c r="H17" s="17">
        <v>3.7146908355980716E-2</v>
      </c>
      <c r="I17" s="17">
        <v>7.5962301114748734E-2</v>
      </c>
      <c r="J17" s="17">
        <v>7.6027607902867458E-2</v>
      </c>
      <c r="K17" s="17">
        <v>2.123483483483489E-2</v>
      </c>
      <c r="L17" s="17">
        <v>1.8947435197626237E-2</v>
      </c>
      <c r="M17" s="33">
        <v>5.9457438483610174E-2</v>
      </c>
      <c r="N17" s="17">
        <v>5.4424552429667518E-2</v>
      </c>
      <c r="O17" s="17"/>
      <c r="P17" s="33">
        <v>0.20903753912671413</v>
      </c>
      <c r="Q17" s="17"/>
      <c r="R17" s="17"/>
      <c r="S17" s="17"/>
      <c r="T17" s="17">
        <v>5.161428571428571E-2</v>
      </c>
      <c r="V17" s="17">
        <v>0.1</v>
      </c>
    </row>
    <row r="18" spans="1:22" x14ac:dyDescent="0.3">
      <c r="A18">
        <v>13</v>
      </c>
      <c r="B18" s="1">
        <v>45140</v>
      </c>
      <c r="C18" s="3">
        <v>5</v>
      </c>
      <c r="D18" t="s">
        <v>171</v>
      </c>
      <c r="E18" s="33">
        <v>0.21313943591455267</v>
      </c>
      <c r="F18" s="17">
        <v>8.0304543841931225E-2</v>
      </c>
      <c r="G18" s="33">
        <v>0.11633130154520649</v>
      </c>
      <c r="H18" s="17">
        <v>3.9484550615848268E-2</v>
      </c>
      <c r="I18" s="17">
        <v>6.8589375061403016E-2</v>
      </c>
      <c r="J18" s="17">
        <v>8.2287515510636677E-2</v>
      </c>
      <c r="K18" s="17">
        <v>4.6235035035035094E-2</v>
      </c>
      <c r="L18" s="17">
        <v>2.411327720061604E-2</v>
      </c>
      <c r="M18" s="33">
        <v>0.16653160594730876</v>
      </c>
      <c r="N18" s="17">
        <v>1.7162546177891501E-2</v>
      </c>
      <c r="O18" s="17"/>
      <c r="P18" s="33">
        <v>0.19532325984642057</v>
      </c>
      <c r="Q18" s="17"/>
      <c r="R18" s="17"/>
      <c r="S18" s="17"/>
      <c r="T18" s="17">
        <v>5.615714285714294E-2</v>
      </c>
      <c r="V18" s="17">
        <v>0.1</v>
      </c>
    </row>
    <row r="19" spans="1:22" x14ac:dyDescent="0.3">
      <c r="A19">
        <v>14</v>
      </c>
      <c r="B19" s="1">
        <v>45141</v>
      </c>
      <c r="C19" s="3">
        <v>5</v>
      </c>
      <c r="D19" t="s">
        <v>171</v>
      </c>
      <c r="E19" s="33">
        <v>0.20708798397863806</v>
      </c>
      <c r="F19" s="17">
        <v>8.8083814140058003E-2</v>
      </c>
      <c r="G19" s="33">
        <v>0.11121558494726723</v>
      </c>
      <c r="H19" s="17">
        <v>5.044036881688882E-2</v>
      </c>
      <c r="I19" s="17">
        <v>4.8521714755980466E-2</v>
      </c>
      <c r="J19" s="17">
        <v>2.5578587348535728E-2</v>
      </c>
      <c r="K19" s="17">
        <v>5.2064864864864863E-2</v>
      </c>
      <c r="L19" s="17">
        <v>2.8721244545478437E-2</v>
      </c>
      <c r="M19" s="33">
        <v>0.32984131814624812</v>
      </c>
      <c r="N19" s="17">
        <v>7.8338306337027555E-2</v>
      </c>
      <c r="O19" s="17"/>
      <c r="P19" s="33">
        <v>0.1953175175085009</v>
      </c>
      <c r="Q19" s="17"/>
      <c r="R19" s="17"/>
      <c r="S19" s="17"/>
      <c r="T19" s="17">
        <v>4.1542857142857201E-2</v>
      </c>
      <c r="V19" s="17">
        <v>0.1</v>
      </c>
    </row>
    <row r="20" spans="1:22" x14ac:dyDescent="0.3">
      <c r="A20">
        <v>15</v>
      </c>
      <c r="B20" s="1">
        <v>45160</v>
      </c>
      <c r="C20" s="3">
        <v>5</v>
      </c>
      <c r="D20" t="s">
        <v>171</v>
      </c>
      <c r="E20" s="33">
        <v>0.22585335030040049</v>
      </c>
      <c r="F20" s="17">
        <v>8.8256891939086687E-2</v>
      </c>
      <c r="G20" s="33">
        <v>0.12310959092554556</v>
      </c>
      <c r="H20" s="17">
        <v>5.2990553846821088E-2</v>
      </c>
      <c r="I20" s="17">
        <v>5.4153932151134898E-2</v>
      </c>
      <c r="J20" s="17">
        <v>3.6230064136507811E-2</v>
      </c>
      <c r="K20" s="17">
        <v>4.0757557557557535E-2</v>
      </c>
      <c r="L20" s="17">
        <v>3.3159529911387715E-2</v>
      </c>
      <c r="M20" s="33">
        <v>5.8867924528301974E-2</v>
      </c>
      <c r="N20" s="17">
        <v>1.9190110826939367E-2</v>
      </c>
      <c r="O20" s="17"/>
      <c r="P20" s="33">
        <v>0.20085718467809141</v>
      </c>
      <c r="Q20" s="17"/>
      <c r="R20" s="17"/>
      <c r="S20" s="17"/>
      <c r="T20" s="17">
        <v>2.6528571428571339E-2</v>
      </c>
      <c r="V20" s="17">
        <v>0.1</v>
      </c>
    </row>
    <row r="21" spans="1:22" x14ac:dyDescent="0.3">
      <c r="A21">
        <v>16</v>
      </c>
      <c r="B21" s="1">
        <v>45426</v>
      </c>
      <c r="C21" s="3">
        <v>5</v>
      </c>
      <c r="D21" t="s">
        <v>171</v>
      </c>
      <c r="E21" s="33">
        <v>0.30768224299065428</v>
      </c>
      <c r="F21" s="17">
        <v>0.10598615138196284</v>
      </c>
      <c r="G21" s="33">
        <v>0.15240993445480489</v>
      </c>
      <c r="H21" s="17">
        <v>4.1107975379725034E-2</v>
      </c>
      <c r="I21" s="17">
        <v>0.10954943808789962</v>
      </c>
      <c r="J21" s="17">
        <v>4.9706673586258916E-2</v>
      </c>
      <c r="K21" s="17">
        <v>5.7569569569569524E-2</v>
      </c>
      <c r="L21" s="17">
        <v>2.8642351238177738E-2</v>
      </c>
      <c r="M21" s="33">
        <v>0.1112338057560212</v>
      </c>
      <c r="N21" s="17">
        <v>4.2526285876669581E-2</v>
      </c>
      <c r="O21" s="17"/>
      <c r="P21" s="33">
        <v>0.21160965613529403</v>
      </c>
      <c r="Q21" s="17"/>
      <c r="R21" s="17"/>
      <c r="S21" s="17"/>
      <c r="T21" s="17">
        <v>4.728571428571432E-2</v>
      </c>
      <c r="V21" s="17">
        <v>0.1</v>
      </c>
    </row>
    <row r="23" spans="1:22" x14ac:dyDescent="0.3">
      <c r="D23" t="s">
        <v>172</v>
      </c>
      <c r="E23" s="7">
        <f>PEARSON(E6:E21,$C6:$C21)</f>
        <v>0.68990234355590119</v>
      </c>
      <c r="F23" s="7">
        <f>PEARSON(F6:F21,$C6:$C21)</f>
        <v>-0.75137730030796812</v>
      </c>
      <c r="G23" s="7">
        <f t="shared" ref="G23:T23" si="0">PEARSON(G6:G21,$C6:$C21)</f>
        <v>0.46834793103517619</v>
      </c>
      <c r="H23" s="7">
        <f t="shared" si="0"/>
        <v>-0.31495760948600865</v>
      </c>
      <c r="I23" s="7">
        <f t="shared" si="0"/>
        <v>0.75389679546917931</v>
      </c>
      <c r="J23" s="7">
        <f t="shared" si="0"/>
        <v>0.15449977089728775</v>
      </c>
      <c r="K23" s="7">
        <f t="shared" si="0"/>
        <v>-0.19209313247341891</v>
      </c>
      <c r="L23" s="7">
        <f t="shared" si="0"/>
        <v>-0.54340951895930356</v>
      </c>
      <c r="M23" s="7">
        <f t="shared" si="0"/>
        <v>0.66850111219987962</v>
      </c>
      <c r="N23" s="7">
        <f t="shared" si="0"/>
        <v>9.8583394843143005E-2</v>
      </c>
      <c r="O23" s="7"/>
      <c r="P23" s="7">
        <f t="shared" si="0"/>
        <v>-0.40899662491471223</v>
      </c>
      <c r="Q23" s="7"/>
      <c r="R23" s="7"/>
      <c r="S23" s="7"/>
      <c r="T23" s="7">
        <f t="shared" si="0"/>
        <v>-9.4087813850291746E-2</v>
      </c>
    </row>
    <row r="24" spans="1:22" ht="16.2" x14ac:dyDescent="0.3">
      <c r="D24" t="s">
        <v>175</v>
      </c>
      <c r="E24" s="35">
        <f>E23^2</f>
        <v>0.47596524364392473</v>
      </c>
      <c r="F24" s="35">
        <f t="shared" ref="F24:T24" si="1">F23^2</f>
        <v>0.56456784741809052</v>
      </c>
      <c r="G24" s="7">
        <f t="shared" si="1"/>
        <v>0.21934978450493015</v>
      </c>
      <c r="H24" s="7">
        <f t="shared" si="1"/>
        <v>9.9198295773141126E-2</v>
      </c>
      <c r="I24" s="35">
        <f t="shared" si="1"/>
        <v>0.56836037821869756</v>
      </c>
      <c r="J24" s="7">
        <f t="shared" si="1"/>
        <v>2.3870179207314404E-2</v>
      </c>
      <c r="K24" s="7">
        <f t="shared" si="1"/>
        <v>3.689977154345047E-2</v>
      </c>
      <c r="L24" s="7">
        <f t="shared" si="1"/>
        <v>0.29529390529558169</v>
      </c>
      <c r="M24" s="35">
        <f t="shared" si="1"/>
        <v>0.44689373701247603</v>
      </c>
      <c r="N24" s="7">
        <f t="shared" si="1"/>
        <v>9.7186857387990353E-3</v>
      </c>
      <c r="O24" s="7"/>
      <c r="P24" s="7">
        <f t="shared" si="1"/>
        <v>0.16727823919162579</v>
      </c>
      <c r="Q24" s="7"/>
      <c r="R24" s="7"/>
      <c r="S24" s="7"/>
      <c r="T24" s="7">
        <f t="shared" si="1"/>
        <v>8.8525167151271515E-3</v>
      </c>
    </row>
    <row r="25" spans="1:22" x14ac:dyDescent="0.3">
      <c r="D25" t="s">
        <v>173</v>
      </c>
      <c r="E25" s="34">
        <v>6.1546672312630735E-5</v>
      </c>
      <c r="F25" s="34">
        <v>-7.1065456681584016E-6</v>
      </c>
      <c r="G25" s="34"/>
      <c r="H25" s="34"/>
      <c r="I25" s="34">
        <v>1.5932209911244293E-5</v>
      </c>
      <c r="J25" s="34"/>
      <c r="K25" s="34"/>
      <c r="L25" s="34"/>
      <c r="M25" s="34">
        <v>7.2175425024270789E-5</v>
      </c>
    </row>
    <row r="26" spans="1:22" x14ac:dyDescent="0.3">
      <c r="D26" t="s">
        <v>174</v>
      </c>
      <c r="E26" s="7">
        <v>0.21684583494672022</v>
      </c>
      <c r="F26" s="7">
        <v>8.9250500206499189E-2</v>
      </c>
      <c r="G26" s="7"/>
      <c r="H26" s="7"/>
      <c r="I26" s="7">
        <v>7.950113895253183E-2</v>
      </c>
      <c r="J26" s="7"/>
      <c r="K26" s="7"/>
      <c r="L26" s="7"/>
      <c r="M26" s="7">
        <v>0.10202691576448654</v>
      </c>
    </row>
  </sheetData>
  <conditionalFormatting sqref="E6:T21">
    <cfRule type="cellIs" dxfId="7" priority="1" operator="between">
      <formula>0.2</formula>
      <formula>100</formula>
    </cfRule>
    <cfRule type="cellIs" dxfId="6" priority="2" operator="between">
      <formula>0.1</formula>
      <formula>0.2</formula>
    </cfRule>
    <cfRule type="cellIs" dxfId="5" priority="3" operator="between">
      <formula>0.05</formula>
      <formula>0.1</formula>
    </cfRule>
    <cfRule type="cellIs" dxfId="4" priority="4" operator="between">
      <formula>0</formula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F865-E87C-4F7D-A1D5-22A447AA65A6}">
  <dimension ref="A1:AP42"/>
  <sheetViews>
    <sheetView topLeftCell="AJ25" workbookViewId="0">
      <selection activeCell="AL34" sqref="AL34"/>
    </sheetView>
  </sheetViews>
  <sheetFormatPr defaultRowHeight="14.4" x14ac:dyDescent="0.3"/>
  <cols>
    <col min="3" max="17" width="10.5546875" bestFit="1" customWidth="1"/>
    <col min="18" max="22" width="10.5546875" customWidth="1"/>
    <col min="23" max="23" width="26.5546875" customWidth="1"/>
    <col min="24" max="36" width="10.5546875" bestFit="1" customWidth="1"/>
    <col min="37" max="37" width="10.5546875" customWidth="1"/>
    <col min="38" max="38" width="10.5546875" bestFit="1" customWidth="1"/>
    <col min="39" max="40" width="10.5546875" customWidth="1"/>
    <col min="41" max="41" width="9" style="4" bestFit="1" customWidth="1"/>
    <col min="42" max="42" width="10.109375" style="4" bestFit="1" customWidth="1"/>
  </cols>
  <sheetData>
    <row r="1" spans="1:42" x14ac:dyDescent="0.3">
      <c r="B1" t="s">
        <v>78</v>
      </c>
      <c r="C1" t="s">
        <v>79</v>
      </c>
      <c r="D1" t="s">
        <v>79</v>
      </c>
      <c r="E1" t="s">
        <v>79</v>
      </c>
      <c r="F1" t="s">
        <v>79</v>
      </c>
      <c r="G1" t="s">
        <v>79</v>
      </c>
      <c r="H1" t="s">
        <v>79</v>
      </c>
      <c r="I1" t="s">
        <v>79</v>
      </c>
      <c r="J1" t="s">
        <v>79</v>
      </c>
      <c r="K1" t="s">
        <v>79</v>
      </c>
      <c r="L1" t="s">
        <v>79</v>
      </c>
      <c r="M1" t="s">
        <v>79</v>
      </c>
      <c r="N1" t="s">
        <v>79</v>
      </c>
      <c r="O1" t="s">
        <v>79</v>
      </c>
      <c r="P1" t="s">
        <v>79</v>
      </c>
      <c r="Q1" t="s">
        <v>79</v>
      </c>
      <c r="S1" t="s">
        <v>80</v>
      </c>
      <c r="T1" t="s">
        <v>81</v>
      </c>
      <c r="U1" t="s">
        <v>82</v>
      </c>
      <c r="X1" t="s">
        <v>75</v>
      </c>
      <c r="Y1" t="s">
        <v>75</v>
      </c>
      <c r="Z1" t="s">
        <v>75</v>
      </c>
      <c r="AA1" t="s">
        <v>75</v>
      </c>
      <c r="AB1" t="s">
        <v>75</v>
      </c>
      <c r="AC1" t="s">
        <v>75</v>
      </c>
      <c r="AD1" t="s">
        <v>75</v>
      </c>
      <c r="AE1" t="s">
        <v>75</v>
      </c>
      <c r="AF1" t="s">
        <v>75</v>
      </c>
      <c r="AG1" t="s">
        <v>75</v>
      </c>
      <c r="AH1" t="s">
        <v>75</v>
      </c>
      <c r="AI1" t="s">
        <v>75</v>
      </c>
      <c r="AJ1" t="s">
        <v>75</v>
      </c>
      <c r="AK1" t="s">
        <v>75</v>
      </c>
      <c r="AL1" t="s">
        <v>75</v>
      </c>
      <c r="AN1" t="s">
        <v>75</v>
      </c>
      <c r="AO1" s="4" t="s">
        <v>75</v>
      </c>
      <c r="AP1" s="4" t="s">
        <v>75</v>
      </c>
    </row>
    <row r="2" spans="1:42" x14ac:dyDescent="0.3">
      <c r="B2" t="s">
        <v>83</v>
      </c>
      <c r="C2" s="1">
        <v>45083</v>
      </c>
      <c r="D2" s="1">
        <v>45084</v>
      </c>
      <c r="E2" s="1">
        <v>45085</v>
      </c>
      <c r="F2" s="1">
        <v>45086</v>
      </c>
      <c r="G2" s="1">
        <v>45090</v>
      </c>
      <c r="H2" s="1">
        <v>45091</v>
      </c>
      <c r="I2" s="1">
        <v>45092</v>
      </c>
      <c r="J2" s="1">
        <v>45093</v>
      </c>
      <c r="K2" s="1">
        <v>45125</v>
      </c>
      <c r="L2" s="1">
        <v>45135</v>
      </c>
      <c r="M2" s="1">
        <v>45138</v>
      </c>
      <c r="N2" s="1">
        <v>45139</v>
      </c>
      <c r="O2" s="1">
        <v>45140</v>
      </c>
      <c r="P2" s="1">
        <v>45141</v>
      </c>
      <c r="Q2" s="1">
        <v>45160</v>
      </c>
      <c r="R2" s="1"/>
      <c r="S2" s="1"/>
      <c r="T2" s="1"/>
      <c r="U2" s="1"/>
      <c r="V2" s="1"/>
      <c r="X2" s="1">
        <v>45083</v>
      </c>
      <c r="Y2" s="1">
        <v>45084</v>
      </c>
      <c r="Z2" s="1">
        <v>45085</v>
      </c>
      <c r="AA2" s="1">
        <v>45086</v>
      </c>
      <c r="AB2" s="1">
        <v>45090</v>
      </c>
      <c r="AC2" s="1">
        <v>45091</v>
      </c>
      <c r="AD2" s="1">
        <v>45092</v>
      </c>
      <c r="AE2" s="1">
        <v>45093</v>
      </c>
      <c r="AF2" s="1">
        <v>45125</v>
      </c>
      <c r="AG2" s="1">
        <v>45135</v>
      </c>
      <c r="AH2" s="1">
        <v>45138</v>
      </c>
      <c r="AI2" s="1">
        <v>45139</v>
      </c>
      <c r="AJ2" s="1">
        <v>45140</v>
      </c>
      <c r="AK2" s="1">
        <v>45141</v>
      </c>
      <c r="AL2" s="1">
        <v>45160</v>
      </c>
      <c r="AM2" s="1"/>
      <c r="AN2" s="1" t="s">
        <v>84</v>
      </c>
      <c r="AO2" s="4" t="s">
        <v>85</v>
      </c>
      <c r="AP2" s="4" t="s">
        <v>86</v>
      </c>
    </row>
    <row r="3" spans="1:42" s="3" customFormat="1" x14ac:dyDescent="0.3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X3" s="3">
        <v>1</v>
      </c>
      <c r="Y3" s="3">
        <v>2</v>
      </c>
      <c r="Z3" s="3">
        <v>3</v>
      </c>
      <c r="AA3" s="3">
        <v>4</v>
      </c>
      <c r="AB3" s="3">
        <v>5</v>
      </c>
      <c r="AC3" s="3">
        <v>6</v>
      </c>
      <c r="AD3" s="3">
        <v>7</v>
      </c>
      <c r="AE3" s="3">
        <v>8</v>
      </c>
      <c r="AF3" s="3">
        <v>9</v>
      </c>
      <c r="AG3" s="3">
        <v>10</v>
      </c>
      <c r="AH3" s="3">
        <v>11</v>
      </c>
      <c r="AI3" s="3">
        <v>12</v>
      </c>
      <c r="AJ3" s="3">
        <v>13</v>
      </c>
      <c r="AK3" s="3">
        <v>14</v>
      </c>
      <c r="AL3" s="3">
        <v>15</v>
      </c>
      <c r="AO3" s="14"/>
      <c r="AP3" s="14"/>
    </row>
    <row r="4" spans="1:42" x14ac:dyDescent="0.3">
      <c r="A4" s="5" t="s">
        <v>87</v>
      </c>
      <c r="B4">
        <v>1.07</v>
      </c>
      <c r="C4">
        <v>1.5578799999999999</v>
      </c>
      <c r="D4">
        <v>1.4937799999999999</v>
      </c>
      <c r="E4">
        <v>1.4911000000000001</v>
      </c>
      <c r="F4">
        <v>1.5003200000000001</v>
      </c>
      <c r="G4">
        <v>1.5753600000000001</v>
      </c>
      <c r="H4">
        <v>1.4670000000000001</v>
      </c>
      <c r="I4">
        <v>1.49288</v>
      </c>
      <c r="J4">
        <v>1.4881200000000001</v>
      </c>
      <c r="K4">
        <v>1.1065039999999999</v>
      </c>
      <c r="L4">
        <v>1.3401380000000001</v>
      </c>
      <c r="M4">
        <v>1.3090820000000001</v>
      </c>
      <c r="N4">
        <v>1.255606</v>
      </c>
      <c r="O4">
        <v>1.4180139999999999</v>
      </c>
      <c r="P4">
        <v>1.3857159999999999</v>
      </c>
      <c r="Q4">
        <v>1.4155780000000002</v>
      </c>
      <c r="S4">
        <f>AVERAGE(C4:F4)</f>
        <v>1.5107700000000002</v>
      </c>
      <c r="T4">
        <f>AVERAGE(G4:J4)</f>
        <v>1.5058400000000001</v>
      </c>
      <c r="U4">
        <f>AVERAGE(K4:Q4)</f>
        <v>1.3186625714285716</v>
      </c>
      <c r="V4" s="5"/>
      <c r="W4" s="5" t="s">
        <v>88</v>
      </c>
      <c r="X4" s="9">
        <v>0.41330614265348137</v>
      </c>
      <c r="Y4" s="9">
        <v>0.36179073557587138</v>
      </c>
      <c r="Z4" s="9">
        <v>0.38711701289101091</v>
      </c>
      <c r="AA4" s="9">
        <v>0.35008729954440193</v>
      </c>
      <c r="AB4" s="9">
        <v>0.38056281397795927</v>
      </c>
      <c r="AC4" s="9">
        <v>0.33658082480972745</v>
      </c>
      <c r="AD4" s="9">
        <v>0.34183088232520942</v>
      </c>
      <c r="AE4" s="9">
        <v>0.35549692669321803</v>
      </c>
      <c r="AF4" s="9">
        <v>0.13002385930770205</v>
      </c>
      <c r="AG4" s="9">
        <v>0.24092072735398609</v>
      </c>
      <c r="AH4" s="9">
        <v>0.19299882621272799</v>
      </c>
      <c r="AI4" s="9">
        <v>0.21368136338092969</v>
      </c>
      <c r="AJ4" s="9">
        <v>0.23994783015772439</v>
      </c>
      <c r="AK4" s="9">
        <v>0.23591352886711467</v>
      </c>
      <c r="AL4" s="9">
        <v>0.23132347546257534</v>
      </c>
      <c r="AM4" s="5" t="s">
        <v>88</v>
      </c>
      <c r="AN4" s="9">
        <f>AVERAGE(X4:AL4)</f>
        <v>0.29410548328090935</v>
      </c>
      <c r="AO4" s="15">
        <f>AVERAGE(X4:AE4)</f>
        <v>0.36584657980885998</v>
      </c>
      <c r="AP4" s="15">
        <f>AVERAGE(AF4:AL4)</f>
        <v>0.21211565867753718</v>
      </c>
    </row>
    <row r="5" spans="1:42" x14ac:dyDescent="0.3">
      <c r="A5" s="4" t="s">
        <v>89</v>
      </c>
      <c r="B5">
        <v>6.72</v>
      </c>
      <c r="C5">
        <v>6.8412199999999999</v>
      </c>
      <c r="D5">
        <v>6.87948</v>
      </c>
      <c r="E5">
        <v>6.7805800000000005</v>
      </c>
      <c r="F5">
        <v>6.9240199999999996</v>
      </c>
      <c r="G5">
        <v>7.0854999999999997</v>
      </c>
      <c r="H5">
        <v>6.8978399999999995</v>
      </c>
      <c r="I5">
        <v>6.9619999999999997</v>
      </c>
      <c r="J5">
        <v>6.8552999999999997</v>
      </c>
      <c r="K5">
        <v>6.6025640000000001</v>
      </c>
      <c r="L5">
        <v>6.8875699999999993</v>
      </c>
      <c r="M5">
        <v>7.0366479999999996</v>
      </c>
      <c r="N5">
        <v>7.0567199999999994</v>
      </c>
      <c r="O5">
        <v>7.0385880000000007</v>
      </c>
      <c r="P5">
        <v>7.1713519999999988</v>
      </c>
      <c r="Q5">
        <v>7.0472360000000016</v>
      </c>
      <c r="S5">
        <v>2610</v>
      </c>
      <c r="T5">
        <v>1880</v>
      </c>
      <c r="U5">
        <v>6</v>
      </c>
      <c r="V5" s="4"/>
      <c r="W5" s="4" t="s">
        <v>90</v>
      </c>
      <c r="X5" s="9">
        <v>7.1596210491570042E-2</v>
      </c>
      <c r="Y5" s="9">
        <v>7.4124492740519118E-2</v>
      </c>
      <c r="Z5" s="9">
        <v>6.2265050762557957E-2</v>
      </c>
      <c r="AA5" s="9">
        <v>7.2902210984696361E-2</v>
      </c>
      <c r="AB5" s="9">
        <v>8.2419751750206965E-2</v>
      </c>
      <c r="AC5" s="9">
        <v>6.6876937640969261E-2</v>
      </c>
      <c r="AD5" s="9">
        <v>7.7472759450709E-2</v>
      </c>
      <c r="AE5" s="9">
        <v>7.0337144782140648E-2</v>
      </c>
      <c r="AF5" s="9">
        <v>8.5014258703867654E-2</v>
      </c>
      <c r="AG5" s="9">
        <v>9.0214939977274686E-2</v>
      </c>
      <c r="AH5" s="9">
        <v>9.1239851464411589E-2</v>
      </c>
      <c r="AI5" s="9">
        <v>7.9670398097376777E-2</v>
      </c>
      <c r="AJ5" s="9">
        <v>8.0304543841931225E-2</v>
      </c>
      <c r="AK5" s="9">
        <v>8.8083814140058003E-2</v>
      </c>
      <c r="AL5" s="9">
        <v>8.8256891939086687E-2</v>
      </c>
      <c r="AM5" s="4" t="s">
        <v>90</v>
      </c>
      <c r="AN5" s="9">
        <f t="shared" ref="AN5:AN27" si="0">AVERAGE(X5:AL5)</f>
        <v>7.871861711782506E-2</v>
      </c>
      <c r="AO5" s="15">
        <f>AVERAGE(X5:AE5)</f>
        <v>7.2249319825421154E-2</v>
      </c>
      <c r="AP5" s="15">
        <f>AVERAGE(AF5:AL5)</f>
        <v>8.6112099737715234E-2</v>
      </c>
    </row>
    <row r="6" spans="1:42" x14ac:dyDescent="0.3">
      <c r="A6" s="4" t="s">
        <v>91</v>
      </c>
      <c r="B6">
        <v>31.4</v>
      </c>
      <c r="C6">
        <v>26.007460000000002</v>
      </c>
      <c r="D6">
        <v>25.995940000000001</v>
      </c>
      <c r="E6">
        <v>25.89902</v>
      </c>
      <c r="F6">
        <v>25.928940000000001</v>
      </c>
      <c r="G6">
        <v>26.570059999999998</v>
      </c>
      <c r="H6">
        <v>26.128239999999998</v>
      </c>
      <c r="I6">
        <v>26.44828</v>
      </c>
      <c r="J6">
        <v>26.104140000000001</v>
      </c>
      <c r="K6">
        <v>25.622584</v>
      </c>
      <c r="L6">
        <v>26.499970000000001</v>
      </c>
      <c r="M6">
        <v>26.819197999999997</v>
      </c>
      <c r="N6">
        <v>26.627032</v>
      </c>
      <c r="O6">
        <v>26.855324</v>
      </c>
      <c r="P6">
        <v>27.118601999999996</v>
      </c>
      <c r="Q6">
        <v>26.933115999999998</v>
      </c>
      <c r="V6" s="4"/>
      <c r="W6" s="4" t="s">
        <v>92</v>
      </c>
      <c r="X6" s="9">
        <v>0.14884229297377272</v>
      </c>
      <c r="Y6" s="9">
        <v>0.14349464538820247</v>
      </c>
      <c r="Z6" s="9">
        <v>0.13804801545994586</v>
      </c>
      <c r="AA6" s="9">
        <v>0.14292457336431216</v>
      </c>
      <c r="AB6" s="9">
        <v>0.13151862099199454</v>
      </c>
      <c r="AC6" s="9">
        <v>0.1391889285340189</v>
      </c>
      <c r="AD6" s="9">
        <v>0.13261129803351515</v>
      </c>
      <c r="AE6" s="9">
        <v>0.13184746775233022</v>
      </c>
      <c r="AF6" s="9">
        <v>0.15604465354106822</v>
      </c>
      <c r="AG6" s="9">
        <v>0.13497504385757583</v>
      </c>
      <c r="AH6" s="9">
        <v>0.14387570027807164</v>
      </c>
      <c r="AI6" s="9">
        <v>0.12603617222078714</v>
      </c>
      <c r="AJ6" s="9">
        <v>0.11633130154520649</v>
      </c>
      <c r="AK6" s="9">
        <v>0.11121558494726723</v>
      </c>
      <c r="AL6" s="9">
        <v>0.12310959092554556</v>
      </c>
      <c r="AM6" s="4" t="s">
        <v>92</v>
      </c>
      <c r="AN6" s="9">
        <f t="shared" si="0"/>
        <v>0.1346709259875743</v>
      </c>
      <c r="AO6" s="15">
        <f>AVERAGE(X6:AE6)</f>
        <v>0.13855948031226148</v>
      </c>
      <c r="AP6" s="15">
        <f>AVERAGE(AF6:AL6)</f>
        <v>0.13022686390221744</v>
      </c>
    </row>
    <row r="7" spans="1:42" x14ac:dyDescent="0.3">
      <c r="A7" t="s">
        <v>93</v>
      </c>
      <c r="B7">
        <v>842</v>
      </c>
      <c r="C7">
        <v>172.4</v>
      </c>
      <c r="D7">
        <v>164.2</v>
      </c>
      <c r="E7">
        <v>185.8</v>
      </c>
      <c r="F7">
        <v>183.2</v>
      </c>
      <c r="G7">
        <v>177.8</v>
      </c>
      <c r="H7">
        <v>166.2</v>
      </c>
      <c r="I7">
        <v>180.6</v>
      </c>
      <c r="J7">
        <v>125</v>
      </c>
      <c r="K7" t="e">
        <v>#DIV/0!</v>
      </c>
      <c r="L7" t="e">
        <v>#DIV/0!</v>
      </c>
      <c r="M7">
        <v>52.199999999999996</v>
      </c>
      <c r="N7">
        <v>64.2</v>
      </c>
      <c r="O7">
        <v>63.9</v>
      </c>
      <c r="P7" t="e">
        <v>#DIV/0!</v>
      </c>
      <c r="Q7" t="e">
        <v>#DIV/0!</v>
      </c>
      <c r="W7" s="10" t="s">
        <v>93</v>
      </c>
      <c r="X7" s="11">
        <v>0.795249406175772</v>
      </c>
      <c r="Y7" s="11">
        <v>0.80498812351543936</v>
      </c>
      <c r="Z7" s="11">
        <v>0.7793349168646081</v>
      </c>
      <c r="AA7" s="11">
        <v>0.78242280285035626</v>
      </c>
      <c r="AB7" s="11">
        <v>0.78883610451306418</v>
      </c>
      <c r="AC7" s="11">
        <v>0.80261282660332534</v>
      </c>
      <c r="AD7" s="11">
        <v>0.78551068883610453</v>
      </c>
      <c r="AE7" s="11">
        <v>0.85154394299287406</v>
      </c>
      <c r="AF7" s="12" t="s">
        <v>54</v>
      </c>
      <c r="AG7" s="12" t="s">
        <v>54</v>
      </c>
      <c r="AH7" s="12" t="s">
        <v>54</v>
      </c>
      <c r="AI7" s="12" t="s">
        <v>54</v>
      </c>
      <c r="AJ7" s="12" t="s">
        <v>54</v>
      </c>
      <c r="AK7" s="12" t="s">
        <v>54</v>
      </c>
      <c r="AL7" s="12" t="s">
        <v>54</v>
      </c>
      <c r="AM7" s="10" t="s">
        <v>93</v>
      </c>
      <c r="AN7" s="9"/>
      <c r="AO7" s="15"/>
      <c r="AP7" s="15"/>
    </row>
    <row r="8" spans="1:42" x14ac:dyDescent="0.3">
      <c r="A8" t="s">
        <v>94</v>
      </c>
      <c r="C8">
        <v>227.4</v>
      </c>
      <c r="D8">
        <v>155.4</v>
      </c>
      <c r="E8">
        <v>181.8</v>
      </c>
      <c r="F8">
        <v>185.6</v>
      </c>
      <c r="G8">
        <v>170.8</v>
      </c>
      <c r="H8">
        <v>157.4</v>
      </c>
      <c r="I8">
        <v>131.19999999999999</v>
      </c>
      <c r="J8">
        <v>145.6</v>
      </c>
      <c r="K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V8" s="4"/>
      <c r="W8" s="4" t="s">
        <v>95</v>
      </c>
      <c r="X8" s="9">
        <v>3.2722988650286576E-2</v>
      </c>
      <c r="Y8" s="9">
        <v>3.5459823141369216E-2</v>
      </c>
      <c r="Z8" s="9">
        <v>3.3214975577971789E-2</v>
      </c>
      <c r="AA8" s="9">
        <v>3.8373556561862941E-2</v>
      </c>
      <c r="AB8" s="9">
        <v>3.1336483410069588E-2</v>
      </c>
      <c r="AC8" s="9">
        <v>2.9519868756592123E-2</v>
      </c>
      <c r="AD8" s="9">
        <v>3.7954470875668875E-2</v>
      </c>
      <c r="AE8" s="9">
        <v>2.9542179543244607E-2</v>
      </c>
      <c r="AF8" s="9">
        <v>6.102670889621431E-2</v>
      </c>
      <c r="AG8" s="9">
        <v>5.3311420389282715E-2</v>
      </c>
      <c r="AH8" s="9">
        <v>2.3381928835695402E-2</v>
      </c>
      <c r="AI8" s="9">
        <v>3.7146908355980716E-2</v>
      </c>
      <c r="AJ8" s="9">
        <v>3.9484550615848268E-2</v>
      </c>
      <c r="AK8" s="9">
        <v>5.044036881688882E-2</v>
      </c>
      <c r="AL8" s="9">
        <v>5.2990553846821088E-2</v>
      </c>
      <c r="AM8" s="4" t="s">
        <v>95</v>
      </c>
      <c r="AN8" s="9">
        <f t="shared" si="0"/>
        <v>3.9060452418253136E-2</v>
      </c>
      <c r="AO8" s="15">
        <f>AVERAGE(X8:AE8)</f>
        <v>3.3515543314633217E-2</v>
      </c>
      <c r="AP8" s="15">
        <f>AVERAGE(AF8:AL8)</f>
        <v>4.539749139381876E-2</v>
      </c>
    </row>
    <row r="9" spans="1:42" x14ac:dyDescent="0.3">
      <c r="A9" s="4" t="s">
        <v>96</v>
      </c>
      <c r="B9">
        <v>2.5299999999999998</v>
      </c>
      <c r="C9">
        <v>2.5260400000000001</v>
      </c>
      <c r="D9">
        <v>2.5310200000000003</v>
      </c>
      <c r="E9">
        <v>2.5023400000000002</v>
      </c>
      <c r="F9">
        <v>2.5062799999999998</v>
      </c>
      <c r="G9">
        <v>2.5599599999999998</v>
      </c>
      <c r="H9">
        <v>2.5298400000000001</v>
      </c>
      <c r="I9">
        <v>2.5575200000000002</v>
      </c>
      <c r="J9">
        <v>2.53348</v>
      </c>
      <c r="K9">
        <v>2.4470800000000001</v>
      </c>
      <c r="L9">
        <v>2.5785080000000002</v>
      </c>
      <c r="M9">
        <v>2.6021339999999999</v>
      </c>
      <c r="N9">
        <v>2.5939360000000002</v>
      </c>
      <c r="O9">
        <v>2.5989779999999998</v>
      </c>
      <c r="P9">
        <v>2.6331820000000001</v>
      </c>
      <c r="Q9">
        <v>2.6468220000000002</v>
      </c>
      <c r="V9" s="5"/>
      <c r="W9" s="5" t="s">
        <v>97</v>
      </c>
      <c r="X9" s="9">
        <v>0.11626905256275889</v>
      </c>
      <c r="Y9" s="9">
        <v>0.12121399535385551</v>
      </c>
      <c r="Z9" s="9">
        <v>0.1281518226623122</v>
      </c>
      <c r="AA9" s="9">
        <v>0.12147595534308819</v>
      </c>
      <c r="AB9" s="9">
        <v>9.6359998660697943E-2</v>
      </c>
      <c r="AC9" s="9">
        <v>0.11939351205085467</v>
      </c>
      <c r="AD9" s="9">
        <v>0.10987404877614665</v>
      </c>
      <c r="AE9" s="9">
        <v>0.10662201019543675</v>
      </c>
      <c r="AF9" s="9">
        <v>0.12657131862656337</v>
      </c>
      <c r="AG9" s="9">
        <v>9.8274610357827183E-2</v>
      </c>
      <c r="AH9" s="9">
        <v>0.10309423862221063</v>
      </c>
      <c r="AI9" s="9">
        <v>7.5962301114748734E-2</v>
      </c>
      <c r="AJ9" s="9">
        <v>6.8589375061403016E-2</v>
      </c>
      <c r="AK9" s="9">
        <v>4.8521714755980466E-2</v>
      </c>
      <c r="AL9" s="9">
        <v>5.4153932151134898E-2</v>
      </c>
      <c r="AM9" s="5" t="s">
        <v>97</v>
      </c>
      <c r="AN9" s="9">
        <f t="shared" si="0"/>
        <v>9.9635192419667937E-2</v>
      </c>
      <c r="AO9" s="15">
        <f>AVERAGE(X9:AE9)</f>
        <v>0.11492004945064385</v>
      </c>
      <c r="AP9" s="15">
        <f>AVERAGE(AF9:AL9)</f>
        <v>8.2166784384266903E-2</v>
      </c>
    </row>
    <row r="10" spans="1:42" x14ac:dyDescent="0.3">
      <c r="A10" s="5" t="s">
        <v>98</v>
      </c>
      <c r="B10">
        <v>2.42</v>
      </c>
      <c r="C10">
        <v>2.2645599999999999</v>
      </c>
      <c r="D10">
        <v>2.2544400000000002</v>
      </c>
      <c r="E10">
        <v>2.25718</v>
      </c>
      <c r="F10">
        <v>2.2565</v>
      </c>
      <c r="G10">
        <v>2.3029000000000002</v>
      </c>
      <c r="H10">
        <v>2.28484</v>
      </c>
      <c r="I10">
        <v>2.2913399999999999</v>
      </c>
      <c r="J10">
        <v>2.2597</v>
      </c>
      <c r="K10">
        <v>2.216094</v>
      </c>
      <c r="L10">
        <v>2.3222419999999997</v>
      </c>
      <c r="M10">
        <v>2.3788139999999998</v>
      </c>
      <c r="N10">
        <v>2.3526239999999996</v>
      </c>
      <c r="O10">
        <v>2.3452460000000004</v>
      </c>
      <c r="P10">
        <v>2.4181819999999998</v>
      </c>
      <c r="Q10">
        <v>2.4265359999999996</v>
      </c>
      <c r="V10" s="4"/>
      <c r="W10" s="4" t="s">
        <v>99</v>
      </c>
      <c r="X10" s="9">
        <v>3.7895768912378718E-2</v>
      </c>
      <c r="Y10" s="9">
        <v>6.3180412399073613E-2</v>
      </c>
      <c r="Z10" s="9">
        <v>4.7301125317825911E-2</v>
      </c>
      <c r="AA10" s="9">
        <v>6.1660771124951975E-2</v>
      </c>
      <c r="AB10" s="9">
        <v>6.4295219827215991E-2</v>
      </c>
      <c r="AC10" s="9">
        <v>5.4070238934843785E-2</v>
      </c>
      <c r="AD10" s="9">
        <v>3.1104055269054205E-2</v>
      </c>
      <c r="AE10" s="9">
        <v>4.9794416950583627E-2</v>
      </c>
      <c r="AF10" s="9">
        <v>5.9990996476581571E-2</v>
      </c>
      <c r="AG10" s="9">
        <v>6.7580423126986186E-2</v>
      </c>
      <c r="AH10" s="9">
        <v>9.2732620693650569E-2</v>
      </c>
      <c r="AI10" s="9">
        <v>5.8735284033256507E-2</v>
      </c>
      <c r="AJ10" s="9">
        <v>8.2287515510636677E-2</v>
      </c>
      <c r="AK10" s="9">
        <v>1.9164812374823901E-2</v>
      </c>
      <c r="AL10" s="9">
        <v>3.6230064136507811E-2</v>
      </c>
      <c r="AM10" s="4" t="s">
        <v>99</v>
      </c>
      <c r="AN10" s="9">
        <f t="shared" si="0"/>
        <v>5.5068248339224725E-2</v>
      </c>
      <c r="AO10" s="15">
        <f>AVERAGE(X10:AE10)</f>
        <v>5.1162751091990977E-2</v>
      </c>
      <c r="AP10" s="15">
        <f>AVERAGE(AF10:AL10)</f>
        <v>5.9531673764634752E-2</v>
      </c>
    </row>
    <row r="11" spans="1:42" x14ac:dyDescent="0.3">
      <c r="A11" s="4" t="s">
        <v>99</v>
      </c>
      <c r="B11">
        <v>3170</v>
      </c>
      <c r="C11">
        <v>3202.2</v>
      </c>
      <c r="D11">
        <v>3339.4</v>
      </c>
      <c r="E11">
        <v>3281.6</v>
      </c>
      <c r="F11">
        <v>3280.2</v>
      </c>
      <c r="G11">
        <v>3406.4</v>
      </c>
      <c r="H11">
        <v>3274.8</v>
      </c>
      <c r="I11">
        <v>3289.2</v>
      </c>
      <c r="J11">
        <v>3569</v>
      </c>
      <c r="K11">
        <v>3164.46</v>
      </c>
      <c r="L11">
        <v>3519.1800000000003</v>
      </c>
      <c r="M11">
        <v>3330.88</v>
      </c>
      <c r="N11">
        <v>3435.7</v>
      </c>
      <c r="O11">
        <v>3754.3</v>
      </c>
      <c r="P11">
        <v>3240.28</v>
      </c>
      <c r="Q11">
        <v>3272.8</v>
      </c>
      <c r="W11" s="10" t="s">
        <v>100</v>
      </c>
      <c r="X11" s="11">
        <v>0.67699297810821979</v>
      </c>
      <c r="Y11" s="11">
        <v>0.59231722428748446</v>
      </c>
      <c r="Z11" s="11">
        <v>0.52664188351920693</v>
      </c>
      <c r="AA11" s="11">
        <v>7.1871127633209381E-2</v>
      </c>
      <c r="AB11" s="11">
        <v>0.75960346964064429</v>
      </c>
      <c r="AC11" s="11">
        <v>0.46840148698884754</v>
      </c>
      <c r="AD11" s="11">
        <v>0.20198265179677816</v>
      </c>
      <c r="AE11" s="11">
        <v>0.94960760016522106</v>
      </c>
      <c r="AF11" s="11">
        <v>0.83932259396943409</v>
      </c>
      <c r="AG11" s="11">
        <v>0.58612143742255263</v>
      </c>
      <c r="AH11" s="11">
        <v>0.90303593556381645</v>
      </c>
      <c r="AI11" s="11">
        <v>0.65613382899628259</v>
      </c>
      <c r="AJ11" s="11">
        <v>0.94237918215613381</v>
      </c>
      <c r="AK11" s="11">
        <v>0.51895910780669152</v>
      </c>
      <c r="AL11" s="11">
        <v>0.49690210656753414</v>
      </c>
      <c r="AM11" s="10" t="s">
        <v>100</v>
      </c>
      <c r="AN11" s="9"/>
      <c r="AO11" s="15"/>
      <c r="AP11" s="15"/>
    </row>
    <row r="12" spans="1:42" x14ac:dyDescent="0.3">
      <c r="A12" t="s">
        <v>100</v>
      </c>
      <c r="B12">
        <v>80.7</v>
      </c>
      <c r="C12">
        <v>135.33333333333334</v>
      </c>
      <c r="D12">
        <v>128.5</v>
      </c>
      <c r="E12">
        <v>123.2</v>
      </c>
      <c r="F12">
        <v>86.5</v>
      </c>
      <c r="G12">
        <v>142</v>
      </c>
      <c r="H12">
        <v>118.5</v>
      </c>
      <c r="I12">
        <v>97</v>
      </c>
      <c r="J12">
        <v>157.33333333333334</v>
      </c>
      <c r="K12">
        <v>148.43333333333334</v>
      </c>
      <c r="L12">
        <v>128</v>
      </c>
      <c r="M12">
        <v>153.57499999999999</v>
      </c>
      <c r="N12">
        <v>133.65</v>
      </c>
      <c r="O12">
        <v>156.75</v>
      </c>
      <c r="P12">
        <v>122.58000000000001</v>
      </c>
      <c r="Q12">
        <v>120.80000000000001</v>
      </c>
      <c r="W12" s="10" t="s">
        <v>101</v>
      </c>
      <c r="X12" s="11">
        <v>0.1693590991621077</v>
      </c>
      <c r="Y12" s="11">
        <v>0.30936380113596207</v>
      </c>
      <c r="Z12" s="11">
        <v>0.36071958812570304</v>
      </c>
      <c r="AA12" s="11">
        <v>0.29346942404811682</v>
      </c>
      <c r="AB12" s="11">
        <v>0.32556162610947825</v>
      </c>
      <c r="AC12" s="11">
        <v>0.46280301842679322</v>
      </c>
      <c r="AD12" s="11">
        <v>0.29261630683685852</v>
      </c>
      <c r="AE12" s="11">
        <v>0.27231368270978618</v>
      </c>
      <c r="AF12" s="11">
        <v>0.3551263761445847</v>
      </c>
      <c r="AG12" s="11">
        <v>0.14821090928295946</v>
      </c>
      <c r="AH12" s="11">
        <v>0.2524976760370341</v>
      </c>
      <c r="AI12" s="11">
        <v>0.36771608077376944</v>
      </c>
      <c r="AJ12" s="11">
        <v>0.18165941409722852</v>
      </c>
      <c r="AK12" s="11">
        <v>0.12649712295835144</v>
      </c>
      <c r="AL12" s="11">
        <v>0.24074786662228856</v>
      </c>
      <c r="AM12" s="10" t="s">
        <v>101</v>
      </c>
      <c r="AN12" s="9"/>
      <c r="AO12" s="15"/>
      <c r="AP12" s="15"/>
    </row>
    <row r="13" spans="1:42" x14ac:dyDescent="0.3">
      <c r="A13" t="s">
        <v>101</v>
      </c>
      <c r="B13">
        <v>52.3</v>
      </c>
      <c r="C13">
        <v>68.400000000000006</v>
      </c>
      <c r="D13">
        <v>90</v>
      </c>
      <c r="E13">
        <v>100.4</v>
      </c>
      <c r="F13">
        <v>94</v>
      </c>
      <c r="G13">
        <v>96.5</v>
      </c>
      <c r="H13">
        <v>114</v>
      </c>
      <c r="I13">
        <v>91.6</v>
      </c>
      <c r="J13">
        <v>88.2</v>
      </c>
      <c r="K13">
        <v>77.600000000000009</v>
      </c>
      <c r="L13">
        <v>56.433333333333337</v>
      </c>
      <c r="M13">
        <v>57.774999999999999</v>
      </c>
      <c r="N13">
        <v>80.47999999999999</v>
      </c>
      <c r="O13">
        <v>49.45</v>
      </c>
      <c r="P13">
        <v>49.174999999999997</v>
      </c>
      <c r="Q13">
        <v>48.133333333333333</v>
      </c>
      <c r="V13" s="5"/>
      <c r="W13" s="5" t="s">
        <v>102</v>
      </c>
      <c r="X13" s="9">
        <v>3.7457457457457446E-2</v>
      </c>
      <c r="Y13" s="9">
        <v>5.2420420420420444E-2</v>
      </c>
      <c r="Z13" s="9">
        <v>2.7451451451451454E-2</v>
      </c>
      <c r="AA13" s="9">
        <v>6.3587587587587577E-2</v>
      </c>
      <c r="AB13" s="9">
        <v>1.5959959959959965E-2</v>
      </c>
      <c r="AC13" s="9">
        <v>3.8434434434434395E-2</v>
      </c>
      <c r="AD13" s="9">
        <v>3.4486486486486466E-2</v>
      </c>
      <c r="AE13" s="9">
        <v>3.6368368368368334E-2</v>
      </c>
      <c r="AF13" s="9">
        <v>5.6576576576576637E-2</v>
      </c>
      <c r="AG13" s="9">
        <v>3.5135535535535577E-2</v>
      </c>
      <c r="AH13" s="9">
        <v>8.9096696696696703E-2</v>
      </c>
      <c r="AI13" s="9">
        <v>2.123483483483489E-2</v>
      </c>
      <c r="AJ13" s="9">
        <v>4.6235035035035094E-2</v>
      </c>
      <c r="AK13" s="9">
        <v>5.2064864864864863E-2</v>
      </c>
      <c r="AL13" s="9">
        <v>4.0757557557557535E-2</v>
      </c>
      <c r="AM13" s="5" t="s">
        <v>102</v>
      </c>
      <c r="AN13" s="9">
        <f t="shared" si="0"/>
        <v>4.3151151151151153E-2</v>
      </c>
      <c r="AO13" s="15">
        <f>AVERAGE(X13:AE13)</f>
        <v>3.8270770770770755E-2</v>
      </c>
      <c r="AP13" s="15">
        <f>AVERAGE(AF13:AL13)</f>
        <v>4.8728728728728757E-2</v>
      </c>
    </row>
    <row r="14" spans="1:42" x14ac:dyDescent="0.3">
      <c r="A14" s="5" t="s">
        <v>102</v>
      </c>
      <c r="B14">
        <v>675</v>
      </c>
      <c r="C14">
        <v>678</v>
      </c>
      <c r="D14">
        <v>723.2</v>
      </c>
      <c r="E14">
        <v>652.4</v>
      </c>
      <c r="F14">
        <v>667.4</v>
      </c>
      <c r="G14">
        <v>654.4</v>
      </c>
      <c r="H14">
        <v>644.6</v>
      </c>
      <c r="I14">
        <v>719.8</v>
      </c>
      <c r="J14">
        <v>648.20000000000005</v>
      </c>
      <c r="K14">
        <v>646</v>
      </c>
      <c r="L14">
        <v>679.46</v>
      </c>
      <c r="M14">
        <v>646.76</v>
      </c>
      <c r="N14">
        <v>674.36</v>
      </c>
      <c r="O14">
        <v>637.87999999999988</v>
      </c>
      <c r="P14">
        <v>696.21999999999991</v>
      </c>
      <c r="Q14">
        <v>637.68000000000006</v>
      </c>
      <c r="V14" s="4"/>
      <c r="W14" s="4" t="s">
        <v>103</v>
      </c>
      <c r="X14" s="9">
        <v>1.9031539997293099E-2</v>
      </c>
      <c r="Y14" s="9">
        <v>1.8214089035236167E-2</v>
      </c>
      <c r="Z14" s="9">
        <v>1.786664887021415E-2</v>
      </c>
      <c r="AA14" s="9">
        <v>1.9462216970707703E-2</v>
      </c>
      <c r="AB14" s="9">
        <v>1.7171743031921347E-2</v>
      </c>
      <c r="AC14" s="9">
        <v>2.0820349650338809E-2</v>
      </c>
      <c r="AD14" s="9">
        <v>2.5056923108865484E-2</v>
      </c>
      <c r="AE14" s="9">
        <v>2.4479163023467445E-2</v>
      </c>
      <c r="AF14" s="9">
        <v>3.3189256519889195E-2</v>
      </c>
      <c r="AG14" s="9">
        <v>2.4698648959924855E-2</v>
      </c>
      <c r="AH14" s="9">
        <v>4.819530190302878E-2</v>
      </c>
      <c r="AI14" s="9">
        <v>1.8947435197626237E-2</v>
      </c>
      <c r="AJ14" s="9">
        <v>2.411327720061604E-2</v>
      </c>
      <c r="AK14" s="9">
        <v>2.8721244545478437E-2</v>
      </c>
      <c r="AL14" s="9">
        <v>3.3159529911387715E-2</v>
      </c>
      <c r="AM14" s="4" t="s">
        <v>103</v>
      </c>
      <c r="AN14" s="9">
        <f t="shared" si="0"/>
        <v>2.4875157861733031E-2</v>
      </c>
      <c r="AO14" s="15">
        <f>AVERAGE(X14:AE14)</f>
        <v>2.0262834211005526E-2</v>
      </c>
      <c r="AP14" s="15">
        <f>AVERAGE(AF14:AL14)</f>
        <v>3.0146384891135893E-2</v>
      </c>
    </row>
    <row r="15" spans="1:42" x14ac:dyDescent="0.3">
      <c r="A15" s="4" t="s">
        <v>104</v>
      </c>
      <c r="B15">
        <v>2.82</v>
      </c>
      <c r="C15">
        <v>2.9323799999999998</v>
      </c>
      <c r="D15">
        <v>2.9033199999999999</v>
      </c>
      <c r="E15">
        <v>2.8777200000000001</v>
      </c>
      <c r="F15">
        <v>2.879</v>
      </c>
      <c r="G15">
        <v>2.8755999999999999</v>
      </c>
      <c r="H15">
        <v>2.8958400000000002</v>
      </c>
      <c r="I15">
        <v>2.9251200000000002</v>
      </c>
      <c r="J15">
        <v>2.91858</v>
      </c>
      <c r="K15">
        <v>2.8188760000000004</v>
      </c>
      <c r="L15">
        <v>2.8993220000000002</v>
      </c>
      <c r="M15">
        <v>2.9178620000000004</v>
      </c>
      <c r="N15">
        <v>2.8700740000000002</v>
      </c>
      <c r="O15">
        <v>2.9371340000000004</v>
      </c>
      <c r="P15">
        <v>2.9164539999999999</v>
      </c>
      <c r="Q15">
        <v>2.9700599999999997</v>
      </c>
      <c r="W15" s="10" t="s">
        <v>105</v>
      </c>
      <c r="X15" s="11">
        <v>8.5822186913187917</v>
      </c>
      <c r="Y15" s="11">
        <v>8.1903221146901632</v>
      </c>
      <c r="Z15" s="11">
        <v>9.5528913284221666</v>
      </c>
      <c r="AA15" s="11">
        <v>5.0817853531705914</v>
      </c>
      <c r="AB15" s="11">
        <v>6.0538783764264039</v>
      </c>
      <c r="AC15" s="11">
        <v>9.7913946266069622</v>
      </c>
      <c r="AD15" s="11">
        <v>5.407555732100727</v>
      </c>
      <c r="AE15" s="11">
        <v>6.3298771606721553</v>
      </c>
      <c r="AF15" s="11">
        <v>9.5068734652607247</v>
      </c>
      <c r="AG15" s="11">
        <v>7.5469214935721514</v>
      </c>
      <c r="AH15" s="11">
        <v>8.2040274868794842</v>
      </c>
      <c r="AI15" s="11">
        <v>7.1310366411478636</v>
      </c>
      <c r="AJ15" s="11">
        <v>8.0462367290192116</v>
      </c>
      <c r="AK15" s="11">
        <v>6.9607011952910582</v>
      </c>
      <c r="AL15" s="11">
        <v>9.6925387596899224</v>
      </c>
      <c r="AM15" s="10" t="s">
        <v>105</v>
      </c>
      <c r="AN15" s="9"/>
      <c r="AO15" s="15"/>
      <c r="AP15" s="15"/>
    </row>
    <row r="16" spans="1:42" x14ac:dyDescent="0.3">
      <c r="A16" t="s">
        <v>105</v>
      </c>
      <c r="B16">
        <v>9.89</v>
      </c>
      <c r="C16">
        <v>135</v>
      </c>
      <c r="D16">
        <v>114.25</v>
      </c>
      <c r="E16">
        <v>131.5</v>
      </c>
      <c r="F16">
        <v>70</v>
      </c>
      <c r="G16">
        <v>87.25</v>
      </c>
      <c r="H16">
        <v>151.5</v>
      </c>
      <c r="I16">
        <v>75.666666666666671</v>
      </c>
      <c r="J16">
        <v>75.666666666666671</v>
      </c>
      <c r="K16">
        <v>149.15</v>
      </c>
      <c r="L16">
        <v>106.08000000000001</v>
      </c>
      <c r="M16">
        <v>111.33333333333336</v>
      </c>
      <c r="N16">
        <v>117.03333333333332</v>
      </c>
      <c r="O16">
        <v>100</v>
      </c>
      <c r="P16">
        <v>104.55999999999999</v>
      </c>
      <c r="Q16">
        <v>134.93333333333334</v>
      </c>
      <c r="V16" s="4"/>
      <c r="W16" s="4" t="s">
        <v>106</v>
      </c>
      <c r="X16" s="9">
        <v>0.44592644117902791</v>
      </c>
      <c r="Y16" s="9">
        <v>0.3291279019215721</v>
      </c>
      <c r="Z16" s="9">
        <v>0.29095730806016873</v>
      </c>
      <c r="AA16" s="9">
        <v>0.31098165376923737</v>
      </c>
      <c r="AB16" s="9">
        <v>0.19087905399530475</v>
      </c>
      <c r="AC16" s="9">
        <v>0.12639770454743074</v>
      </c>
      <c r="AD16" s="9">
        <v>0.23547517607164598</v>
      </c>
      <c r="AE16" s="9">
        <v>0.20281714633510134</v>
      </c>
      <c r="AF16" s="9">
        <v>1.8004521345969915E-2</v>
      </c>
      <c r="AG16" s="9">
        <v>4.2196330753847516E-2</v>
      </c>
      <c r="AH16" s="9">
        <v>0.14818450569515687</v>
      </c>
      <c r="AI16" s="9">
        <v>5.9457438483610174E-2</v>
      </c>
      <c r="AJ16" s="9">
        <v>0.201785062168507</v>
      </c>
      <c r="AK16" s="9">
        <v>0.23709938266237718</v>
      </c>
      <c r="AL16" s="9">
        <v>0.12021737240239987</v>
      </c>
      <c r="AM16" s="4" t="s">
        <v>106</v>
      </c>
      <c r="AN16" s="9">
        <f t="shared" si="0"/>
        <v>0.19730046662609046</v>
      </c>
      <c r="AO16" s="15">
        <f>AVERAGE(X16:AE16)</f>
        <v>0.26657029823493611</v>
      </c>
      <c r="AP16" s="15">
        <f>AVERAGE(AF16:AL16)</f>
        <v>0.1181349447874098</v>
      </c>
    </row>
    <row r="17" spans="1:42" x14ac:dyDescent="0.3">
      <c r="A17" s="4" t="s">
        <v>106</v>
      </c>
      <c r="B17">
        <v>21.7</v>
      </c>
      <c r="C17">
        <v>31.8</v>
      </c>
      <c r="D17">
        <v>33.200000000000003</v>
      </c>
      <c r="E17">
        <v>34</v>
      </c>
      <c r="F17">
        <v>28.4</v>
      </c>
      <c r="G17">
        <v>27.2</v>
      </c>
      <c r="H17">
        <v>22.6</v>
      </c>
      <c r="I17">
        <v>30.2</v>
      </c>
      <c r="J17">
        <v>27.8</v>
      </c>
      <c r="K17">
        <v>21.9</v>
      </c>
      <c r="L17">
        <v>20.36</v>
      </c>
      <c r="M17">
        <v>18.880000000000003</v>
      </c>
      <c r="N17">
        <v>23.74</v>
      </c>
      <c r="O17">
        <v>17.52</v>
      </c>
      <c r="P17">
        <v>28.6</v>
      </c>
      <c r="Q17">
        <v>17.759999999999998</v>
      </c>
      <c r="W17" s="10" t="s">
        <v>107</v>
      </c>
      <c r="X17" s="11">
        <v>9.0862732919254654</v>
      </c>
      <c r="Y17" s="11">
        <v>8.5705279503105594</v>
      </c>
      <c r="Z17" s="11">
        <v>6.6862422360248459</v>
      </c>
      <c r="AA17" s="11">
        <v>6.7922981366459618</v>
      </c>
      <c r="AB17" s="11">
        <v>3.8780124223602481</v>
      </c>
      <c r="AC17" s="11">
        <v>3.7595652173913043</v>
      </c>
      <c r="AD17" s="11">
        <v>2.1102173913043476</v>
      </c>
      <c r="AE17" s="11">
        <v>2.4304968944099379</v>
      </c>
      <c r="AF17" s="11">
        <v>0.94126397515527938</v>
      </c>
      <c r="AG17" s="11">
        <v>0.57216459627329197</v>
      </c>
      <c r="AH17" s="11">
        <v>0.35074223602484472</v>
      </c>
      <c r="AI17" s="11">
        <v>0.33938509316770171</v>
      </c>
      <c r="AJ17" s="11">
        <v>0.4476273291925465</v>
      </c>
      <c r="AK17" s="11">
        <v>0.50677639751552794</v>
      </c>
      <c r="AL17" s="11">
        <v>0.62096273291925463</v>
      </c>
      <c r="AM17" s="10" t="s">
        <v>107</v>
      </c>
      <c r="AN17" s="9"/>
      <c r="AO17" s="15"/>
      <c r="AP17" s="15"/>
    </row>
    <row r="18" spans="1:42" x14ac:dyDescent="0.3">
      <c r="A18" t="s">
        <v>107</v>
      </c>
      <c r="B18">
        <v>140</v>
      </c>
      <c r="C18">
        <v>713.2</v>
      </c>
      <c r="D18">
        <v>709.4</v>
      </c>
      <c r="E18">
        <v>559.79999999999995</v>
      </c>
      <c r="F18">
        <v>582.79999999999995</v>
      </c>
      <c r="G18">
        <v>382.8</v>
      </c>
      <c r="H18">
        <v>375.2</v>
      </c>
      <c r="I18">
        <v>278.60000000000002</v>
      </c>
      <c r="J18">
        <v>292.8</v>
      </c>
      <c r="K18">
        <v>196.78000000000003</v>
      </c>
      <c r="L18">
        <v>196.18</v>
      </c>
      <c r="M18">
        <v>187.26000000000002</v>
      </c>
      <c r="N18">
        <v>168.68</v>
      </c>
      <c r="O18">
        <v>170.44</v>
      </c>
      <c r="P18">
        <v>191.07999999999998</v>
      </c>
      <c r="Q18">
        <v>173.2</v>
      </c>
      <c r="V18" s="4"/>
      <c r="W18" s="4" t="s">
        <v>108</v>
      </c>
      <c r="X18" s="9">
        <v>5.5967604433077564E-2</v>
      </c>
      <c r="Y18" s="9">
        <v>6.5750213128729751E-2</v>
      </c>
      <c r="Z18" s="9">
        <v>4.3776641091219065E-2</v>
      </c>
      <c r="AA18" s="9">
        <v>3.5173344700198991E-2</v>
      </c>
      <c r="AB18" s="9">
        <v>4.0949133276499058E-2</v>
      </c>
      <c r="AC18" s="9">
        <v>3.6558681443591881E-2</v>
      </c>
      <c r="AD18" s="9">
        <v>3.8732594487070157E-2</v>
      </c>
      <c r="AE18" s="9">
        <v>6.0855356635407858E-2</v>
      </c>
      <c r="AF18" s="9">
        <v>8.6686558681443565E-2</v>
      </c>
      <c r="AG18" s="9">
        <v>3.2731599886331335E-2</v>
      </c>
      <c r="AH18" s="9">
        <v>8.4015345268542124E-2</v>
      </c>
      <c r="AI18" s="9">
        <v>5.4424552429667518E-2</v>
      </c>
      <c r="AJ18" s="9">
        <v>1.7162546177891501E-2</v>
      </c>
      <c r="AK18" s="9">
        <v>7.8338306337027555E-2</v>
      </c>
      <c r="AL18" s="9">
        <v>1.9190110826939367E-2</v>
      </c>
      <c r="AM18" s="4" t="s">
        <v>108</v>
      </c>
      <c r="AN18" s="9">
        <f t="shared" si="0"/>
        <v>5.0020839253575818E-2</v>
      </c>
      <c r="AO18" s="15">
        <f>AVERAGE(X18:AE18)</f>
        <v>4.7220446149474293E-2</v>
      </c>
      <c r="AP18" s="15">
        <f>AVERAGE(AF18:AL18)</f>
        <v>5.322128851540614E-2</v>
      </c>
    </row>
    <row r="19" spans="1:42" x14ac:dyDescent="0.3">
      <c r="A19" s="4" t="s">
        <v>108</v>
      </c>
      <c r="B19">
        <v>414</v>
      </c>
      <c r="C19">
        <v>377.4</v>
      </c>
      <c r="D19">
        <v>390</v>
      </c>
      <c r="E19">
        <v>394.8</v>
      </c>
      <c r="F19">
        <v>393.4</v>
      </c>
      <c r="G19">
        <v>387.4</v>
      </c>
      <c r="H19">
        <v>388.6</v>
      </c>
      <c r="I19">
        <v>386.8</v>
      </c>
      <c r="J19">
        <v>390.4</v>
      </c>
      <c r="K19">
        <v>379.24</v>
      </c>
      <c r="L19">
        <v>391.16</v>
      </c>
      <c r="M19">
        <v>395.82000000000005</v>
      </c>
      <c r="N19">
        <v>406.43999999999994</v>
      </c>
      <c r="O19">
        <v>400.52</v>
      </c>
      <c r="P19">
        <v>393.58</v>
      </c>
      <c r="Q19">
        <v>409.8</v>
      </c>
      <c r="W19" s="10" t="s">
        <v>109</v>
      </c>
      <c r="X19" s="11">
        <v>0.13271028037383181</v>
      </c>
      <c r="Y19" s="11">
        <v>0.24112149532710292</v>
      </c>
      <c r="Z19" s="11">
        <v>0.22990654205607472</v>
      </c>
      <c r="AA19" s="11">
        <v>0.24485981308411203</v>
      </c>
      <c r="AB19" s="11">
        <v>0.2373831775700935</v>
      </c>
      <c r="AC19" s="11">
        <v>0.24112149532710292</v>
      </c>
      <c r="AD19" s="11">
        <v>0.21495327102803738</v>
      </c>
      <c r="AE19" s="11">
        <v>0.32710280373831774</v>
      </c>
      <c r="AF19" s="11">
        <v>0.25214953271028001</v>
      </c>
      <c r="AG19" s="11">
        <v>0.1626168224299066</v>
      </c>
      <c r="AH19" s="11">
        <v>0.31345794392523357</v>
      </c>
      <c r="AI19" s="11">
        <v>0.29158878504672886</v>
      </c>
      <c r="AJ19" s="11">
        <v>0.2074766355140186</v>
      </c>
      <c r="AK19" s="11">
        <v>0.31233644859813098</v>
      </c>
      <c r="AL19" s="11">
        <v>0.27439252336448583</v>
      </c>
      <c r="AM19" s="10" t="s">
        <v>109</v>
      </c>
      <c r="AN19" s="9"/>
      <c r="AO19" s="15"/>
      <c r="AP19" s="15"/>
    </row>
    <row r="20" spans="1:42" x14ac:dyDescent="0.3">
      <c r="A20" t="s">
        <v>109</v>
      </c>
      <c r="B20">
        <v>107</v>
      </c>
      <c r="C20">
        <v>121.2</v>
      </c>
      <c r="D20">
        <v>132.80000000000001</v>
      </c>
      <c r="E20">
        <v>131.6</v>
      </c>
      <c r="F20">
        <v>133.19999999999999</v>
      </c>
      <c r="G20">
        <v>132.4</v>
      </c>
      <c r="H20">
        <v>132.80000000000001</v>
      </c>
      <c r="I20">
        <v>130</v>
      </c>
      <c r="J20">
        <v>142</v>
      </c>
      <c r="K20">
        <v>133.97999999999996</v>
      </c>
      <c r="L20">
        <v>124.4</v>
      </c>
      <c r="M20">
        <v>140.54</v>
      </c>
      <c r="N20">
        <v>138.19999999999999</v>
      </c>
      <c r="O20">
        <v>129.19999999999999</v>
      </c>
      <c r="P20">
        <v>140.42000000000002</v>
      </c>
      <c r="Q20">
        <v>136.35999999999999</v>
      </c>
      <c r="V20" s="5"/>
      <c r="W20" s="5" t="s">
        <v>110</v>
      </c>
      <c r="X20" s="9">
        <v>0.20439682932870948</v>
      </c>
      <c r="Y20" s="9">
        <v>0.16983358479519001</v>
      </c>
      <c r="Z20" s="9">
        <v>0.20005179363613845</v>
      </c>
      <c r="AA20" s="9">
        <v>0.19795302542391968</v>
      </c>
      <c r="AB20" s="9">
        <v>0.1995935325511744</v>
      </c>
      <c r="AC20" s="9">
        <v>0.20501047132208894</v>
      </c>
      <c r="AD20" s="9">
        <v>0.17116333010561402</v>
      </c>
      <c r="AE20" s="9">
        <v>0.19130880266624628</v>
      </c>
      <c r="AF20" s="9">
        <v>0.27012036390659122</v>
      </c>
      <c r="AG20" s="9">
        <v>0.24370797396806809</v>
      </c>
      <c r="AH20" s="9">
        <v>0.20202096516314999</v>
      </c>
      <c r="AI20" s="9">
        <v>0.20903753912671413</v>
      </c>
      <c r="AJ20" s="9">
        <v>0.19532325984642057</v>
      </c>
      <c r="AK20" s="9">
        <v>0.1953175175085009</v>
      </c>
      <c r="AL20" s="9">
        <v>0.20085718467809141</v>
      </c>
      <c r="AM20" s="5" t="s">
        <v>110</v>
      </c>
      <c r="AN20" s="9">
        <f t="shared" si="0"/>
        <v>0.20371307826844121</v>
      </c>
      <c r="AO20" s="15">
        <f>AVERAGE(X20:AE20)</f>
        <v>0.19241392122863515</v>
      </c>
      <c r="AP20" s="15">
        <f>AVERAGE(AF20:AL20)</f>
        <v>0.21662640059964802</v>
      </c>
    </row>
    <row r="21" spans="1:42" x14ac:dyDescent="0.3">
      <c r="A21" t="s">
        <v>111</v>
      </c>
      <c r="C21">
        <v>4</v>
      </c>
      <c r="D21">
        <v>3.5</v>
      </c>
      <c r="E21">
        <v>3.25</v>
      </c>
      <c r="F21">
        <v>4.333333333333333</v>
      </c>
      <c r="G21">
        <v>3.25</v>
      </c>
      <c r="H21">
        <v>4.4000000000000004</v>
      </c>
      <c r="I21">
        <v>4.2</v>
      </c>
      <c r="J21">
        <v>4.333333333333333</v>
      </c>
      <c r="K21">
        <v>2.9249999999999998</v>
      </c>
      <c r="L21">
        <v>4.25</v>
      </c>
      <c r="M21">
        <v>3.1799999999999997</v>
      </c>
      <c r="N21">
        <v>5</v>
      </c>
      <c r="O21">
        <v>4.08</v>
      </c>
      <c r="P21">
        <v>3.9333333333333336</v>
      </c>
      <c r="Q21">
        <v>3.4666666666666663</v>
      </c>
      <c r="W21" s="10" t="s">
        <v>112</v>
      </c>
      <c r="X21" s="11">
        <v>0.56007393715341969</v>
      </c>
      <c r="Y21" s="11">
        <v>0.42698706099815159</v>
      </c>
      <c r="Z21" s="11">
        <v>0.43807763401109046</v>
      </c>
      <c r="AA21" s="11">
        <v>0.77818853974121993</v>
      </c>
      <c r="AB21" s="11">
        <v>0.41959334565619216</v>
      </c>
      <c r="AC21" s="11">
        <v>0.2236598890942699</v>
      </c>
      <c r="AD21" s="11">
        <v>0.56746765249537878</v>
      </c>
      <c r="AE21" s="11">
        <v>0.65249537892791132</v>
      </c>
      <c r="AF21" s="11">
        <v>0.51792975970425115</v>
      </c>
      <c r="AG21" s="11">
        <v>0.62402957486136779</v>
      </c>
      <c r="AH21" s="11">
        <v>0.69020332717190402</v>
      </c>
      <c r="AI21" s="11">
        <v>0.46358595194085012</v>
      </c>
      <c r="AJ21" s="11">
        <v>0.73678373382624784</v>
      </c>
      <c r="AK21" s="11">
        <v>0.23622920517560062</v>
      </c>
      <c r="AL21" s="11">
        <v>0.33308687615526805</v>
      </c>
      <c r="AM21" s="10" t="s">
        <v>112</v>
      </c>
      <c r="AN21" s="9"/>
      <c r="AO21" s="15"/>
      <c r="AP21" s="15"/>
    </row>
    <row r="22" spans="1:42" x14ac:dyDescent="0.3">
      <c r="A22" s="4" t="s">
        <v>113</v>
      </c>
      <c r="C22">
        <v>121.4</v>
      </c>
      <c r="D22">
        <v>122.6</v>
      </c>
      <c r="E22">
        <v>119</v>
      </c>
      <c r="F22">
        <v>119.8</v>
      </c>
      <c r="G22">
        <v>120.6</v>
      </c>
      <c r="H22">
        <v>119.2</v>
      </c>
      <c r="I22">
        <v>121.4</v>
      </c>
      <c r="J22">
        <v>121.6</v>
      </c>
      <c r="K22">
        <v>116.5</v>
      </c>
      <c r="L22">
        <v>123.5</v>
      </c>
      <c r="M22">
        <v>120.97999999999999</v>
      </c>
      <c r="N22">
        <v>119.43999999999998</v>
      </c>
      <c r="O22">
        <v>116.84</v>
      </c>
      <c r="P22">
        <v>118.66</v>
      </c>
      <c r="Q22">
        <v>120.85999999999999</v>
      </c>
      <c r="W22" s="10" t="s">
        <v>114</v>
      </c>
      <c r="X22" s="11">
        <v>3.7142857142857144</v>
      </c>
      <c r="Y22" s="11">
        <v>2.2941176470588238</v>
      </c>
      <c r="Z22" s="11">
        <v>2.1428571428571428</v>
      </c>
      <c r="AA22" s="11">
        <v>2.3781512605042021</v>
      </c>
      <c r="AB22" s="11">
        <v>2.7647058823529411</v>
      </c>
      <c r="AC22" s="11">
        <v>2.5126050420168067</v>
      </c>
      <c r="AD22" s="11">
        <v>2.4285714285714284</v>
      </c>
      <c r="AE22" s="11">
        <v>2.882352941176471</v>
      </c>
      <c r="AF22" s="11">
        <v>3.2899159663865545</v>
      </c>
      <c r="AG22" s="11">
        <v>2.8344537815126052</v>
      </c>
      <c r="AH22" s="11">
        <v>1.7615546218487392</v>
      </c>
      <c r="AI22" s="11">
        <v>1.1756302521008406</v>
      </c>
      <c r="AJ22" s="11">
        <v>2.3142857142857141</v>
      </c>
      <c r="AK22" s="11">
        <v>2.0521008403361347</v>
      </c>
      <c r="AL22" s="11">
        <v>2.452941176470588</v>
      </c>
      <c r="AM22" s="10" t="s">
        <v>114</v>
      </c>
      <c r="AN22" s="9"/>
      <c r="AO22" s="15"/>
      <c r="AP22" s="15"/>
    </row>
    <row r="23" spans="1:42" x14ac:dyDescent="0.3">
      <c r="A23" s="5" t="s">
        <v>110</v>
      </c>
      <c r="B23">
        <v>242</v>
      </c>
      <c r="C23">
        <v>261.8</v>
      </c>
      <c r="D23">
        <v>257.60000000000002</v>
      </c>
      <c r="E23">
        <v>256.39999999999998</v>
      </c>
      <c r="F23">
        <v>260</v>
      </c>
      <c r="G23">
        <v>254.2</v>
      </c>
      <c r="H23">
        <v>258.8</v>
      </c>
      <c r="I23">
        <v>262.2</v>
      </c>
      <c r="J23">
        <v>261.39999999999998</v>
      </c>
      <c r="K23">
        <v>256.41999999999996</v>
      </c>
      <c r="L23">
        <v>263.88</v>
      </c>
      <c r="M23">
        <v>258.54000000000002</v>
      </c>
      <c r="N23">
        <v>259.75999999999993</v>
      </c>
      <c r="O23">
        <v>266.64</v>
      </c>
      <c r="P23">
        <v>265.77999999999997</v>
      </c>
      <c r="Q23">
        <v>269.78000000000003</v>
      </c>
      <c r="W23" s="10" t="s">
        <v>115</v>
      </c>
      <c r="X23" s="11">
        <v>0.83182715765170612</v>
      </c>
      <c r="Y23" s="11">
        <v>0.78954780040325157</v>
      </c>
      <c r="Z23" s="11">
        <v>0.61119218241035256</v>
      </c>
      <c r="AA23" s="11">
        <v>0.90148129872578853</v>
      </c>
      <c r="AB23" s="11">
        <v>0.78546410868052929</v>
      </c>
      <c r="AC23" s="11">
        <v>1.1556569384354594</v>
      </c>
      <c r="AD23" s="11">
        <v>0.6854543905574948</v>
      </c>
      <c r="AE23" s="11">
        <v>0.58928124250019875</v>
      </c>
      <c r="AF23" s="11">
        <v>0.97047530351869404</v>
      </c>
      <c r="AG23" s="11">
        <v>0.57379692541198823</v>
      </c>
      <c r="AH23" s="11">
        <v>0.79310538555047383</v>
      </c>
      <c r="AI23" s="11">
        <v>1.0715234950364425</v>
      </c>
      <c r="AJ23" s="11">
        <v>0.79635596160007116</v>
      </c>
      <c r="AK23" s="11">
        <v>0.46484774505060339</v>
      </c>
      <c r="AL23" s="11">
        <v>0.6134574217420945</v>
      </c>
      <c r="AM23" s="10" t="s">
        <v>115</v>
      </c>
      <c r="AN23" s="9"/>
      <c r="AO23" s="15"/>
      <c r="AP23" s="15"/>
    </row>
    <row r="24" spans="1:42" x14ac:dyDescent="0.3">
      <c r="A24" s="4" t="s">
        <v>116</v>
      </c>
      <c r="C24">
        <v>32</v>
      </c>
      <c r="D24">
        <v>31</v>
      </c>
      <c r="E24">
        <v>32.200000000000003</v>
      </c>
      <c r="F24">
        <v>32.799999999999997</v>
      </c>
      <c r="G24">
        <v>30.2</v>
      </c>
      <c r="H24">
        <v>34</v>
      </c>
      <c r="I24">
        <v>32</v>
      </c>
      <c r="J24">
        <v>32.4</v>
      </c>
      <c r="K24">
        <v>32.179999999999993</v>
      </c>
      <c r="L24">
        <v>31.139999999999997</v>
      </c>
      <c r="M24">
        <v>30.98</v>
      </c>
      <c r="N24">
        <v>36.179999999999993</v>
      </c>
      <c r="O24">
        <v>33.5</v>
      </c>
      <c r="P24">
        <v>36.339999999999996</v>
      </c>
      <c r="Q24">
        <v>33.82</v>
      </c>
      <c r="V24" s="4"/>
      <c r="W24" s="4" t="s">
        <v>117</v>
      </c>
      <c r="X24" s="9">
        <v>2.2285714285714318E-2</v>
      </c>
      <c r="Y24" s="9">
        <v>3.685714285714279E-2</v>
      </c>
      <c r="Z24" s="9">
        <v>3.9142857142857111E-2</v>
      </c>
      <c r="AA24" s="9">
        <v>4.2571428571428503E-2</v>
      </c>
      <c r="AB24" s="9">
        <v>5.3714285714285749E-2</v>
      </c>
      <c r="AC24" s="9">
        <v>3.7571428571428506E-2</v>
      </c>
      <c r="AD24" s="9">
        <v>2.9571428571428637E-2</v>
      </c>
      <c r="AE24" s="9">
        <v>3.9142857142857111E-2</v>
      </c>
      <c r="AF24" s="9">
        <v>6.945714285714287E-2</v>
      </c>
      <c r="AG24" s="9">
        <v>3.1128571428571377E-2</v>
      </c>
      <c r="AH24" s="9">
        <v>3.5828571428571487E-2</v>
      </c>
      <c r="AI24" s="9">
        <v>5.161428571428571E-2</v>
      </c>
      <c r="AJ24" s="9">
        <v>5.615714285714294E-2</v>
      </c>
      <c r="AK24" s="9">
        <v>4.1542857142857201E-2</v>
      </c>
      <c r="AL24" s="9">
        <v>2.6528571428571339E-2</v>
      </c>
      <c r="AM24" s="4" t="s">
        <v>117</v>
      </c>
      <c r="AN24" s="9">
        <f t="shared" si="0"/>
        <v>4.0874285714285717E-2</v>
      </c>
      <c r="AO24" s="15">
        <f>AVERAGE(X24:AE24)</f>
        <v>3.7607142857142839E-2</v>
      </c>
      <c r="AP24" s="15">
        <f>AVERAGE(AF24:AL24)</f>
        <v>4.4608163265306131E-2</v>
      </c>
    </row>
    <row r="25" spans="1:42" x14ac:dyDescent="0.3">
      <c r="A25" s="4" t="s">
        <v>118</v>
      </c>
      <c r="C25">
        <v>290.8</v>
      </c>
      <c r="D25">
        <v>317.2</v>
      </c>
      <c r="E25">
        <v>305.2</v>
      </c>
      <c r="F25">
        <v>306.2</v>
      </c>
      <c r="G25">
        <v>300.2</v>
      </c>
      <c r="H25">
        <v>294</v>
      </c>
      <c r="I25">
        <v>309.2</v>
      </c>
      <c r="J25">
        <v>311.8</v>
      </c>
      <c r="K25">
        <v>296.58000000000004</v>
      </c>
      <c r="L25">
        <v>288.25999999999993</v>
      </c>
      <c r="M25">
        <v>298.58</v>
      </c>
      <c r="N25">
        <v>314.39999999999998</v>
      </c>
      <c r="O25">
        <v>299.62</v>
      </c>
      <c r="P25">
        <v>300.86</v>
      </c>
      <c r="Q25">
        <v>289.68</v>
      </c>
      <c r="W25" s="10" t="s">
        <v>119</v>
      </c>
      <c r="X25" s="11">
        <v>0.32890365448504993</v>
      </c>
      <c r="Y25" s="11">
        <v>2.322259136212625</v>
      </c>
      <c r="Z25" s="11">
        <v>0.6611295681063124</v>
      </c>
      <c r="AA25" s="11">
        <v>1.6578073089700998</v>
      </c>
      <c r="AB25" s="11">
        <v>0.5780730897009968</v>
      </c>
      <c r="AC25" s="11">
        <v>0.32890365448504993</v>
      </c>
      <c r="AD25" s="12" t="s">
        <v>54</v>
      </c>
      <c r="AE25" s="11">
        <v>1.6578073089700998</v>
      </c>
      <c r="AF25" s="11">
        <v>0.37873754152823941</v>
      </c>
      <c r="AG25" s="11">
        <v>1.4584717607973421</v>
      </c>
      <c r="AH25" s="11">
        <v>1.4584717607973421</v>
      </c>
      <c r="AI25" s="11">
        <v>0.9933554817275746</v>
      </c>
      <c r="AJ25" s="11">
        <v>1.691029900332226</v>
      </c>
      <c r="AK25" s="11">
        <v>0.59468438538205981</v>
      </c>
      <c r="AL25" s="11">
        <v>1.6578073089700998</v>
      </c>
      <c r="AM25" s="10" t="s">
        <v>119</v>
      </c>
      <c r="AN25" s="9">
        <f t="shared" si="0"/>
        <v>1.1262458471760797</v>
      </c>
      <c r="AO25" s="15"/>
      <c r="AP25" s="15"/>
    </row>
    <row r="26" spans="1:42" ht="28.8" x14ac:dyDescent="0.3">
      <c r="A26" s="4" t="s">
        <v>120</v>
      </c>
      <c r="C26">
        <v>19</v>
      </c>
      <c r="D26">
        <v>21</v>
      </c>
      <c r="E26">
        <v>19.8</v>
      </c>
      <c r="F26">
        <v>18</v>
      </c>
      <c r="G26">
        <v>19.2</v>
      </c>
      <c r="H26">
        <v>18.600000000000001</v>
      </c>
      <c r="I26">
        <v>18.600000000000001</v>
      </c>
      <c r="J26">
        <v>21.6</v>
      </c>
      <c r="K26">
        <v>20.440000000000001</v>
      </c>
      <c r="L26">
        <v>21.66</v>
      </c>
      <c r="M26">
        <v>22.200000000000003</v>
      </c>
      <c r="N26">
        <v>18.82</v>
      </c>
      <c r="O26">
        <v>20.98</v>
      </c>
      <c r="P26">
        <v>17.759999999999998</v>
      </c>
      <c r="Q26">
        <v>22.2</v>
      </c>
      <c r="V26" s="2"/>
      <c r="W26" s="2" t="s">
        <v>39</v>
      </c>
      <c r="X26" s="9">
        <v>9.6467150746939193E-2</v>
      </c>
      <c r="Y26" s="9">
        <v>8.9938107820950755E-2</v>
      </c>
      <c r="Z26" s="9">
        <v>7.7748835492167226E-2</v>
      </c>
      <c r="AA26" s="9">
        <v>8.6442979405308873E-2</v>
      </c>
      <c r="AB26" s="9">
        <v>7.3923247224163574E-2</v>
      </c>
      <c r="AC26" s="9">
        <v>6.6237833372842905E-2</v>
      </c>
      <c r="AD26" s="9">
        <v>7.2542293063021721E-2</v>
      </c>
      <c r="AE26" s="9">
        <v>7.2022707204710545E-2</v>
      </c>
      <c r="AF26" s="9">
        <v>8.0867143228772045E-2</v>
      </c>
      <c r="AG26" s="9">
        <v>6.7549452020953707E-2</v>
      </c>
      <c r="AH26" s="9">
        <v>8.5698138255257725E-2</v>
      </c>
      <c r="AI26" s="9">
        <v>6.2994248474074976E-2</v>
      </c>
      <c r="AJ26" s="9">
        <v>7.4038465231471104E-2</v>
      </c>
      <c r="AK26" s="9">
        <v>7.5664034849001596E-2</v>
      </c>
      <c r="AL26" s="9">
        <v>6.58923304655082E-2</v>
      </c>
      <c r="AM26" s="9"/>
      <c r="AN26" s="9">
        <f t="shared" si="0"/>
        <v>7.6535131123676284E-2</v>
      </c>
      <c r="AO26" s="16">
        <f>AVERAGE(AO5,AO6,AO8,AO10,AO14,AO16,AO18,AO24)</f>
        <v>8.339347699960821E-2</v>
      </c>
      <c r="AP26" s="16">
        <f>AVERAGE(AP5,AP6,AP8,AP10,AP14,AP16,AP18,AP24)</f>
        <v>7.0922363782205511E-2</v>
      </c>
    </row>
    <row r="27" spans="1:42" ht="28.8" x14ac:dyDescent="0.3">
      <c r="A27" t="s">
        <v>121</v>
      </c>
      <c r="C27">
        <v>11.75</v>
      </c>
      <c r="D27">
        <v>10.5</v>
      </c>
      <c r="E27">
        <v>9.8000000000000007</v>
      </c>
      <c r="F27">
        <v>6.25</v>
      </c>
      <c r="G27">
        <v>8.4</v>
      </c>
      <c r="H27">
        <v>10</v>
      </c>
      <c r="I27">
        <v>10.199999999999999</v>
      </c>
      <c r="J27">
        <v>9.25</v>
      </c>
      <c r="K27">
        <v>13.059999999999999</v>
      </c>
      <c r="L27">
        <v>9.4400000000000013</v>
      </c>
      <c r="M27">
        <v>9.4</v>
      </c>
      <c r="N27">
        <v>6.9599999999999991</v>
      </c>
      <c r="O27">
        <v>10.525</v>
      </c>
      <c r="P27">
        <v>14.4</v>
      </c>
      <c r="Q27">
        <v>11.02</v>
      </c>
      <c r="V27" s="2"/>
      <c r="W27" s="2" t="s">
        <v>40</v>
      </c>
      <c r="X27" s="9">
        <v>0.13818958507016799</v>
      </c>
      <c r="Y27" s="9">
        <v>0.12705690788979254</v>
      </c>
      <c r="Z27" s="9">
        <v>0.12338134105325514</v>
      </c>
      <c r="AA27" s="9">
        <v>0.12696819989211341</v>
      </c>
      <c r="AB27" s="9">
        <v>0.11528381754986859</v>
      </c>
      <c r="AC27" s="9">
        <v>0.11075885797158654</v>
      </c>
      <c r="AD27" s="9">
        <v>0.11045417090036946</v>
      </c>
      <c r="AE27" s="9">
        <v>0.11400859111095867</v>
      </c>
      <c r="AF27" s="9">
        <v>0.10621878675125355</v>
      </c>
      <c r="AG27" s="9">
        <v>0.10141442146982638</v>
      </c>
      <c r="AH27" s="9">
        <v>0.11064702962678415</v>
      </c>
      <c r="AI27" s="9">
        <v>9.0781383812324867E-2</v>
      </c>
      <c r="AJ27" s="9">
        <v>9.8775986633484428E-2</v>
      </c>
      <c r="AK27" s="9">
        <v>9.8248960975894195E-2</v>
      </c>
      <c r="AL27" s="9">
        <v>9.0701509729052443E-2</v>
      </c>
      <c r="AM27" s="9"/>
      <c r="AN27" s="9">
        <f t="shared" si="0"/>
        <v>0.1108593033624488</v>
      </c>
      <c r="AO27" s="16">
        <f>AVERAGE(AO4:AO24)</f>
        <v>0.11488326143798126</v>
      </c>
      <c r="AP27" s="16">
        <f>AVERAGE(AP4:AP24)</f>
        <v>9.3918040220652088E-2</v>
      </c>
    </row>
    <row r="28" spans="1:42" ht="28.8" x14ac:dyDescent="0.3">
      <c r="A28" t="s">
        <v>122</v>
      </c>
      <c r="C28">
        <v>24</v>
      </c>
      <c r="D28">
        <v>22.5</v>
      </c>
      <c r="E28">
        <v>26.666666666666668</v>
      </c>
      <c r="F28">
        <v>22.4</v>
      </c>
      <c r="G28">
        <v>37.5</v>
      </c>
      <c r="H28">
        <v>17.5</v>
      </c>
      <c r="I28">
        <v>21.25</v>
      </c>
      <c r="J28">
        <v>28.333333333333332</v>
      </c>
      <c r="K28">
        <v>21.674999999999997</v>
      </c>
      <c r="L28">
        <v>22.28</v>
      </c>
      <c r="M28">
        <v>30.349999999999998</v>
      </c>
      <c r="N28">
        <v>25.85</v>
      </c>
      <c r="O28">
        <v>23.824999999999999</v>
      </c>
      <c r="P28">
        <v>15.1</v>
      </c>
      <c r="Q28">
        <v>31.22</v>
      </c>
      <c r="V28" s="2"/>
      <c r="W28" s="13" t="s">
        <v>41</v>
      </c>
      <c r="X28" s="11">
        <v>2.5882695541478653</v>
      </c>
      <c r="Y28" s="11">
        <v>2.603749789736272</v>
      </c>
      <c r="Z28" s="11">
        <v>2.3221835715966219</v>
      </c>
      <c r="AA28" s="11">
        <v>2.0101312293038909</v>
      </c>
      <c r="AB28" s="11">
        <v>1.6829322823519881</v>
      </c>
      <c r="AC28" s="11">
        <v>2.0300251315048508</v>
      </c>
      <c r="AD28" s="11">
        <v>1.3023158123967578</v>
      </c>
      <c r="AE28" s="11">
        <v>1.5389429795877263</v>
      </c>
      <c r="AF28" s="11">
        <v>1.6742021028141754</v>
      </c>
      <c r="AG28" s="11">
        <v>1.3374179085240481</v>
      </c>
      <c r="AH28" s="11">
        <v>1.5614948219142797</v>
      </c>
      <c r="AI28" s="11">
        <v>1.3395843923862714</v>
      </c>
      <c r="AJ28" s="11">
        <v>1.5183190835004059</v>
      </c>
      <c r="AK28" s="11">
        <v>1.1366624921324231</v>
      </c>
      <c r="AL28" s="11">
        <v>1.6287544782112997</v>
      </c>
      <c r="AM28" s="11"/>
      <c r="AN28" s="11"/>
    </row>
    <row r="29" spans="1:42" x14ac:dyDescent="0.3">
      <c r="A29" t="s">
        <v>112</v>
      </c>
      <c r="B29">
        <v>54.1</v>
      </c>
      <c r="C29">
        <v>84.4</v>
      </c>
      <c r="D29">
        <v>77.2</v>
      </c>
      <c r="E29">
        <v>77.8</v>
      </c>
      <c r="F29">
        <v>96.2</v>
      </c>
      <c r="G29">
        <v>76.8</v>
      </c>
      <c r="H29">
        <v>66.2</v>
      </c>
      <c r="I29">
        <v>84.8</v>
      </c>
      <c r="J29">
        <v>89.4</v>
      </c>
      <c r="K29">
        <v>82.11999999999999</v>
      </c>
      <c r="L29">
        <v>87.86</v>
      </c>
      <c r="M29">
        <v>91.440000000000012</v>
      </c>
      <c r="N29">
        <v>79.179999999999993</v>
      </c>
      <c r="O29">
        <v>93.960000000000008</v>
      </c>
      <c r="P29">
        <v>66.88</v>
      </c>
      <c r="Q29">
        <v>72.12</v>
      </c>
      <c r="X29" s="9">
        <v>0.1</v>
      </c>
      <c r="Y29" s="9">
        <v>0.1</v>
      </c>
      <c r="Z29" s="9">
        <v>0.1</v>
      </c>
      <c r="AA29" s="9">
        <v>0.1</v>
      </c>
      <c r="AB29" s="9">
        <v>0.1</v>
      </c>
      <c r="AC29" s="9">
        <v>0.1</v>
      </c>
      <c r="AD29" s="9">
        <v>0.1</v>
      </c>
      <c r="AE29" s="9">
        <v>0.1</v>
      </c>
      <c r="AF29" s="9">
        <v>0.1</v>
      </c>
      <c r="AG29" s="9">
        <v>0.1</v>
      </c>
      <c r="AH29" s="9">
        <v>0.1</v>
      </c>
      <c r="AI29" s="9">
        <v>0.1</v>
      </c>
      <c r="AJ29" s="9">
        <v>0.1</v>
      </c>
      <c r="AK29" s="9">
        <v>0.1</v>
      </c>
      <c r="AL29" s="9">
        <v>0.1</v>
      </c>
      <c r="AM29" s="9"/>
      <c r="AN29" s="9"/>
    </row>
    <row r="30" spans="1:42" x14ac:dyDescent="0.3">
      <c r="A30" t="s">
        <v>123</v>
      </c>
      <c r="C30">
        <v>60.4</v>
      </c>
      <c r="D30">
        <v>40.799999999999997</v>
      </c>
      <c r="E30">
        <v>54.4</v>
      </c>
      <c r="F30">
        <v>55.8</v>
      </c>
      <c r="G30">
        <v>60.4</v>
      </c>
      <c r="H30">
        <v>45.2</v>
      </c>
      <c r="I30">
        <v>55.8</v>
      </c>
      <c r="J30">
        <v>46.2</v>
      </c>
      <c r="K30">
        <v>46.54</v>
      </c>
      <c r="L30">
        <v>48.46</v>
      </c>
      <c r="M30">
        <v>61.466666666666669</v>
      </c>
      <c r="N30">
        <v>56.766666666666673</v>
      </c>
      <c r="O30">
        <v>45.375</v>
      </c>
      <c r="P30">
        <v>31.28</v>
      </c>
      <c r="Q30">
        <v>53.58</v>
      </c>
    </row>
    <row r="31" spans="1:42" x14ac:dyDescent="0.3">
      <c r="A31" t="s">
        <v>114</v>
      </c>
      <c r="B31">
        <v>23.8</v>
      </c>
      <c r="C31">
        <v>112.2</v>
      </c>
      <c r="D31">
        <v>78.400000000000006</v>
      </c>
      <c r="E31">
        <v>74.8</v>
      </c>
      <c r="F31">
        <v>80.400000000000006</v>
      </c>
      <c r="G31">
        <v>89.6</v>
      </c>
      <c r="H31">
        <v>83.6</v>
      </c>
      <c r="I31">
        <v>81.599999999999994</v>
      </c>
      <c r="J31">
        <v>92.4</v>
      </c>
      <c r="K31">
        <v>102.1</v>
      </c>
      <c r="L31">
        <v>91.26</v>
      </c>
      <c r="M31">
        <v>65.724999999999994</v>
      </c>
      <c r="N31">
        <v>51.780000000000008</v>
      </c>
      <c r="O31">
        <v>78.88</v>
      </c>
      <c r="P31">
        <v>72.64</v>
      </c>
      <c r="Q31">
        <v>82.179999999999993</v>
      </c>
    </row>
    <row r="32" spans="1:42" x14ac:dyDescent="0.3">
      <c r="A32" t="s">
        <v>115</v>
      </c>
      <c r="B32">
        <v>730</v>
      </c>
      <c r="C32">
        <v>1048</v>
      </c>
      <c r="D32">
        <v>1060.5999999999999</v>
      </c>
      <c r="E32">
        <v>1168.5999999999999</v>
      </c>
      <c r="F32">
        <v>1410.2</v>
      </c>
      <c r="G32">
        <v>1112.2</v>
      </c>
      <c r="H32">
        <v>1310.2</v>
      </c>
      <c r="I32">
        <v>1162.5999999999999</v>
      </c>
      <c r="J32">
        <v>1151.25</v>
      </c>
      <c r="K32">
        <v>1106.3799999999999</v>
      </c>
      <c r="L32">
        <v>1028.1200000000001</v>
      </c>
      <c r="M32">
        <v>900.05</v>
      </c>
      <c r="N32">
        <v>1124.56</v>
      </c>
      <c r="O32">
        <v>1282.98</v>
      </c>
      <c r="P32">
        <v>808.08</v>
      </c>
      <c r="Q32">
        <v>932.74</v>
      </c>
    </row>
    <row r="33" spans="1:17" x14ac:dyDescent="0.3">
      <c r="A33" t="s">
        <v>124</v>
      </c>
      <c r="C33">
        <v>30.5</v>
      </c>
      <c r="D33">
        <v>21</v>
      </c>
      <c r="E33">
        <v>33.799999999999997</v>
      </c>
      <c r="F33">
        <v>38</v>
      </c>
      <c r="G33">
        <v>16</v>
      </c>
      <c r="H33">
        <v>36</v>
      </c>
      <c r="I33">
        <v>28.6</v>
      </c>
      <c r="J33">
        <v>42</v>
      </c>
      <c r="K33">
        <v>29.099999999999998</v>
      </c>
      <c r="L33">
        <v>35.266666666666673</v>
      </c>
      <c r="M33">
        <v>25.433333333333337</v>
      </c>
      <c r="N33">
        <v>42.5</v>
      </c>
      <c r="O33">
        <v>44.550000000000004</v>
      </c>
      <c r="P33">
        <v>28.9</v>
      </c>
      <c r="Q33">
        <v>32.024999999999999</v>
      </c>
    </row>
    <row r="34" spans="1:17" x14ac:dyDescent="0.3">
      <c r="A34" t="s">
        <v>125</v>
      </c>
      <c r="C34">
        <v>5.5</v>
      </c>
      <c r="D34">
        <v>8</v>
      </c>
      <c r="E34" t="e">
        <v>#DIV/0!</v>
      </c>
      <c r="F34">
        <v>7.666666666666667</v>
      </c>
      <c r="G34">
        <v>10</v>
      </c>
      <c r="H34" t="e">
        <v>#DIV/0!</v>
      </c>
      <c r="I34">
        <v>5.666666666666667</v>
      </c>
      <c r="J34">
        <v>5</v>
      </c>
      <c r="K34" t="e">
        <v>#DIV/0!</v>
      </c>
      <c r="L34" t="e">
        <v>#DIV/0!</v>
      </c>
      <c r="M34" t="e">
        <v>#DIV/0!</v>
      </c>
      <c r="N34">
        <v>6.3</v>
      </c>
      <c r="O34">
        <v>6.0500000000000007</v>
      </c>
      <c r="P34">
        <v>5.4</v>
      </c>
      <c r="Q34" t="e">
        <v>#DIV/0!</v>
      </c>
    </row>
    <row r="35" spans="1:17" x14ac:dyDescent="0.3">
      <c r="A35" t="s">
        <v>126</v>
      </c>
      <c r="C35">
        <v>17</v>
      </c>
      <c r="D35">
        <v>13.75</v>
      </c>
      <c r="E35">
        <v>7.5</v>
      </c>
      <c r="F35">
        <v>12.2</v>
      </c>
      <c r="G35">
        <v>13.6</v>
      </c>
      <c r="H35">
        <v>9.25</v>
      </c>
      <c r="I35">
        <v>8</v>
      </c>
      <c r="J35">
        <v>11</v>
      </c>
      <c r="K35">
        <v>8.3000000000000007</v>
      </c>
      <c r="L35">
        <v>11.65</v>
      </c>
      <c r="M35">
        <v>10.220000000000001</v>
      </c>
      <c r="N35">
        <v>10.7</v>
      </c>
      <c r="O35">
        <v>12.233333333333334</v>
      </c>
      <c r="P35">
        <v>10.25</v>
      </c>
      <c r="Q35">
        <v>13.85</v>
      </c>
    </row>
    <row r="36" spans="1:17" x14ac:dyDescent="0.3">
      <c r="A36" s="4" t="s">
        <v>117</v>
      </c>
      <c r="B36">
        <v>1400</v>
      </c>
      <c r="C36">
        <v>1368.8</v>
      </c>
      <c r="D36">
        <v>1348.4</v>
      </c>
      <c r="E36">
        <v>1345.2</v>
      </c>
      <c r="F36">
        <v>1340.4</v>
      </c>
      <c r="G36">
        <v>1324.8</v>
      </c>
      <c r="H36">
        <v>1347.4</v>
      </c>
      <c r="I36">
        <v>1358.6</v>
      </c>
      <c r="J36">
        <v>1345.2</v>
      </c>
      <c r="K36">
        <v>1302.76</v>
      </c>
      <c r="L36">
        <v>1356.42</v>
      </c>
      <c r="M36">
        <v>1349.84</v>
      </c>
      <c r="N36">
        <v>1327.74</v>
      </c>
      <c r="O36">
        <v>1321.3799999999999</v>
      </c>
      <c r="P36">
        <v>1341.84</v>
      </c>
      <c r="Q36">
        <v>1362.8600000000001</v>
      </c>
    </row>
    <row r="37" spans="1:17" x14ac:dyDescent="0.3">
      <c r="A37" t="s">
        <v>127</v>
      </c>
      <c r="C37">
        <v>28.5</v>
      </c>
      <c r="D37">
        <v>18</v>
      </c>
      <c r="E37">
        <v>26</v>
      </c>
      <c r="F37" t="e">
        <v>#DIV/0!</v>
      </c>
      <c r="G37">
        <v>26</v>
      </c>
      <c r="H37">
        <v>19.5</v>
      </c>
      <c r="I37" t="e">
        <v>#DIV/0!</v>
      </c>
      <c r="J37">
        <v>24</v>
      </c>
      <c r="K37">
        <v>40.1</v>
      </c>
      <c r="L37" t="e">
        <v>#DIV/0!</v>
      </c>
      <c r="M37" t="e">
        <v>#DIV/0!</v>
      </c>
      <c r="N37">
        <v>27.299999999999997</v>
      </c>
      <c r="O37">
        <v>26.099999999999998</v>
      </c>
      <c r="P37">
        <v>28.1</v>
      </c>
      <c r="Q37" t="e">
        <v>#DIV/0!</v>
      </c>
    </row>
    <row r="38" spans="1:17" x14ac:dyDescent="0.3">
      <c r="A38" t="s">
        <v>128</v>
      </c>
      <c r="C38">
        <v>17</v>
      </c>
      <c r="D38">
        <v>15.5</v>
      </c>
      <c r="E38">
        <v>20</v>
      </c>
      <c r="F38">
        <v>10.5</v>
      </c>
      <c r="G38">
        <v>12.666666666666666</v>
      </c>
      <c r="H38">
        <v>14.5</v>
      </c>
      <c r="I38">
        <v>11.75</v>
      </c>
      <c r="J38">
        <v>15.333333333333334</v>
      </c>
      <c r="K38">
        <v>9.0500000000000007</v>
      </c>
      <c r="L38">
        <v>13</v>
      </c>
      <c r="M38">
        <v>16.225000000000001</v>
      </c>
      <c r="N38">
        <v>14.15</v>
      </c>
      <c r="O38">
        <v>15.6</v>
      </c>
      <c r="P38">
        <v>12.6</v>
      </c>
      <c r="Q38">
        <v>15.959999999999999</v>
      </c>
    </row>
    <row r="39" spans="1:17" x14ac:dyDescent="0.3">
      <c r="A39" t="s">
        <v>119</v>
      </c>
      <c r="B39">
        <v>3.01</v>
      </c>
      <c r="C39">
        <v>4</v>
      </c>
      <c r="D39">
        <v>10</v>
      </c>
      <c r="E39">
        <v>5</v>
      </c>
      <c r="F39">
        <v>8</v>
      </c>
      <c r="G39">
        <v>4.75</v>
      </c>
      <c r="H39">
        <v>4</v>
      </c>
      <c r="I39" t="e">
        <v>#DIV/0!</v>
      </c>
      <c r="J39">
        <v>8</v>
      </c>
      <c r="K39">
        <v>4.1500000000000004</v>
      </c>
      <c r="L39">
        <v>7.3999999999999995</v>
      </c>
      <c r="M39">
        <v>7.3999999999999995</v>
      </c>
      <c r="N39">
        <v>5.9999999999999991</v>
      </c>
      <c r="O39">
        <v>8.1</v>
      </c>
      <c r="P39">
        <v>4.8</v>
      </c>
      <c r="Q39">
        <v>8</v>
      </c>
    </row>
    <row r="40" spans="1:17" x14ac:dyDescent="0.3">
      <c r="A40" t="s">
        <v>129</v>
      </c>
      <c r="C40">
        <v>729240.2</v>
      </c>
      <c r="D40">
        <v>729965.8</v>
      </c>
      <c r="E40">
        <v>732139.4</v>
      </c>
      <c r="F40">
        <v>730446.2</v>
      </c>
      <c r="G40">
        <v>722244.4</v>
      </c>
      <c r="H40">
        <v>729122.6</v>
      </c>
      <c r="I40">
        <v>725009.6</v>
      </c>
      <c r="J40">
        <v>729484</v>
      </c>
      <c r="K40">
        <v>742812.05999999994</v>
      </c>
      <c r="L40">
        <v>727132.14</v>
      </c>
      <c r="M40">
        <v>723277.15999999992</v>
      </c>
      <c r="N40">
        <v>725686.65999999992</v>
      </c>
      <c r="O40">
        <v>720733.26</v>
      </c>
      <c r="P40">
        <v>718122.55999999994</v>
      </c>
      <c r="Q40">
        <v>719688.14</v>
      </c>
    </row>
    <row r="42" spans="1:17" x14ac:dyDescent="0.3">
      <c r="A42" t="s">
        <v>130</v>
      </c>
      <c r="C42">
        <v>1.07</v>
      </c>
      <c r="D42">
        <v>1.07</v>
      </c>
      <c r="E42">
        <v>1.07</v>
      </c>
      <c r="F42">
        <v>1.07</v>
      </c>
      <c r="G42">
        <v>1.07</v>
      </c>
      <c r="H42">
        <v>1.07</v>
      </c>
      <c r="I42">
        <v>1.07</v>
      </c>
      <c r="J42">
        <v>1.07</v>
      </c>
      <c r="K42">
        <v>1.07</v>
      </c>
      <c r="L42">
        <v>1.07</v>
      </c>
      <c r="M42">
        <v>1.07</v>
      </c>
      <c r="N42">
        <v>1.07</v>
      </c>
      <c r="O42">
        <v>1.07</v>
      </c>
      <c r="P42">
        <v>1.07</v>
      </c>
      <c r="Q42">
        <v>1.07</v>
      </c>
    </row>
  </sheetData>
  <conditionalFormatting sqref="X26:AP29 X4:AL25 AN4:AP25">
    <cfRule type="cellIs" dxfId="3" priority="5" operator="between">
      <formula>0.2</formula>
      <formula>1</formula>
    </cfRule>
    <cfRule type="cellIs" dxfId="2" priority="6" operator="between">
      <formula>0.1</formula>
      <formula>0.2</formula>
    </cfRule>
    <cfRule type="cellIs" dxfId="1" priority="7" operator="between">
      <formula>0.05</formula>
      <formula>0.1</formula>
    </cfRule>
    <cfRule type="cellIs" dxfId="0" priority="8" operator="between">
      <formula>0</formula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averages</vt:lpstr>
      <vt:lpstr>% error</vt:lpstr>
      <vt:lpstr>altitude effect</vt:lpstr>
      <vt:lpstr>drift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al.ck645</dc:creator>
  <cp:keywords/>
  <dc:description/>
  <cp:lastModifiedBy>Catherine Klesner</cp:lastModifiedBy>
  <cp:revision/>
  <dcterms:created xsi:type="dcterms:W3CDTF">2023-06-07T12:26:25Z</dcterms:created>
  <dcterms:modified xsi:type="dcterms:W3CDTF">2024-10-17T08:27:58Z</dcterms:modified>
  <cp:category/>
  <cp:contentStatus/>
</cp:coreProperties>
</file>