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/Desktop/"/>
    </mc:Choice>
  </mc:AlternateContent>
  <xr:revisionPtr revIDLastSave="0" documentId="13_ncr:1_{2FE6F882-0CA4-9947-B952-D1814D2A6BA9}" xr6:coauthVersionLast="47" xr6:coauthVersionMax="47" xr10:uidLastSave="{00000000-0000-0000-0000-000000000000}"/>
  <bookViews>
    <workbookView xWindow="0" yWindow="500" windowWidth="28800" windowHeight="15880" xr2:uid="{D3A722C9-3379-5448-98DC-CB266A993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3" i="1"/>
  <c r="K3" i="1"/>
  <c r="U3" i="1" s="1"/>
  <c r="G3" i="1"/>
  <c r="L3" i="1"/>
  <c r="H3" i="1"/>
  <c r="I3" i="1"/>
  <c r="J3" i="1" s="1"/>
  <c r="U2" i="1"/>
  <c r="V2" i="1"/>
  <c r="V3" i="1"/>
  <c r="G2" i="1"/>
  <c r="H2" i="1"/>
  <c r="I2" i="1"/>
  <c r="J2" i="1" s="1"/>
  <c r="E3" i="1"/>
  <c r="D3" i="1"/>
  <c r="D2" i="1" l="1"/>
  <c r="O3" i="1"/>
  <c r="M3" i="1"/>
  <c r="N3" i="1"/>
  <c r="O2" i="1"/>
  <c r="M2" i="1"/>
  <c r="N2" i="1"/>
  <c r="E2" i="1"/>
</calcChain>
</file>

<file path=xl/sharedStrings.xml><?xml version="1.0" encoding="utf-8"?>
<sst xmlns="http://schemas.openxmlformats.org/spreadsheetml/2006/main" count="25" uniqueCount="24">
  <si>
    <t>tank</t>
  </si>
  <si>
    <t>d15Na</t>
  </si>
  <si>
    <t>d15Nb</t>
  </si>
  <si>
    <t>d15Nbulk</t>
  </si>
  <si>
    <t>d18O</t>
  </si>
  <si>
    <t>SP</t>
  </si>
  <si>
    <t>15Ra</t>
  </si>
  <si>
    <t>15Rb</t>
  </si>
  <si>
    <t>18R</t>
  </si>
  <si>
    <t>17R</t>
  </si>
  <si>
    <t>31R</t>
  </si>
  <si>
    <t>45R</t>
  </si>
  <si>
    <t>46R</t>
  </si>
  <si>
    <t>A01 ref tank</t>
  </si>
  <si>
    <t>recalculate 31R iteration 1</t>
  </si>
  <si>
    <t>input g</t>
  </si>
  <si>
    <t>input K</t>
  </si>
  <si>
    <t>output g</t>
  </si>
  <si>
    <t>output K</t>
  </si>
  <si>
    <t>pairing to calculate output</t>
  </si>
  <si>
    <t>53504-CA08214</t>
  </si>
  <si>
    <t>diff g</t>
  </si>
  <si>
    <t>diff k</t>
  </si>
  <si>
    <t>g-k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</si>
</sst>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"/>
    <numFmt numFmtId="165" formatCode="0.000000000000"/>
    <numFmt numFmtId="166" formatCode="0.000000000"/>
    <numFmt numFmtId="168" formatCode="0.0000"/>
  </numFmts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b/>
      <sz val="10"/>
      <color theme="1"/>
      <name val="Open Sans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E7E5"/>
        <bgColor rgb="FFFFE7E5"/>
      </patternFill>
    </fill>
    <fill>
      <patternFill patternType="solid">
        <fgColor rgb="FFDCD0FF"/>
        <bgColor rgb="FFDCD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vertical="top" wrapText="1"/>
    </xf>
    <xf numFmtId="0" fontId="3" fillId="0" borderId="0" xfId="0" applyFont="1"/>
    <xf numFmtId="165" fontId="4" fillId="0" borderId="0" xfId="0" applyNumberFormat="1" applyFont="1"/>
    <xf numFmtId="166" fontId="4" fillId="3" borderId="0" xfId="0" applyNumberFormat="1" applyFont="1" applyFill="1"/>
    <xf numFmtId="164" fontId="4" fillId="3" borderId="0" xfId="0" applyNumberFormat="1" applyFont="1" applyFill="1"/>
    <xf numFmtId="0" fontId="2" fillId="4" borderId="0" xfId="0" applyFont="1" applyFill="1" applyAlignment="1">
      <alignment vertical="center" wrapText="1"/>
    </xf>
    <xf numFmtId="11" fontId="1" fillId="0" borderId="0" xfId="0" applyNumberFormat="1" applyFont="1" applyAlignment="1">
      <alignment horizontal="center"/>
    </xf>
    <xf numFmtId="11" fontId="3" fillId="0" borderId="0" xfId="0" applyNumberFormat="1" applyFont="1"/>
    <xf numFmtId="11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B0"/>
      <color rgb="FF79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DEBF-921F-684E-B054-740742A83131}">
  <dimension ref="A1:AC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1" sqref="I21"/>
    </sheetView>
  </sheetViews>
  <sheetFormatPr baseColWidth="10" defaultRowHeight="16" x14ac:dyDescent="0.2"/>
  <cols>
    <col min="1" max="1" width="28.83203125" customWidth="1"/>
    <col min="7" max="7" width="20.33203125" customWidth="1"/>
    <col min="8" max="8" width="15" customWidth="1"/>
    <col min="9" max="9" width="16.83203125" customWidth="1"/>
    <col min="10" max="10" width="18.6640625" customWidth="1"/>
    <col min="13" max="13" width="16.6640625" customWidth="1"/>
    <col min="14" max="14" width="18.5" customWidth="1"/>
    <col min="15" max="15" width="25.1640625" customWidth="1"/>
    <col min="17" max="17" width="27.33203125" customWidth="1"/>
    <col min="18" max="19" width="10.83203125" style="13"/>
    <col min="21" max="22" width="12.1640625" style="11" bestFit="1" customWidth="1"/>
  </cols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2" t="s">
        <v>10</v>
      </c>
      <c r="N1" s="2" t="s">
        <v>11</v>
      </c>
      <c r="O1" s="2" t="s">
        <v>12</v>
      </c>
      <c r="P1" s="1"/>
      <c r="Q1" s="1" t="s">
        <v>19</v>
      </c>
      <c r="R1" s="12" t="s">
        <v>17</v>
      </c>
      <c r="S1" s="12" t="s">
        <v>18</v>
      </c>
      <c r="T1" s="1" t="s">
        <v>23</v>
      </c>
      <c r="U1" s="9" t="s">
        <v>21</v>
      </c>
      <c r="V1" s="9" t="s">
        <v>22</v>
      </c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3" t="s">
        <v>13</v>
      </c>
      <c r="B2" s="14">
        <v>0.14000000000000001</v>
      </c>
      <c r="C2" s="14">
        <v>-0.03</v>
      </c>
      <c r="D2" s="4">
        <f>B2-C2</f>
        <v>0.17</v>
      </c>
      <c r="E2" s="4">
        <f>AVERAGE(B2:C2)</f>
        <v>5.5000000000000007E-2</v>
      </c>
      <c r="F2" s="4">
        <v>39.85</v>
      </c>
      <c r="G2" s="5">
        <f t="shared" ref="G2:H3" si="0">(B2/1000+1)*0.0036765</f>
        <v>3.6770147100000003E-3</v>
      </c>
      <c r="H2" s="5">
        <f t="shared" si="0"/>
        <v>3.6763897050000002E-3</v>
      </c>
      <c r="I2" s="5">
        <f>(F2/1000+1)*0.0020052</f>
        <v>2.0851072199999997E-3</v>
      </c>
      <c r="J2" s="5">
        <f>(I2/0.0020052)^0.516*0.0003799</f>
        <v>3.876378470029621E-4</v>
      </c>
      <c r="K2" s="4">
        <v>0.17</v>
      </c>
      <c r="L2" s="4">
        <v>0.08</v>
      </c>
      <c r="M2" s="6">
        <f>((1-K2)*G2+L2*H2+G2*H2+J2*(1+K2*G2+(1-L2)*H2))/(1+K2*G2+(1-L2)*H2)</f>
        <v>3.7337801380508784E-3</v>
      </c>
      <c r="N2" s="7">
        <f>G2+H2+J2</f>
        <v>7.7410422620029628E-3</v>
      </c>
      <c r="O2" s="7">
        <f>(G2+H2)*J2+I2+G2*H2</f>
        <v>2.10147581688055E-3</v>
      </c>
      <c r="Q2" t="s">
        <v>20</v>
      </c>
      <c r="R2" s="13">
        <v>0.17408967486043431</v>
      </c>
      <c r="S2" s="13">
        <v>8.3381453275519657E-2</v>
      </c>
      <c r="T2" s="4">
        <f t="shared" ref="T2:T3" si="1">R2-S2</f>
        <v>9.070822158491465E-2</v>
      </c>
      <c r="U2" s="10">
        <f>ABS(K2-R2)</f>
        <v>4.0896748604342947E-3</v>
      </c>
      <c r="V2" s="10">
        <f>ABS(L2-S2)</f>
        <v>3.3814532755196552E-3</v>
      </c>
    </row>
    <row r="3" spans="1:29" ht="15.75" customHeight="1" x14ac:dyDescent="0.2">
      <c r="A3" s="8" t="s">
        <v>14</v>
      </c>
      <c r="B3" s="14">
        <v>0.14000000000000001</v>
      </c>
      <c r="C3" s="14">
        <v>-0.03</v>
      </c>
      <c r="D3" s="4">
        <f>B3-C3</f>
        <v>0.17</v>
      </c>
      <c r="E3" s="4">
        <f>AVERAGE(B3:C3)</f>
        <v>5.5000000000000007E-2</v>
      </c>
      <c r="F3" s="4">
        <v>39.85</v>
      </c>
      <c r="G3" s="5">
        <f t="shared" si="0"/>
        <v>3.6770147100000003E-3</v>
      </c>
      <c r="H3" s="5">
        <f t="shared" si="0"/>
        <v>3.6763897050000002E-3</v>
      </c>
      <c r="I3" s="5">
        <f>(F3/1000+1)*0.0020052</f>
        <v>2.0851072199999997E-3</v>
      </c>
      <c r="J3" s="5">
        <f t="shared" ref="J3" si="2">(I3/0.0020052)^0.516*0.0003799</f>
        <v>3.876378470029621E-4</v>
      </c>
      <c r="K3" s="4">
        <f>R2</f>
        <v>0.17408967486043431</v>
      </c>
      <c r="L3" s="4">
        <f t="shared" ref="L3" si="3">S2</f>
        <v>8.3381453275519657E-2</v>
      </c>
      <c r="M3" s="6">
        <f>((1-K3)*G3+L3*H3+G3*H3+J3*(1+K3*G3+(1-L3)*H3))/(1+K3*G3+(1-L3)*H3)</f>
        <v>3.7311756066529702E-3</v>
      </c>
      <c r="N3" s="7">
        <f t="shared" ref="N3" si="4">G3+H3+J3</f>
        <v>7.7410422620029628E-3</v>
      </c>
      <c r="O3" s="7">
        <f t="shared" ref="O3" si="5">(G3+H3)*J3+I3+G3*H3</f>
        <v>2.10147581688055E-3</v>
      </c>
      <c r="Q3" t="s">
        <v>20</v>
      </c>
      <c r="R3" s="13">
        <v>0.1739372337816843</v>
      </c>
      <c r="S3" s="13">
        <v>8.3398353761706304E-2</v>
      </c>
      <c r="T3" s="4">
        <f t="shared" si="1"/>
        <v>9.0538880019977994E-2</v>
      </c>
      <c r="U3" s="10">
        <f>ABS(K3-R3)</f>
        <v>1.5244107875000967E-4</v>
      </c>
      <c r="V3" s="10">
        <f>ABS(L3-S3)</f>
        <v>1.6900486186646746E-5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2022-08-18T17:50:56Z</dcterms:created>
  <dcterms:modified xsi:type="dcterms:W3CDTF">2022-10-28T00:48:13Z</dcterms:modified>
</cp:coreProperties>
</file>