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N2O Research/N2O_isotopocule_data_corrections/15N tracer application/"/>
    </mc:Choice>
  </mc:AlternateContent>
  <xr:revisionPtr revIDLastSave="0" documentId="13_ncr:1_{DF721715-B890-0D4D-9942-B0E80E1AD699}" xr6:coauthVersionLast="47" xr6:coauthVersionMax="47" xr10:uidLastSave="{00000000-0000-0000-0000-000000000000}"/>
  <bookViews>
    <workbookView xWindow="0" yWindow="500" windowWidth="28780" windowHeight="15820" xr2:uid="{C87639FE-6F05-2348-B25E-B6AD821683A8}"/>
  </bookViews>
  <sheets>
    <sheet name="size_correc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3" i="2" l="1"/>
  <c r="AH3" i="2"/>
  <c r="AI3" i="2"/>
  <c r="AG4" i="2"/>
  <c r="AH4" i="2"/>
  <c r="AI4" i="2"/>
  <c r="AG5" i="2"/>
  <c r="AH5" i="2"/>
  <c r="AI5" i="2"/>
  <c r="AG6" i="2"/>
  <c r="AH6" i="2"/>
  <c r="AI6" i="2"/>
  <c r="AG7" i="2"/>
  <c r="AH7" i="2"/>
  <c r="AI7" i="2"/>
  <c r="AG8" i="2"/>
  <c r="AH8" i="2"/>
  <c r="AI8" i="2"/>
  <c r="AG9" i="2"/>
  <c r="AH9" i="2"/>
  <c r="AI9" i="2"/>
  <c r="AG10" i="2"/>
  <c r="AH10" i="2"/>
  <c r="AI10" i="2"/>
  <c r="AG11" i="2"/>
  <c r="AH11" i="2"/>
  <c r="AI11" i="2"/>
  <c r="AG12" i="2"/>
  <c r="AH12" i="2"/>
  <c r="AI12" i="2"/>
  <c r="AG13" i="2"/>
  <c r="AH13" i="2"/>
  <c r="AI13" i="2"/>
  <c r="AG14" i="2"/>
  <c r="AH14" i="2"/>
  <c r="AI14" i="2"/>
  <c r="AG15" i="2"/>
  <c r="AH15" i="2"/>
  <c r="AI15" i="2"/>
  <c r="AG16" i="2"/>
  <c r="AH16" i="2"/>
  <c r="AI16" i="2"/>
  <c r="AG17" i="2"/>
  <c r="AH17" i="2"/>
  <c r="AI17" i="2"/>
  <c r="AG18" i="2"/>
  <c r="AH18" i="2"/>
  <c r="AI18" i="2"/>
  <c r="AG19" i="2"/>
  <c r="AH19" i="2"/>
  <c r="AI19" i="2"/>
  <c r="AG20" i="2"/>
  <c r="AH20" i="2"/>
  <c r="AI20" i="2"/>
  <c r="AG21" i="2"/>
  <c r="AH21" i="2"/>
  <c r="AI21" i="2"/>
  <c r="AG22" i="2"/>
  <c r="AH22" i="2"/>
  <c r="AI22" i="2"/>
  <c r="AG23" i="2"/>
  <c r="AH23" i="2"/>
  <c r="AI23" i="2"/>
  <c r="AG24" i="2"/>
  <c r="AH24" i="2"/>
  <c r="AI24" i="2"/>
  <c r="AG25" i="2"/>
  <c r="AH25" i="2"/>
  <c r="AI25" i="2"/>
  <c r="AG26" i="2"/>
  <c r="AH26" i="2"/>
  <c r="AI26" i="2"/>
  <c r="AG27" i="2"/>
  <c r="AH27" i="2"/>
  <c r="AI27" i="2"/>
  <c r="AG28" i="2"/>
  <c r="AH28" i="2"/>
  <c r="AI28" i="2"/>
  <c r="AG29" i="2"/>
  <c r="AH29" i="2"/>
  <c r="AI29" i="2"/>
  <c r="G3" i="2" l="1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Q16" i="2" s="1"/>
  <c r="G13" i="2"/>
  <c r="G12" i="2"/>
  <c r="G11" i="2"/>
  <c r="G10" i="2"/>
  <c r="G9" i="2"/>
  <c r="G8" i="2"/>
  <c r="G7" i="2"/>
  <c r="G6" i="2"/>
  <c r="G5" i="2"/>
  <c r="G4" i="2"/>
  <c r="AC3" i="2"/>
  <c r="R8" i="2"/>
  <c r="R3" i="2"/>
  <c r="P12" i="2"/>
  <c r="P3" i="2"/>
  <c r="Q5" i="2" l="1"/>
  <c r="Q28" i="2"/>
  <c r="Q14" i="2"/>
  <c r="Q21" i="2"/>
  <c r="Q24" i="2"/>
  <c r="Q27" i="2"/>
  <c r="Q23" i="2"/>
  <c r="Q26" i="2"/>
  <c r="Q22" i="2"/>
  <c r="Q29" i="2"/>
  <c r="Q25" i="2"/>
  <c r="Q4" i="2"/>
  <c r="Q13" i="2"/>
  <c r="Q7" i="2"/>
  <c r="Q20" i="2"/>
  <c r="Q3" i="2"/>
  <c r="Q10" i="2"/>
  <c r="Q6" i="2"/>
  <c r="Q19" i="2"/>
  <c r="Q15" i="2"/>
  <c r="Q12" i="2"/>
  <c r="Q8" i="2"/>
  <c r="Q17" i="2"/>
  <c r="Q11" i="2"/>
  <c r="Q9" i="2"/>
  <c r="Q18" i="2"/>
  <c r="P22" i="2"/>
  <c r="P23" i="2"/>
  <c r="P24" i="2"/>
  <c r="P25" i="2"/>
  <c r="P26" i="2"/>
  <c r="P27" i="2"/>
  <c r="P28" i="2"/>
  <c r="P29" i="2"/>
  <c r="P21" i="2"/>
  <c r="P13" i="2"/>
  <c r="P14" i="2"/>
  <c r="P15" i="2"/>
  <c r="P16" i="2"/>
  <c r="P17" i="2"/>
  <c r="P18" i="2"/>
  <c r="P19" i="2"/>
  <c r="P20" i="2"/>
  <c r="P4" i="2" l="1"/>
  <c r="P5" i="2"/>
  <c r="P6" i="2"/>
  <c r="P7" i="2"/>
  <c r="P8" i="2"/>
  <c r="P9" i="2"/>
  <c r="P10" i="2"/>
  <c r="P11" i="2"/>
  <c r="AF29" i="2" l="1"/>
  <c r="AC29" i="2"/>
  <c r="AF28" i="2"/>
  <c r="AC28" i="2"/>
  <c r="AF27" i="2"/>
  <c r="AC27" i="2"/>
  <c r="AF26" i="2"/>
  <c r="AC26" i="2"/>
  <c r="AF25" i="2"/>
  <c r="AC25" i="2"/>
  <c r="AF24" i="2"/>
  <c r="AC24" i="2"/>
  <c r="AF23" i="2"/>
  <c r="AC23" i="2"/>
  <c r="AF22" i="2"/>
  <c r="AC22" i="2"/>
  <c r="AF21" i="2"/>
  <c r="AC21" i="2"/>
  <c r="AF20" i="2"/>
  <c r="AC20" i="2"/>
  <c r="AF19" i="2"/>
  <c r="AC19" i="2"/>
  <c r="AF18" i="2"/>
  <c r="AC18" i="2"/>
  <c r="AF17" i="2"/>
  <c r="AC17" i="2"/>
  <c r="AF16" i="2"/>
  <c r="AC16" i="2"/>
  <c r="AF15" i="2"/>
  <c r="AC15" i="2"/>
  <c r="AF14" i="2"/>
  <c r="AC14" i="2"/>
  <c r="AF13" i="2"/>
  <c r="AC13" i="2"/>
  <c r="AF12" i="2"/>
  <c r="AC12" i="2"/>
  <c r="AF11" i="2"/>
  <c r="AC11" i="2"/>
  <c r="AF10" i="2"/>
  <c r="AC10" i="2"/>
  <c r="AF9" i="2"/>
  <c r="AC9" i="2"/>
  <c r="AF8" i="2"/>
  <c r="AC8" i="2"/>
  <c r="AF7" i="2"/>
  <c r="AC7" i="2"/>
  <c r="AF6" i="2"/>
  <c r="AC6" i="2"/>
  <c r="AF5" i="2"/>
  <c r="AC5" i="2"/>
  <c r="AF4" i="2"/>
  <c r="AC4" i="2"/>
  <c r="AF3" i="2"/>
  <c r="R28" i="2" l="1"/>
  <c r="R24" i="2"/>
  <c r="R22" i="2"/>
  <c r="R23" i="2"/>
  <c r="R21" i="2"/>
  <c r="R27" i="2"/>
  <c r="R29" i="2"/>
  <c r="R26" i="2"/>
  <c r="R25" i="2"/>
  <c r="R17" i="2" l="1"/>
  <c r="R12" i="2"/>
  <c r="R18" i="2"/>
  <c r="R19" i="2"/>
  <c r="R16" i="2"/>
  <c r="R15" i="2"/>
  <c r="R13" i="2"/>
  <c r="R20" i="2"/>
  <c r="R14" i="2"/>
  <c r="R4" i="2" l="1"/>
  <c r="R7" i="2"/>
  <c r="R9" i="2"/>
  <c r="R6" i="2"/>
  <c r="R10" i="2"/>
  <c r="R5" i="2"/>
  <c r="R11" i="2"/>
</calcChain>
</file>

<file path=xl/sharedStrings.xml><?xml version="1.0" encoding="utf-8"?>
<sst xmlns="http://schemas.openxmlformats.org/spreadsheetml/2006/main" count="96" uniqueCount="66">
  <si>
    <t>Identifier 1</t>
  </si>
  <si>
    <t>size corrected 31R</t>
  </si>
  <si>
    <t>size corrected 45R</t>
  </si>
  <si>
    <t>size corrected 46R</t>
  </si>
  <si>
    <t>d15Na</t>
  </si>
  <si>
    <t>d15Nb</t>
  </si>
  <si>
    <t>d15Nbulk</t>
  </si>
  <si>
    <t>d18O</t>
  </si>
  <si>
    <t>SP</t>
  </si>
  <si>
    <t>d17O</t>
  </si>
  <si>
    <t>SAMPLE ID</t>
  </si>
  <si>
    <t>run_date</t>
  </si>
  <si>
    <t>46R</t>
  </si>
  <si>
    <t>15Ra</t>
  </si>
  <si>
    <t>15Rb</t>
  </si>
  <si>
    <t>[44N2O]</t>
  </si>
  <si>
    <t>[45N2Oa]</t>
  </si>
  <si>
    <t>[45N2Ob]</t>
  </si>
  <si>
    <t>[46N2O]</t>
  </si>
  <si>
    <t>incubation time (days)</t>
  </si>
  <si>
    <t>46R excess</t>
  </si>
  <si>
    <t>Feature</t>
  </si>
  <si>
    <t>Tracer</t>
  </si>
  <si>
    <t>Incubation_time_hrs</t>
  </si>
  <si>
    <t>NH4+</t>
  </si>
  <si>
    <t>NO2-</t>
  </si>
  <si>
    <t>NO3-</t>
  </si>
  <si>
    <t>gamma</t>
  </si>
  <si>
    <t>kappa</t>
  </si>
  <si>
    <t>PYTHON INPUTS</t>
  </si>
  <si>
    <t>SCM</t>
  </si>
  <si>
    <t>Ward_1325</t>
  </si>
  <si>
    <t>Ward_1326</t>
  </si>
  <si>
    <t>Ward_1327</t>
  </si>
  <si>
    <t>Ward_1328</t>
  </si>
  <si>
    <t>Ward_1329</t>
  </si>
  <si>
    <t>Ward_1330</t>
  </si>
  <si>
    <t>Ward_1331</t>
  </si>
  <si>
    <t>Ward_1332</t>
  </si>
  <si>
    <t>Ward_1333</t>
  </si>
  <si>
    <t>Ward_1334</t>
  </si>
  <si>
    <t>Ward_1335</t>
  </si>
  <si>
    <t>Ward_1336</t>
  </si>
  <si>
    <t>Ward_1337</t>
  </si>
  <si>
    <t>Ward_1338</t>
  </si>
  <si>
    <t>Ward_1339</t>
  </si>
  <si>
    <t>Ward_1340</t>
  </si>
  <si>
    <t>Ward_1341</t>
  </si>
  <si>
    <t>Ward_1342</t>
  </si>
  <si>
    <t>Ward_1343</t>
  </si>
  <si>
    <t>Ward_1344</t>
  </si>
  <si>
    <t>Ward_1345</t>
  </si>
  <si>
    <t>Ward_1346</t>
  </si>
  <si>
    <t>Ward_1347</t>
  </si>
  <si>
    <t>Ward_1348</t>
  </si>
  <si>
    <t>Ward_1349</t>
  </si>
  <si>
    <t>Ward_1350</t>
  </si>
  <si>
    <t>Ward_1351</t>
  </si>
  <si>
    <t>D17O</t>
  </si>
  <si>
    <t>delta17O</t>
  </si>
  <si>
    <t>PYTHON OUTPUTS</t>
  </si>
  <si>
    <t>ISOTOPOCULE CONCENTRATIONS</t>
  </si>
  <si>
    <t>NATURAL ABUNDANCE OUTPUTS</t>
  </si>
  <si>
    <t>CALCULATE</t>
  </si>
  <si>
    <t>15Ra*15Rb</t>
  </si>
  <si>
    <t>ab_t0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</si>
</sst>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000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MS Sans Serif"/>
      <family val="2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2FFF12"/>
      <name val="Andale Mono"/>
      <family val="2"/>
    </font>
    <font>
      <sz val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AD9"/>
        <bgColor indexed="64"/>
      </patternFill>
    </fill>
    <fill>
      <patternFill patternType="solid">
        <fgColor rgb="FF79D4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CD0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165" fontId="0" fillId="2" borderId="0" xfId="0" applyNumberFormat="1" applyFill="1" applyAlignment="1">
      <alignment wrapText="1"/>
    </xf>
    <xf numFmtId="0" fontId="2" fillId="0" borderId="0" xfId="0" applyFont="1" applyAlignment="1">
      <alignment wrapText="1"/>
    </xf>
    <xf numFmtId="2" fontId="0" fillId="0" borderId="0" xfId="0" applyNumberFormat="1"/>
    <xf numFmtId="0" fontId="0" fillId="3" borderId="0" xfId="0" applyFill="1"/>
    <xf numFmtId="164" fontId="0" fillId="0" borderId="0" xfId="0" applyNumberFormat="1"/>
    <xf numFmtId="0" fontId="3" fillId="0" borderId="0" xfId="0" applyFont="1" applyAlignment="1">
      <alignment wrapText="1"/>
    </xf>
    <xf numFmtId="0" fontId="0" fillId="2" borderId="0" xfId="0" applyFill="1"/>
    <xf numFmtId="0" fontId="5" fillId="0" borderId="0" xfId="0" applyFont="1" applyAlignment="1">
      <alignment horizontal="center" wrapText="1"/>
    </xf>
    <xf numFmtId="0" fontId="2" fillId="2" borderId="3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164" fontId="0" fillId="2" borderId="0" xfId="0" applyNumberFormat="1" applyFill="1" applyAlignment="1">
      <alignment wrapText="1"/>
    </xf>
    <xf numFmtId="11" fontId="6" fillId="0" borderId="0" xfId="0" applyNumberFormat="1" applyFont="1"/>
    <xf numFmtId="2" fontId="0" fillId="2" borderId="0" xfId="0" applyNumberFormat="1" applyFill="1"/>
    <xf numFmtId="2" fontId="2" fillId="2" borderId="3" xfId="0" applyNumberFormat="1" applyFont="1" applyFill="1" applyBorder="1" applyAlignment="1">
      <alignment wrapText="1"/>
    </xf>
    <xf numFmtId="2" fontId="0" fillId="2" borderId="0" xfId="0" applyNumberFormat="1" applyFill="1" applyAlignment="1">
      <alignment wrapText="1"/>
    </xf>
    <xf numFmtId="11" fontId="0" fillId="3" borderId="0" xfId="0" applyNumberFormat="1" applyFill="1"/>
    <xf numFmtId="11" fontId="0" fillId="0" borderId="0" xfId="0" applyNumberFormat="1"/>
    <xf numFmtId="0" fontId="2" fillId="2" borderId="2" xfId="0" quotePrefix="1" applyFont="1" applyFill="1" applyBorder="1" applyAlignment="1">
      <alignment wrapText="1"/>
    </xf>
    <xf numFmtId="0" fontId="2" fillId="2" borderId="3" xfId="0" quotePrefix="1" applyFont="1" applyFill="1" applyBorder="1" applyAlignment="1">
      <alignment wrapText="1"/>
    </xf>
    <xf numFmtId="0" fontId="7" fillId="2" borderId="0" xfId="0" quotePrefix="1" applyFont="1" applyFill="1" applyAlignment="1">
      <alignment wrapText="1"/>
    </xf>
    <xf numFmtId="2" fontId="0" fillId="4" borderId="0" xfId="0" applyNumberFormat="1" applyFill="1"/>
    <xf numFmtId="11" fontId="0" fillId="4" borderId="0" xfId="0" applyNumberFormat="1" applyFill="1"/>
    <xf numFmtId="2" fontId="0" fillId="4" borderId="2" xfId="0" applyNumberFormat="1" applyFill="1" applyBorder="1" applyAlignment="1">
      <alignment wrapText="1"/>
    </xf>
    <xf numFmtId="2" fontId="0" fillId="4" borderId="3" xfId="0" applyNumberFormat="1" applyFill="1" applyBorder="1" applyAlignment="1">
      <alignment wrapText="1"/>
    </xf>
    <xf numFmtId="11" fontId="0" fillId="4" borderId="3" xfId="0" applyNumberFormat="1" applyFill="1" applyBorder="1" applyAlignment="1">
      <alignment wrapText="1"/>
    </xf>
    <xf numFmtId="11" fontId="0" fillId="4" borderId="4" xfId="0" applyNumberFormat="1" applyFill="1" applyBorder="1" applyAlignment="1">
      <alignment wrapText="1"/>
    </xf>
    <xf numFmtId="2" fontId="0" fillId="3" borderId="2" xfId="0" applyNumberFormat="1" applyFill="1" applyBorder="1" applyAlignment="1">
      <alignment wrapText="1"/>
    </xf>
    <xf numFmtId="164" fontId="0" fillId="3" borderId="3" xfId="0" applyNumberFormat="1" applyFill="1" applyBorder="1" applyAlignment="1">
      <alignment wrapText="1"/>
    </xf>
    <xf numFmtId="164" fontId="0" fillId="3" borderId="4" xfId="0" applyNumberFormat="1" applyFill="1" applyBorder="1" applyAlignment="1">
      <alignment wrapText="1"/>
    </xf>
    <xf numFmtId="2" fontId="5" fillId="0" borderId="0" xfId="0" applyNumberFormat="1" applyFont="1" applyAlignment="1">
      <alignment horizontal="center" wrapText="1"/>
    </xf>
    <xf numFmtId="2" fontId="4" fillId="0" borderId="1" xfId="0" applyNumberFormat="1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0" fillId="5" borderId="0" xfId="0" applyFill="1"/>
    <xf numFmtId="0" fontId="0" fillId="5" borderId="2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0" xfId="0" applyFill="1"/>
    <xf numFmtId="0" fontId="0" fillId="6" borderId="5" xfId="0" applyFill="1" applyBorder="1" applyAlignment="1">
      <alignment wrapText="1"/>
    </xf>
    <xf numFmtId="0" fontId="0" fillId="5" borderId="4" xfId="0" applyFill="1" applyBorder="1" applyAlignment="1">
      <alignment wrapText="1"/>
    </xf>
    <xf numFmtId="11" fontId="0" fillId="2" borderId="0" xfId="0" applyNumberFormat="1" applyFill="1"/>
    <xf numFmtId="11" fontId="2" fillId="2" borderId="3" xfId="0" applyNumberFormat="1" applyFont="1" applyFill="1" applyBorder="1" applyAlignment="1">
      <alignment wrapText="1"/>
    </xf>
    <xf numFmtId="11" fontId="0" fillId="2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AD9"/>
      <color rgb="FFFFE7E5"/>
      <color rgb="FFFFF7B0"/>
      <color rgb="FFDCD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size_correction!$AF$12:$AF$20</c:f>
              <c:numCache>
                <c:formatCode>0.000</c:formatCode>
                <c:ptCount val="9"/>
                <c:pt idx="0">
                  <c:v>1.1805555555555625E-2</c:v>
                </c:pt>
                <c:pt idx="1">
                  <c:v>1.1805555555555625E-2</c:v>
                </c:pt>
                <c:pt idx="2">
                  <c:v>1.1805555555555625E-2</c:v>
                </c:pt>
                <c:pt idx="3">
                  <c:v>0.48888888888888876</c:v>
                </c:pt>
                <c:pt idx="4">
                  <c:v>0.48888888888888876</c:v>
                </c:pt>
                <c:pt idx="5">
                  <c:v>0.48888888888888876</c:v>
                </c:pt>
                <c:pt idx="6">
                  <c:v>1.0034722222222221</c:v>
                </c:pt>
                <c:pt idx="7">
                  <c:v>1.0034722222222221</c:v>
                </c:pt>
                <c:pt idx="8">
                  <c:v>1.0034722222222221</c:v>
                </c:pt>
              </c:numCache>
            </c:numRef>
          </c:xVal>
          <c:yVal>
            <c:numRef>
              <c:f>size_correction!$AG$12:$AG$20</c:f>
              <c:numCache>
                <c:formatCode>0.000</c:formatCode>
                <c:ptCount val="9"/>
                <c:pt idx="0">
                  <c:v>6.7722929656611863E-2</c:v>
                </c:pt>
                <c:pt idx="1">
                  <c:v>8.2034145608764084E-2</c:v>
                </c:pt>
                <c:pt idx="2">
                  <c:v>8.7157524909651368E-2</c:v>
                </c:pt>
                <c:pt idx="3">
                  <c:v>9.9865811689056533E-2</c:v>
                </c:pt>
                <c:pt idx="4">
                  <c:v>9.8499066474355551E-2</c:v>
                </c:pt>
                <c:pt idx="5">
                  <c:v>0.11854077535200622</c:v>
                </c:pt>
                <c:pt idx="6">
                  <c:v>0.12034065609231044</c:v>
                </c:pt>
                <c:pt idx="7">
                  <c:v>0.10806229866860305</c:v>
                </c:pt>
                <c:pt idx="8">
                  <c:v>7.3640045174629715E-2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35-4B49-B7E6-2765F4FCA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127024"/>
        <c:axId val="1699782752"/>
      </c:scatterChart>
      <c:valAx>
        <c:axId val="169512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82752"/>
        <c:crosses val="autoZero"/>
        <c:crossBetween val="midCat"/>
      </c:valAx>
      <c:valAx>
        <c:axId val="16997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2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size_correction!$AF$12:$AF$20</c:f>
              <c:numCache>
                <c:formatCode>0.000</c:formatCode>
                <c:ptCount val="9"/>
                <c:pt idx="0">
                  <c:v>1.1805555555555625E-2</c:v>
                </c:pt>
                <c:pt idx="1">
                  <c:v>1.1805555555555625E-2</c:v>
                </c:pt>
                <c:pt idx="2">
                  <c:v>1.1805555555555625E-2</c:v>
                </c:pt>
                <c:pt idx="3">
                  <c:v>0.48888888888888876</c:v>
                </c:pt>
                <c:pt idx="4">
                  <c:v>0.48888888888888876</c:v>
                </c:pt>
                <c:pt idx="5">
                  <c:v>0.48888888888888876</c:v>
                </c:pt>
                <c:pt idx="6">
                  <c:v>1.0034722222222221</c:v>
                </c:pt>
                <c:pt idx="7">
                  <c:v>1.0034722222222221</c:v>
                </c:pt>
                <c:pt idx="8">
                  <c:v>1.0034722222222221</c:v>
                </c:pt>
              </c:numCache>
            </c:numRef>
          </c:xVal>
          <c:yVal>
            <c:numRef>
              <c:f>size_correction!$AI$12:$AI$20</c:f>
              <c:numCache>
                <c:formatCode>0.000</c:formatCode>
                <c:ptCount val="9"/>
                <c:pt idx="0">
                  <c:v>3.3004421819579348E-2</c:v>
                </c:pt>
                <c:pt idx="1">
                  <c:v>4.0402431060618901E-2</c:v>
                </c:pt>
                <c:pt idx="2">
                  <c:v>4.5374064797126641E-2</c:v>
                </c:pt>
                <c:pt idx="3">
                  <c:v>7.3958039540254095E-2</c:v>
                </c:pt>
                <c:pt idx="4">
                  <c:v>7.7951909903168651E-2</c:v>
                </c:pt>
                <c:pt idx="5">
                  <c:v>7.4052205579991565E-2</c:v>
                </c:pt>
                <c:pt idx="6">
                  <c:v>0.12214892794819412</c:v>
                </c:pt>
                <c:pt idx="7">
                  <c:v>8.5737202542455412E-2</c:v>
                </c:pt>
                <c:pt idx="8">
                  <c:v>9.3932333961653153E-2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6D-C243-814F-3E9E7F4FB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775280"/>
        <c:axId val="1700363200"/>
      </c:scatterChart>
      <c:valAx>
        <c:axId val="169977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363200"/>
        <c:crosses val="autoZero"/>
        <c:crossBetween val="midCat"/>
      </c:valAx>
      <c:valAx>
        <c:axId val="17003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7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596900</xdr:colOff>
      <xdr:row>1</xdr:row>
      <xdr:rowOff>165100</xdr:rowOff>
    </xdr:from>
    <xdr:to>
      <xdr:col>41</xdr:col>
      <xdr:colOff>215900</xdr:colOff>
      <xdr:row>13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CD7BDA-2B36-BD5D-A95A-68194365F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635000</xdr:colOff>
      <xdr:row>12</xdr:row>
      <xdr:rowOff>38100</xdr:rowOff>
    </xdr:from>
    <xdr:to>
      <xdr:col>41</xdr:col>
      <xdr:colOff>254000</xdr:colOff>
      <xdr:row>24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E358E2-DFBC-DA9F-05FF-71F0900D9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C812C-3217-554B-B2A1-EA8A97EA775D}">
  <dimension ref="A1:AI98"/>
  <sheetViews>
    <sheetView tabSelected="1" zoomScaleNormal="100" workbookViewId="0">
      <pane xSplit="3" ySplit="2" topLeftCell="D3" activePane="bottomRight" state="frozen"/>
      <selection pane="topRight" activeCell="F1" sqref="F1"/>
      <selection pane="bottomLeft" activeCell="A3" sqref="A3"/>
      <selection pane="bottomRight" activeCell="AG4" sqref="AG4"/>
    </sheetView>
  </sheetViews>
  <sheetFormatPr baseColWidth="10" defaultRowHeight="16"/>
  <cols>
    <col min="3" max="3" width="10.83203125" style="6"/>
    <col min="7" max="7" width="12.1640625" bestFit="1" customWidth="1"/>
    <col min="10" max="12" width="15.6640625" bestFit="1" customWidth="1"/>
    <col min="13" max="13" width="10.6640625" customWidth="1"/>
    <col min="14" max="14" width="9.6640625" customWidth="1"/>
    <col min="15" max="15" width="10.1640625" customWidth="1"/>
    <col min="16" max="16" width="9.5" style="6" customWidth="1"/>
    <col min="17" max="17" width="9.5" style="20" customWidth="1"/>
    <col min="18" max="18" width="18.6640625" customWidth="1"/>
    <col min="19" max="19" width="15.6640625" customWidth="1"/>
    <col min="20" max="20" width="14.33203125" customWidth="1"/>
    <col min="21" max="21" width="10.83203125" style="6"/>
    <col min="22" max="22" width="13.5" style="6" customWidth="1"/>
    <col min="23" max="26" width="10.83203125" style="6"/>
    <col min="27" max="27" width="10.83203125" style="20"/>
    <col min="28" max="28" width="12.1640625" style="20" bestFit="1" customWidth="1"/>
    <col min="29" max="29" width="15.6640625" style="20" bestFit="1" customWidth="1"/>
    <col min="31" max="31" width="10.83203125" style="6"/>
    <col min="32" max="35" width="10.83203125" style="8"/>
  </cols>
  <sheetData>
    <row r="1" spans="1:35" ht="17" thickBot="1">
      <c r="D1" s="36" t="s">
        <v>62</v>
      </c>
      <c r="E1" s="36"/>
      <c r="F1" s="36"/>
      <c r="G1" s="39" t="s">
        <v>63</v>
      </c>
      <c r="H1" s="10" t="s">
        <v>29</v>
      </c>
      <c r="I1" s="10"/>
      <c r="J1" s="10"/>
      <c r="K1" s="10"/>
      <c r="L1" s="10"/>
      <c r="M1" s="10"/>
      <c r="N1" s="10"/>
      <c r="O1" s="10"/>
      <c r="P1" s="16"/>
      <c r="Q1" s="42"/>
      <c r="R1" s="10"/>
      <c r="U1" s="24" t="s">
        <v>60</v>
      </c>
      <c r="V1" s="24"/>
      <c r="W1" s="24"/>
      <c r="X1" s="24"/>
      <c r="Y1" s="24"/>
      <c r="Z1" s="24"/>
      <c r="AA1" s="25"/>
      <c r="AB1" s="25"/>
      <c r="AC1" s="25"/>
      <c r="AE1" s="7" t="s">
        <v>61</v>
      </c>
      <c r="AF1" s="7"/>
      <c r="AG1" s="19"/>
      <c r="AH1" s="7"/>
      <c r="AI1" s="19"/>
    </row>
    <row r="2" spans="1:35" ht="35" thickBot="1">
      <c r="A2" t="s">
        <v>21</v>
      </c>
      <c r="B2" s="11" t="s">
        <v>22</v>
      </c>
      <c r="C2" s="33" t="s">
        <v>23</v>
      </c>
      <c r="D2" s="37" t="s">
        <v>4</v>
      </c>
      <c r="E2" s="38" t="s">
        <v>5</v>
      </c>
      <c r="F2" s="41" t="s">
        <v>9</v>
      </c>
      <c r="G2" s="40" t="s">
        <v>64</v>
      </c>
      <c r="H2" s="21" t="s">
        <v>11</v>
      </c>
      <c r="I2" s="22" t="s">
        <v>0</v>
      </c>
      <c r="J2" s="12" t="s">
        <v>1</v>
      </c>
      <c r="K2" s="12" t="s">
        <v>2</v>
      </c>
      <c r="L2" s="12" t="s">
        <v>3</v>
      </c>
      <c r="M2" s="12" t="s">
        <v>58</v>
      </c>
      <c r="N2" s="12" t="s">
        <v>27</v>
      </c>
      <c r="O2" s="12" t="s">
        <v>28</v>
      </c>
      <c r="P2" s="17" t="s">
        <v>59</v>
      </c>
      <c r="Q2" s="43" t="s">
        <v>65</v>
      </c>
      <c r="R2" s="13" t="s">
        <v>20</v>
      </c>
      <c r="S2" s="5"/>
      <c r="T2" s="1" t="s">
        <v>10</v>
      </c>
      <c r="U2" s="26" t="s">
        <v>4</v>
      </c>
      <c r="V2" s="27" t="s">
        <v>5</v>
      </c>
      <c r="W2" s="27" t="s">
        <v>8</v>
      </c>
      <c r="X2" s="27" t="s">
        <v>6</v>
      </c>
      <c r="Y2" s="27" t="s">
        <v>9</v>
      </c>
      <c r="Z2" s="27" t="s">
        <v>7</v>
      </c>
      <c r="AA2" s="28" t="s">
        <v>13</v>
      </c>
      <c r="AB2" s="28" t="s">
        <v>14</v>
      </c>
      <c r="AC2" s="29" t="s">
        <v>12</v>
      </c>
      <c r="AE2" s="30" t="s">
        <v>15</v>
      </c>
      <c r="AF2" s="31" t="s">
        <v>19</v>
      </c>
      <c r="AG2" s="31" t="s">
        <v>16</v>
      </c>
      <c r="AH2" s="31" t="s">
        <v>17</v>
      </c>
      <c r="AI2" s="32" t="s">
        <v>18</v>
      </c>
    </row>
    <row r="3" spans="1:35" ht="17">
      <c r="A3" s="35" t="s">
        <v>30</v>
      </c>
      <c r="B3" s="35" t="s">
        <v>24</v>
      </c>
      <c r="C3" s="34">
        <v>0.26666666666666572</v>
      </c>
      <c r="D3" s="6">
        <v>16.556476214635701</v>
      </c>
      <c r="E3" s="6">
        <v>-6.4035946805997002</v>
      </c>
      <c r="F3">
        <v>32.281758095700603</v>
      </c>
      <c r="G3">
        <f>((D3/1000+1)*0.0036765)*((E3/1000+1)*0.0036765)</f>
        <v>1.3652452170542695E-5</v>
      </c>
      <c r="H3" s="23">
        <v>191202</v>
      </c>
      <c r="I3" s="23" t="s">
        <v>31</v>
      </c>
      <c r="J3" s="4">
        <v>3.7796217978676183E-3</v>
      </c>
      <c r="K3" s="4">
        <v>7.797673922917709E-3</v>
      </c>
      <c r="L3" s="4">
        <v>2.1554882838620486E-3</v>
      </c>
      <c r="M3" s="14">
        <v>0</v>
      </c>
      <c r="N3" s="14">
        <v>0.17457266313475217</v>
      </c>
      <c r="O3" s="14">
        <v>7.9673478743235188E-2</v>
      </c>
      <c r="P3" s="18">
        <f>AVERAGE($F$3:$F$5)</f>
        <v>29.554561000097603</v>
      </c>
      <c r="Q3" s="44">
        <f>AVERAGE(G$3:G$5)</f>
        <v>1.361167453734065E-5</v>
      </c>
      <c r="R3" s="4">
        <f>MAX(0, L3-AVERAGE(L$3:L$5))</f>
        <v>1.0800303671800425E-5</v>
      </c>
      <c r="S3" s="2"/>
      <c r="T3" t="s">
        <v>31</v>
      </c>
      <c r="U3" s="6">
        <v>16.7272423270059</v>
      </c>
      <c r="V3" s="6">
        <v>-2.1619965708513602</v>
      </c>
      <c r="W3" s="6">
        <v>18.8892388978573</v>
      </c>
      <c r="X3" s="6">
        <v>7.2826228780772899</v>
      </c>
      <c r="Y3" s="6">
        <v>29.546714649134302</v>
      </c>
      <c r="Z3" s="6">
        <v>58.0540710431181</v>
      </c>
      <c r="AA3" s="20">
        <v>3.73799770641523E-3</v>
      </c>
      <c r="AB3" s="20">
        <v>3.6685514196072599E-3</v>
      </c>
      <c r="AC3" s="20">
        <f>L3</f>
        <v>2.1554882838620486E-3</v>
      </c>
      <c r="AE3">
        <v>16.449480561848542</v>
      </c>
      <c r="AF3" s="8">
        <f>C3/24</f>
        <v>1.1111111111111072E-2</v>
      </c>
      <c r="AG3" s="8">
        <f>AA3*AE3</f>
        <v>6.1488120611911758E-2</v>
      </c>
      <c r="AH3" s="8">
        <f>AB3*AE3</f>
        <v>6.0345765266971496E-2</v>
      </c>
      <c r="AI3" s="8">
        <f>AC3*AE3</f>
        <v>3.545666262668104E-2</v>
      </c>
    </row>
    <row r="4" spans="1:35" ht="17">
      <c r="A4" s="35"/>
      <c r="B4" s="35"/>
      <c r="C4" s="34">
        <v>0.26666666666666572</v>
      </c>
      <c r="D4" s="6">
        <v>10.9055284923442</v>
      </c>
      <c r="E4" s="6">
        <v>-4.3009056962153203</v>
      </c>
      <c r="F4">
        <v>29.337295758448299</v>
      </c>
      <c r="G4">
        <f t="shared" ref="G4:G29" si="0">((D4/1000+1)*0.0036765)*((E4/1000+1)*0.0036765)</f>
        <v>1.3605290659256625E-5</v>
      </c>
      <c r="H4" s="23">
        <v>191202</v>
      </c>
      <c r="I4" s="23" t="s">
        <v>32</v>
      </c>
      <c r="J4" s="4">
        <v>3.7619115694885528E-3</v>
      </c>
      <c r="K4" s="4">
        <v>7.7827597083325682E-3</v>
      </c>
      <c r="L4" s="4">
        <v>2.1438166200998016E-3</v>
      </c>
      <c r="M4" s="14">
        <v>0</v>
      </c>
      <c r="N4" s="14">
        <v>0.17457266313475217</v>
      </c>
      <c r="O4" s="14">
        <v>7.9673478743235188E-2</v>
      </c>
      <c r="P4" s="18">
        <f t="shared" ref="P4:P11" si="1">AVERAGE($F$3:$F$5)</f>
        <v>29.554561000097603</v>
      </c>
      <c r="Q4" s="44">
        <f t="shared" ref="Q4:Q11" si="2">AVERAGE(G$3:G$5)</f>
        <v>1.361167453734065E-5</v>
      </c>
      <c r="R4" s="4">
        <f t="shared" ref="R4:R11" si="3">MAX(0, L4-AVERAGE(L$3:L$5))</f>
        <v>0</v>
      </c>
      <c r="S4" s="2"/>
      <c r="T4" t="s">
        <v>32</v>
      </c>
      <c r="U4" s="6">
        <v>14.569432660351101</v>
      </c>
      <c r="V4" s="6">
        <v>-4.0402434586487201</v>
      </c>
      <c r="W4" s="6">
        <v>18.609676118999801</v>
      </c>
      <c r="X4" s="6">
        <v>5.2645946008512103</v>
      </c>
      <c r="Y4" s="6">
        <v>29.3475762898385</v>
      </c>
      <c r="Z4" s="6">
        <v>57.6574939455774</v>
      </c>
      <c r="AA4" s="20">
        <v>3.73006451917578E-3</v>
      </c>
      <c r="AB4" s="20">
        <v>3.6616460449242702E-3</v>
      </c>
      <c r="AC4" s="20">
        <f t="shared" ref="AC4:AC29" si="4">L4</f>
        <v>2.1438166200998016E-3</v>
      </c>
      <c r="AE4">
        <v>15.591942312104484</v>
      </c>
      <c r="AF4" s="8">
        <f>C4/24</f>
        <v>1.1111111111111072E-2</v>
      </c>
      <c r="AG4" s="8">
        <f>AA4*AE4</f>
        <v>5.8158950803416515E-2</v>
      </c>
      <c r="AH4" s="8">
        <f>AB4*AE4</f>
        <v>5.7092173899804761E-2</v>
      </c>
      <c r="AI4" s="8">
        <f>AC4*AE4</f>
        <v>3.3426265068326917E-2</v>
      </c>
    </row>
    <row r="5" spans="1:35" ht="17">
      <c r="A5" s="35"/>
      <c r="B5" s="35"/>
      <c r="C5" s="34">
        <v>0.26666666666666572</v>
      </c>
      <c r="D5" s="6">
        <v>9.0416320346799992</v>
      </c>
      <c r="E5" s="6">
        <v>-4.51533646370327</v>
      </c>
      <c r="F5">
        <v>27.044629146143901</v>
      </c>
      <c r="G5">
        <f t="shared" si="0"/>
        <v>1.3577280782222631E-5</v>
      </c>
      <c r="H5" s="23">
        <v>191202</v>
      </c>
      <c r="I5" s="23" t="s">
        <v>33</v>
      </c>
      <c r="J5" s="4">
        <v>3.7553016041745519E-3</v>
      </c>
      <c r="K5" s="4">
        <v>7.773797431607562E-3</v>
      </c>
      <c r="L5" s="4">
        <v>2.1347590366088951E-3</v>
      </c>
      <c r="M5" s="14">
        <v>0</v>
      </c>
      <c r="N5" s="14">
        <v>0.17457266313475217</v>
      </c>
      <c r="O5" s="14">
        <v>7.9673478743235188E-2</v>
      </c>
      <c r="P5" s="18">
        <f t="shared" si="1"/>
        <v>29.554561000097603</v>
      </c>
      <c r="Q5" s="44">
        <f t="shared" si="2"/>
        <v>1.361167453734065E-5</v>
      </c>
      <c r="R5" s="4">
        <f t="shared" si="3"/>
        <v>0</v>
      </c>
      <c r="S5" s="2"/>
      <c r="T5" t="s">
        <v>33</v>
      </c>
      <c r="U5" s="6">
        <v>12.4425046429714</v>
      </c>
      <c r="V5" s="6">
        <v>-4.3727752281330599</v>
      </c>
      <c r="W5" s="6">
        <v>16.815279871104501</v>
      </c>
      <c r="X5" s="6">
        <v>4.0348647074192003</v>
      </c>
      <c r="Y5" s="6">
        <v>29.557966343531898</v>
      </c>
      <c r="Z5" s="6">
        <v>58.0764805478195</v>
      </c>
      <c r="AA5" s="20">
        <v>3.72224486831988E-3</v>
      </c>
      <c r="AB5" s="20">
        <v>3.6604234918737599E-3</v>
      </c>
      <c r="AC5" s="20">
        <f t="shared" si="4"/>
        <v>2.1347590366088951E-3</v>
      </c>
      <c r="AE5">
        <v>16.494395551078462</v>
      </c>
      <c r="AF5" s="8">
        <f>C5/24</f>
        <v>1.1111111111111072E-2</v>
      </c>
      <c r="AG5" s="8">
        <f>AA5*AE5</f>
        <v>6.1396179196040061E-2</v>
      </c>
      <c r="AH5" s="8">
        <f>AB5*AE5</f>
        <v>6.0376472959425637E-2</v>
      </c>
      <c r="AI5" s="8">
        <f>AC5*AE5</f>
        <v>3.5211559956066306E-2</v>
      </c>
    </row>
    <row r="6" spans="1:35" ht="17">
      <c r="A6" s="35"/>
      <c r="B6" s="35"/>
      <c r="C6" s="34">
        <v>11.71666666666667</v>
      </c>
      <c r="D6" s="6">
        <v>22.764546889524102</v>
      </c>
      <c r="E6" s="6">
        <v>9.5091789170829095</v>
      </c>
      <c r="F6">
        <v>25.890856993860201</v>
      </c>
      <c r="G6">
        <f t="shared" si="0"/>
        <v>1.3955810957304182E-5</v>
      </c>
      <c r="H6" s="23">
        <v>191202</v>
      </c>
      <c r="I6" s="23" t="s">
        <v>34</v>
      </c>
      <c r="J6" s="4">
        <v>3.8007730202448053E-3</v>
      </c>
      <c r="K6" s="4">
        <v>7.8807788932252314E-3</v>
      </c>
      <c r="L6" s="4">
        <v>2.1306357696176119E-3</v>
      </c>
      <c r="M6" s="14">
        <v>0</v>
      </c>
      <c r="N6" s="14">
        <v>0.17457266313475217</v>
      </c>
      <c r="O6" s="14">
        <v>7.9673478743235188E-2</v>
      </c>
      <c r="P6" s="18">
        <f t="shared" si="1"/>
        <v>29.554561000097603</v>
      </c>
      <c r="Q6" s="44">
        <f t="shared" si="2"/>
        <v>1.361167453734065E-5</v>
      </c>
      <c r="R6" s="4">
        <f t="shared" si="3"/>
        <v>0</v>
      </c>
      <c r="S6" s="2"/>
      <c r="T6" t="s">
        <v>34</v>
      </c>
      <c r="U6" s="6">
        <v>26.0611516784803</v>
      </c>
      <c r="V6" s="6">
        <v>11.106851527777</v>
      </c>
      <c r="W6" s="6">
        <v>14.9543001507033</v>
      </c>
      <c r="X6" s="6">
        <v>18.584001603128598</v>
      </c>
      <c r="Y6" s="6">
        <v>29.562330711834001</v>
      </c>
      <c r="Z6" s="6">
        <v>58.085172929985298</v>
      </c>
      <c r="AA6" s="20">
        <v>3.7723138241459301E-3</v>
      </c>
      <c r="AB6" s="20">
        <v>3.7173343396418698E-3</v>
      </c>
      <c r="AC6" s="20">
        <f t="shared" si="4"/>
        <v>2.1306357696176119E-3</v>
      </c>
      <c r="AE6">
        <v>17.225863318258913</v>
      </c>
      <c r="AF6" s="8">
        <f>C6/24</f>
        <v>0.4881944444444446</v>
      </c>
      <c r="AG6" s="8">
        <f>AA6*AE6</f>
        <v>6.4981362328316375E-2</v>
      </c>
      <c r="AH6" s="8">
        <f>AB6*AE6</f>
        <v>6.4034293242941104E-2</v>
      </c>
      <c r="AI6" s="8">
        <f>AC6*AE6</f>
        <v>3.6702040548426372E-2</v>
      </c>
    </row>
    <row r="7" spans="1:35" ht="17">
      <c r="A7" s="35"/>
      <c r="B7" s="35"/>
      <c r="C7" s="34">
        <v>11.71666666666667</v>
      </c>
      <c r="D7" s="6">
        <v>25.291076934206501</v>
      </c>
      <c r="E7" s="6">
        <v>6.9806172028758997</v>
      </c>
      <c r="F7">
        <v>28.397053978183699</v>
      </c>
      <c r="G7">
        <f t="shared" si="0"/>
        <v>1.3955243845990332E-5</v>
      </c>
      <c r="H7" s="23">
        <v>191202</v>
      </c>
      <c r="I7" s="23" t="s">
        <v>35</v>
      </c>
      <c r="J7" s="4">
        <v>3.8086760094013005E-3</v>
      </c>
      <c r="K7" s="4">
        <v>7.881774138563679E-3</v>
      </c>
      <c r="L7" s="4">
        <v>2.1404939227360701E-3</v>
      </c>
      <c r="M7" s="14">
        <v>0</v>
      </c>
      <c r="N7" s="14">
        <v>0.17457266313475217</v>
      </c>
      <c r="O7" s="14">
        <v>7.9673478743235188E-2</v>
      </c>
      <c r="P7" s="18">
        <f t="shared" si="1"/>
        <v>29.554561000097603</v>
      </c>
      <c r="Q7" s="44">
        <f t="shared" si="2"/>
        <v>1.361167453734065E-5</v>
      </c>
      <c r="R7" s="4">
        <f t="shared" si="3"/>
        <v>0</v>
      </c>
      <c r="S7" s="2"/>
      <c r="T7" t="s">
        <v>35</v>
      </c>
      <c r="U7" s="6">
        <v>28.917708687358399</v>
      </c>
      <c r="V7" s="6">
        <v>8.5220478122747192</v>
      </c>
      <c r="W7" s="6">
        <v>20.395660875083699</v>
      </c>
      <c r="X7" s="6">
        <v>18.7198782498165</v>
      </c>
      <c r="Y7" s="6">
        <v>29.552181607731299</v>
      </c>
      <c r="Z7" s="6">
        <v>58.064959315339003</v>
      </c>
      <c r="AA7" s="20">
        <v>3.7828159559890702E-3</v>
      </c>
      <c r="AB7" s="20">
        <v>3.70783130878182E-3</v>
      </c>
      <c r="AC7" s="20">
        <f t="shared" si="4"/>
        <v>2.1404939227360701E-3</v>
      </c>
      <c r="AE7">
        <v>15.543996874744135</v>
      </c>
      <c r="AF7" s="8">
        <f>C7/24</f>
        <v>0.4881944444444446</v>
      </c>
      <c r="AG7" s="8">
        <f>AA7*AE7</f>
        <v>5.8800079397626354E-2</v>
      </c>
      <c r="AH7" s="8">
        <f>AB7*AE7</f>
        <v>5.7634518275783066E-2</v>
      </c>
      <c r="AI7" s="8">
        <f>AC7*AE7</f>
        <v>3.3271830845418286E-2</v>
      </c>
    </row>
    <row r="8" spans="1:35" ht="17">
      <c r="A8" s="35"/>
      <c r="B8" s="35"/>
      <c r="C8" s="34">
        <v>11.71666666666667</v>
      </c>
      <c r="D8" s="6">
        <v>45.886123403444401</v>
      </c>
      <c r="E8" s="6">
        <v>8.2361113063826803</v>
      </c>
      <c r="F8">
        <v>39.890618187431599</v>
      </c>
      <c r="G8">
        <f t="shared" si="0"/>
        <v>1.4253311932304433E-5</v>
      </c>
      <c r="H8" s="23">
        <v>191202</v>
      </c>
      <c r="I8" s="23" t="s">
        <v>36</v>
      </c>
      <c r="J8" s="4">
        <v>3.876126600265394E-3</v>
      </c>
      <c r="K8" s="4">
        <v>7.971036704830254E-3</v>
      </c>
      <c r="L8" s="4">
        <v>2.1863106193021446E-3</v>
      </c>
      <c r="M8" s="14">
        <v>0</v>
      </c>
      <c r="N8" s="14">
        <v>0.17457266313475217</v>
      </c>
      <c r="O8" s="14">
        <v>7.9673478743235188E-2</v>
      </c>
      <c r="P8" s="18">
        <f t="shared" si="1"/>
        <v>29.554561000097603</v>
      </c>
      <c r="Q8" s="44">
        <f t="shared" si="2"/>
        <v>1.361167453734065E-5</v>
      </c>
      <c r="R8" s="4">
        <f>MAX(0, L8-AVERAGE(L$3:L$5))</f>
        <v>4.1622639111896492E-5</v>
      </c>
      <c r="S8" s="2"/>
      <c r="T8" t="s">
        <v>36</v>
      </c>
      <c r="U8" s="6">
        <v>35.924157151793203</v>
      </c>
      <c r="V8" s="6">
        <v>25.795265612885</v>
      </c>
      <c r="W8" s="6">
        <v>10.1288915389081</v>
      </c>
      <c r="X8" s="6">
        <v>30.8597113823391</v>
      </c>
      <c r="Y8" s="6">
        <v>29.547899541759001</v>
      </c>
      <c r="Z8" s="6">
        <v>58.056430930806201</v>
      </c>
      <c r="AA8" s="20">
        <v>3.8085751637685602E-3</v>
      </c>
      <c r="AB8" s="20">
        <v>3.77133629402577E-3</v>
      </c>
      <c r="AC8" s="20">
        <f t="shared" si="4"/>
        <v>2.1863106193021446E-3</v>
      </c>
      <c r="AE8">
        <v>11.767063263593325</v>
      </c>
      <c r="AF8" s="8">
        <f>C8/24</f>
        <v>0.4881944444444446</v>
      </c>
      <c r="AG8" s="8">
        <f>AA8*AE8</f>
        <v>4.4815744896214954E-2</v>
      </c>
      <c r="AH8" s="8">
        <f>AB8*AE8</f>
        <v>4.4377552760086834E-2</v>
      </c>
      <c r="AI8" s="8">
        <f>AC8*AE8</f>
        <v>2.5726455371194237E-2</v>
      </c>
    </row>
    <row r="9" spans="1:35" ht="17">
      <c r="A9" s="35"/>
      <c r="B9" s="35"/>
      <c r="C9" s="34">
        <v>24.06666666666667</v>
      </c>
      <c r="D9" s="6">
        <v>25.111407542914101</v>
      </c>
      <c r="E9" s="6">
        <v>4.6941007835121704</v>
      </c>
      <c r="F9">
        <v>30.836080226375799</v>
      </c>
      <c r="G9">
        <f t="shared" si="0"/>
        <v>1.3921116223025312E-5</v>
      </c>
      <c r="H9" s="23">
        <v>191202</v>
      </c>
      <c r="I9" s="23" t="s">
        <v>37</v>
      </c>
      <c r="J9" s="4">
        <v>3.8083836381046254E-3</v>
      </c>
      <c r="K9" s="4">
        <v>7.8731978587332219E-3</v>
      </c>
      <c r="L9" s="4">
        <v>2.1500721559479289E-3</v>
      </c>
      <c r="M9" s="14">
        <v>0</v>
      </c>
      <c r="N9" s="14">
        <v>0.17457266313475217</v>
      </c>
      <c r="O9" s="14">
        <v>7.9673478743235188E-2</v>
      </c>
      <c r="P9" s="18">
        <f t="shared" si="1"/>
        <v>29.554561000097603</v>
      </c>
      <c r="Q9" s="44">
        <f t="shared" si="2"/>
        <v>1.361167453734065E-5</v>
      </c>
      <c r="R9" s="4">
        <f t="shared" si="3"/>
        <v>5.3841757576807495E-6</v>
      </c>
      <c r="S9" s="2"/>
      <c r="T9" t="s">
        <v>37</v>
      </c>
      <c r="U9" s="6">
        <v>27.0924486715105</v>
      </c>
      <c r="V9" s="6">
        <v>8.0150249214565594</v>
      </c>
      <c r="W9" s="6">
        <v>19.077423750053899</v>
      </c>
      <c r="X9" s="6">
        <v>17.553736796483498</v>
      </c>
      <c r="Y9" s="6">
        <v>29.547860143928499</v>
      </c>
      <c r="Z9" s="6">
        <v>58.0563524641992</v>
      </c>
      <c r="AA9" s="20">
        <v>3.7761053875407999E-3</v>
      </c>
      <c r="AB9" s="20">
        <v>3.70596723912373E-3</v>
      </c>
      <c r="AC9" s="20">
        <f t="shared" si="4"/>
        <v>2.1500721559479289E-3</v>
      </c>
      <c r="AE9">
        <v>17.427051411138876</v>
      </c>
      <c r="AF9" s="8">
        <f>C9/24</f>
        <v>1.002777777777778</v>
      </c>
      <c r="AG9" s="8">
        <f>AA9*AE9</f>
        <v>6.5806382722552015E-2</v>
      </c>
      <c r="AH9" s="8">
        <f>AB9*AE9</f>
        <v>6.4584081604205645E-2</v>
      </c>
      <c r="AI9" s="8">
        <f>AC9*AE9</f>
        <v>3.7469417999362757E-2</v>
      </c>
    </row>
    <row r="10" spans="1:35" ht="17">
      <c r="A10" s="35"/>
      <c r="B10" s="35"/>
      <c r="C10" s="34">
        <v>24.06666666666667</v>
      </c>
      <c r="D10" s="6">
        <v>19.377392109636201</v>
      </c>
      <c r="E10" s="6">
        <v>4.23626856768644</v>
      </c>
      <c r="F10">
        <v>27.594798162534101</v>
      </c>
      <c r="G10">
        <f t="shared" si="0"/>
        <v>1.3836939442473149E-5</v>
      </c>
      <c r="H10" s="23">
        <v>191202</v>
      </c>
      <c r="I10" s="23" t="s">
        <v>38</v>
      </c>
      <c r="J10" s="4">
        <v>3.7895565106294501E-3</v>
      </c>
      <c r="K10" s="4">
        <v>7.8479197831169602E-3</v>
      </c>
      <c r="L10" s="4">
        <v>2.1372067400079139E-3</v>
      </c>
      <c r="M10" s="14">
        <v>0</v>
      </c>
      <c r="N10" s="14">
        <v>0.17457266313475217</v>
      </c>
      <c r="O10" s="14">
        <v>7.9673478743235188E-2</v>
      </c>
      <c r="P10" s="18">
        <f t="shared" si="1"/>
        <v>29.554561000097603</v>
      </c>
      <c r="Q10" s="44">
        <f t="shared" si="2"/>
        <v>1.361167453734065E-5</v>
      </c>
      <c r="R10" s="4">
        <f t="shared" si="3"/>
        <v>0</v>
      </c>
      <c r="S10" s="2"/>
      <c r="T10" t="s">
        <v>38</v>
      </c>
      <c r="U10" s="6">
        <v>22.8785609693231</v>
      </c>
      <c r="V10" s="6">
        <v>5.3527714278296301</v>
      </c>
      <c r="W10" s="6">
        <v>17.525789541493499</v>
      </c>
      <c r="X10" s="6">
        <v>14.115666198576401</v>
      </c>
      <c r="Y10" s="6">
        <v>29.5532760169203</v>
      </c>
      <c r="Z10" s="6">
        <v>58.067139002742202</v>
      </c>
      <c r="AA10" s="20">
        <v>3.7606130294037098E-3</v>
      </c>
      <c r="AB10" s="20">
        <v>3.6961794641544102E-3</v>
      </c>
      <c r="AC10" s="20">
        <f t="shared" si="4"/>
        <v>2.1372067400079139E-3</v>
      </c>
      <c r="AE10">
        <v>14.150026054592175</v>
      </c>
      <c r="AF10" s="8">
        <f>C10/24</f>
        <v>1.002777777777778</v>
      </c>
      <c r="AG10" s="8">
        <f>AA10*AE10</f>
        <v>5.3212772347301304E-2</v>
      </c>
      <c r="AH10" s="8">
        <f>AB10*AE10</f>
        <v>5.2301035720233445E-2</v>
      </c>
      <c r="AI10" s="8">
        <f>AC10*AE10</f>
        <v>3.0241531055161985E-2</v>
      </c>
    </row>
    <row r="11" spans="1:35" ht="17">
      <c r="A11" s="35"/>
      <c r="B11" s="35"/>
      <c r="C11" s="34">
        <v>24.06666666666667</v>
      </c>
      <c r="D11" s="6">
        <v>28.729840283614202</v>
      </c>
      <c r="E11" s="6">
        <v>14.429881493272999</v>
      </c>
      <c r="F11">
        <v>26.168421282727099</v>
      </c>
      <c r="G11">
        <f t="shared" si="0"/>
        <v>1.410563077453137E-5</v>
      </c>
      <c r="H11" s="23">
        <v>191202</v>
      </c>
      <c r="I11" s="23" t="s">
        <v>39</v>
      </c>
      <c r="J11" s="4">
        <v>3.8204898222307946E-3</v>
      </c>
      <c r="K11" s="4">
        <v>7.9230619875607679E-3</v>
      </c>
      <c r="L11" s="4">
        <v>2.1318894641903698E-3</v>
      </c>
      <c r="M11" s="14">
        <v>0</v>
      </c>
      <c r="N11" s="14">
        <v>0.17457266313475217</v>
      </c>
      <c r="O11" s="14">
        <v>7.9673478743235188E-2</v>
      </c>
      <c r="P11" s="18">
        <f t="shared" si="1"/>
        <v>29.554561000097603</v>
      </c>
      <c r="Q11" s="44">
        <f t="shared" si="2"/>
        <v>1.361167453734065E-5</v>
      </c>
      <c r="R11" s="4">
        <f t="shared" si="3"/>
        <v>0</v>
      </c>
      <c r="S11" s="3"/>
      <c r="T11" t="s">
        <v>39</v>
      </c>
      <c r="U11" s="6">
        <v>32.0810756483449</v>
      </c>
      <c r="V11" s="6">
        <v>16.587968825923799</v>
      </c>
      <c r="W11" s="6">
        <v>15.493106822421099</v>
      </c>
      <c r="X11" s="6">
        <v>24.334522237134301</v>
      </c>
      <c r="Y11" s="6">
        <v>29.561056991626401</v>
      </c>
      <c r="Z11" s="6">
        <v>58.082636095869198</v>
      </c>
      <c r="AA11" s="20">
        <v>3.7944460746211399E-3</v>
      </c>
      <c r="AB11" s="20">
        <v>3.7374856673885E-3</v>
      </c>
      <c r="AC11" s="20">
        <f t="shared" si="4"/>
        <v>2.1318894641903698E-3</v>
      </c>
      <c r="AE11">
        <v>15.696131468541601</v>
      </c>
      <c r="AF11" s="8">
        <f>C11/24</f>
        <v>1.002777777777778</v>
      </c>
      <c r="AG11" s="8">
        <f>AA11*AE11</f>
        <v>5.9558124437545025E-2</v>
      </c>
      <c r="AH11" s="8">
        <f>AB11*AE11</f>
        <v>5.8664066397119845E-2</v>
      </c>
      <c r="AI11" s="8">
        <f>AC11*AE11</f>
        <v>3.3462417306330761E-2</v>
      </c>
    </row>
    <row r="12" spans="1:35" ht="17">
      <c r="A12" s="35"/>
      <c r="B12" s="35" t="s">
        <v>25</v>
      </c>
      <c r="C12" s="34">
        <v>0.28333333333333499</v>
      </c>
      <c r="D12" s="6">
        <v>319.50676569593003</v>
      </c>
      <c r="E12" s="6">
        <v>62.299615533700702</v>
      </c>
      <c r="F12">
        <v>76.328285038607703</v>
      </c>
      <c r="G12">
        <f t="shared" si="0"/>
        <v>1.8946447304377855E-5</v>
      </c>
      <c r="H12" s="23">
        <v>191202</v>
      </c>
      <c r="I12" s="23" t="s">
        <v>40</v>
      </c>
      <c r="J12" s="4">
        <v>4.7389650715924936E-3</v>
      </c>
      <c r="K12" s="4">
        <v>9.2603970188185041E-3</v>
      </c>
      <c r="L12" s="4">
        <v>2.3386605153349559E-3</v>
      </c>
      <c r="M12" s="14">
        <v>0</v>
      </c>
      <c r="N12" s="14">
        <v>0.17457266313475217</v>
      </c>
      <c r="O12" s="14">
        <v>7.9673478743235188E-2</v>
      </c>
      <c r="P12" s="18">
        <f>AVERAGE($F$12:$F$14)</f>
        <v>63.659812658428535</v>
      </c>
      <c r="Q12" s="44">
        <f>AVERAGE(G$12:G$14)</f>
        <v>1.7782029151917761E-5</v>
      </c>
      <c r="R12" s="4">
        <f t="shared" ref="R12:R20" si="5">MAX(0, L12-AVERAGE(L$12:L$14))</f>
        <v>5.2596021377538868E-5</v>
      </c>
      <c r="S12" s="2"/>
      <c r="T12" t="s">
        <v>40</v>
      </c>
      <c r="U12" s="6">
        <v>305.25757150241401</v>
      </c>
      <c r="V12" s="6">
        <v>103.640721704941</v>
      </c>
      <c r="W12" s="6">
        <v>201.61684979747201</v>
      </c>
      <c r="X12" s="6">
        <v>204.449146603678</v>
      </c>
      <c r="Y12" s="6">
        <v>63.654761362613897</v>
      </c>
      <c r="Z12" s="6">
        <v>127.039971147643</v>
      </c>
      <c r="AA12" s="20">
        <v>4.7987794616286203E-3</v>
      </c>
      <c r="AB12" s="20">
        <v>4.0575351133482103E-3</v>
      </c>
      <c r="AC12" s="20">
        <f t="shared" si="4"/>
        <v>2.3386605153349559E-3</v>
      </c>
      <c r="AE12">
        <v>14.112532196598989</v>
      </c>
      <c r="AF12" s="8">
        <f>C12/24</f>
        <v>1.1805555555555625E-2</v>
      </c>
      <c r="AG12" s="8">
        <f>AA12*AE12</f>
        <v>6.7722929656611863E-2</v>
      </c>
      <c r="AH12" s="8">
        <f>AB12*AE12</f>
        <v>5.7262094925957546E-2</v>
      </c>
      <c r="AI12" s="8">
        <f>AC12*AE12</f>
        <v>3.3004421819579348E-2</v>
      </c>
    </row>
    <row r="13" spans="1:35" ht="17">
      <c r="A13" s="35"/>
      <c r="B13" s="35"/>
      <c r="C13" s="34">
        <v>0.28333333333333499</v>
      </c>
      <c r="D13" s="6">
        <v>289.41928934032501</v>
      </c>
      <c r="E13" s="6">
        <v>59.551629907331701</v>
      </c>
      <c r="F13">
        <v>71.903846229200695</v>
      </c>
      <c r="G13">
        <f t="shared" si="0"/>
        <v>1.8466535589355627E-5</v>
      </c>
      <c r="H13" s="23">
        <v>191202</v>
      </c>
      <c r="I13" s="23" t="s">
        <v>41</v>
      </c>
      <c r="J13" s="4">
        <v>4.6448796112386389E-3</v>
      </c>
      <c r="K13" s="4">
        <v>9.1304704929834387E-3</v>
      </c>
      <c r="L13" s="4">
        <v>2.3200148135975296E-3</v>
      </c>
      <c r="M13" s="14">
        <v>0</v>
      </c>
      <c r="N13" s="14">
        <v>0.174572663134752</v>
      </c>
      <c r="O13" s="14">
        <v>7.9673478743235188E-2</v>
      </c>
      <c r="P13" s="18">
        <f t="shared" ref="P13:P20" si="6">AVERAGE($F$12:$F$14)</f>
        <v>63.659812658428535</v>
      </c>
      <c r="Q13" s="44">
        <f t="shared" ref="Q13:Q20" si="7">AVERAGE(G$12:G$14)</f>
        <v>1.7782029151917761E-5</v>
      </c>
      <c r="R13" s="4">
        <f t="shared" si="5"/>
        <v>3.3950319640112595E-5</v>
      </c>
      <c r="S13" s="2"/>
      <c r="T13" t="s">
        <v>41</v>
      </c>
      <c r="U13" s="6">
        <v>281.27794026547002</v>
      </c>
      <c r="V13" s="6">
        <v>92.280626186774498</v>
      </c>
      <c r="W13" s="6">
        <v>188.99731407869601</v>
      </c>
      <c r="X13" s="6">
        <v>186.779283226122</v>
      </c>
      <c r="Y13" s="6">
        <v>63.654707611894203</v>
      </c>
      <c r="Z13" s="6">
        <v>127.039860772011</v>
      </c>
      <c r="AA13" s="20">
        <v>4.7106183473859999E-3</v>
      </c>
      <c r="AB13" s="20">
        <v>4.0157697221756697E-3</v>
      </c>
      <c r="AC13" s="20">
        <f t="shared" si="4"/>
        <v>2.3200148135975296E-3</v>
      </c>
      <c r="AE13">
        <v>17.414729778371068</v>
      </c>
      <c r="AF13" s="8">
        <f>C13/24</f>
        <v>1.1805555555555625E-2</v>
      </c>
      <c r="AG13" s="8">
        <f>AA13*AE13</f>
        <v>8.2034145608764084E-2</v>
      </c>
      <c r="AH13" s="8">
        <f>AB13*AE13</f>
        <v>6.9933544563853547E-2</v>
      </c>
      <c r="AI13" s="8">
        <f>AC13*AE13</f>
        <v>4.0402431060618901E-2</v>
      </c>
    </row>
    <row r="14" spans="1:35" ht="17">
      <c r="A14" s="35"/>
      <c r="B14" s="35"/>
      <c r="C14" s="34">
        <v>0.28333333333333499</v>
      </c>
      <c r="D14" s="6">
        <v>149.18079614890601</v>
      </c>
      <c r="E14" s="6">
        <v>25.753259518557801</v>
      </c>
      <c r="F14">
        <v>42.7473067074772</v>
      </c>
      <c r="G14">
        <f t="shared" si="0"/>
        <v>1.593310456201979E-5</v>
      </c>
      <c r="H14" s="23">
        <v>191202</v>
      </c>
      <c r="I14" s="23" t="s">
        <v>42</v>
      </c>
      <c r="J14" s="4">
        <v>4.1968897147036796E-3</v>
      </c>
      <c r="K14" s="4">
        <v>8.4410582356414833E-3</v>
      </c>
      <c r="L14" s="4">
        <v>2.199518152939766E-3</v>
      </c>
      <c r="M14" s="14">
        <v>0</v>
      </c>
      <c r="N14" s="14">
        <v>0.17457266313475217</v>
      </c>
      <c r="O14" s="14">
        <v>7.9673478743235188E-2</v>
      </c>
      <c r="P14" s="18">
        <f t="shared" si="6"/>
        <v>63.659812658428535</v>
      </c>
      <c r="Q14" s="44">
        <f t="shared" si="7"/>
        <v>1.7782029151917761E-5</v>
      </c>
      <c r="R14" s="4">
        <f t="shared" si="5"/>
        <v>0</v>
      </c>
      <c r="S14" s="2"/>
      <c r="T14" t="s">
        <v>42</v>
      </c>
      <c r="U14" s="6">
        <v>149.18561779436999</v>
      </c>
      <c r="V14" s="6">
        <v>36.8448326407282</v>
      </c>
      <c r="W14" s="6">
        <v>112.34078515364099</v>
      </c>
      <c r="X14" s="6">
        <v>93.015225217549201</v>
      </c>
      <c r="Y14" s="6">
        <v>63.746471747417203</v>
      </c>
      <c r="Z14" s="6">
        <v>127.22830353242099</v>
      </c>
      <c r="AA14" s="20">
        <v>4.2249809238210003E-3</v>
      </c>
      <c r="AB14" s="20">
        <v>3.8119600272036301E-3</v>
      </c>
      <c r="AC14" s="20">
        <f t="shared" si="4"/>
        <v>2.199518152939766E-3</v>
      </c>
      <c r="AE14">
        <v>20.629093120455465</v>
      </c>
      <c r="AF14" s="8">
        <f>C14/24</f>
        <v>1.1805555555555625E-2</v>
      </c>
      <c r="AG14" s="8">
        <f>AA14*AE14</f>
        <v>8.7157524909651368E-2</v>
      </c>
      <c r="AH14" s="8">
        <f>AB14*AE14</f>
        <v>7.8637278372637634E-2</v>
      </c>
      <c r="AI14" s="8">
        <f>AC14*AE14</f>
        <v>4.5374064797126641E-2</v>
      </c>
    </row>
    <row r="15" spans="1:35" ht="17">
      <c r="A15" s="35"/>
      <c r="B15" s="35"/>
      <c r="C15" s="34">
        <v>11.733333333333331</v>
      </c>
      <c r="D15" s="6">
        <v>1300.5046737390901</v>
      </c>
      <c r="E15" s="6">
        <v>-170.66945358512601</v>
      </c>
      <c r="F15">
        <v>496.266733872499</v>
      </c>
      <c r="G15">
        <f t="shared" si="0"/>
        <v>2.5788134249092845E-5</v>
      </c>
      <c r="H15" s="23">
        <v>191202</v>
      </c>
      <c r="I15" s="23" t="s">
        <v>43</v>
      </c>
      <c r="J15" s="4">
        <v>7.8136805190385863E-3</v>
      </c>
      <c r="K15" s="4">
        <v>1.2372843069357169E-2</v>
      </c>
      <c r="L15" s="4">
        <v>4.3713566696225448E-3</v>
      </c>
      <c r="M15" s="14">
        <v>0</v>
      </c>
      <c r="N15" s="14">
        <v>0.17457266313475217</v>
      </c>
      <c r="O15" s="14">
        <v>7.9673478743235188E-2</v>
      </c>
      <c r="P15" s="18">
        <f t="shared" si="6"/>
        <v>63.659812658428535</v>
      </c>
      <c r="Q15" s="44">
        <f t="shared" si="7"/>
        <v>1.7782029151917761E-5</v>
      </c>
      <c r="R15" s="4">
        <f t="shared" si="5"/>
        <v>2.0852921756651277E-3</v>
      </c>
      <c r="S15" s="2"/>
      <c r="T15" t="s">
        <v>43</v>
      </c>
      <c r="U15" s="6">
        <v>605.510382878634</v>
      </c>
      <c r="V15" s="6">
        <v>649.96630073367498</v>
      </c>
      <c r="W15" s="6">
        <v>-44.455917855040497</v>
      </c>
      <c r="X15" s="6">
        <v>627.73834180615495</v>
      </c>
      <c r="Y15" s="6">
        <v>63.656336026613801</v>
      </c>
      <c r="Z15" s="6">
        <v>127.043204679387</v>
      </c>
      <c r="AA15" s="20">
        <v>5.9026589226533E-3</v>
      </c>
      <c r="AB15" s="20">
        <v>6.0661011046473498E-3</v>
      </c>
      <c r="AC15" s="20">
        <f t="shared" si="4"/>
        <v>4.3713566696225448E-3</v>
      </c>
      <c r="AE15">
        <v>16.918784059466869</v>
      </c>
      <c r="AF15" s="8">
        <f>C15/24</f>
        <v>0.48888888888888876</v>
      </c>
      <c r="AG15" s="8">
        <f>AA15*AE15</f>
        <v>9.9865811689056533E-2</v>
      </c>
      <c r="AH15" s="8">
        <f>AB15*AE15</f>
        <v>0.10263105467242195</v>
      </c>
      <c r="AI15" s="8">
        <f>AC15*AE15</f>
        <v>7.3958039540254095E-2</v>
      </c>
    </row>
    <row r="16" spans="1:35" ht="17">
      <c r="A16" s="35"/>
      <c r="B16" s="35"/>
      <c r="C16" s="34">
        <v>11.733333333333331</v>
      </c>
      <c r="D16" s="6">
        <v>1495.7200725417999</v>
      </c>
      <c r="E16" s="6">
        <v>-279.31915107259999</v>
      </c>
      <c r="F16">
        <v>575.30978529742299</v>
      </c>
      <c r="G16">
        <f t="shared" si="0"/>
        <v>2.431128944855992E-5</v>
      </c>
      <c r="H16" s="23">
        <v>191202</v>
      </c>
      <c r="I16" s="23" t="s">
        <v>44</v>
      </c>
      <c r="J16" s="4">
        <v>8.4045930610252319E-3</v>
      </c>
      <c r="K16" s="4">
        <v>1.2748180277344437E-2</v>
      </c>
      <c r="L16" s="4">
        <v>4.8086341907642742E-3</v>
      </c>
      <c r="M16" s="14">
        <v>0</v>
      </c>
      <c r="N16" s="14">
        <v>0.17457266313475217</v>
      </c>
      <c r="O16" s="14">
        <v>7.9673478743235188E-2</v>
      </c>
      <c r="P16" s="18">
        <f t="shared" si="6"/>
        <v>63.659812658428535</v>
      </c>
      <c r="Q16" s="44">
        <f t="shared" si="7"/>
        <v>1.7782029151917761E-5</v>
      </c>
      <c r="R16" s="4">
        <f t="shared" si="5"/>
        <v>2.5225696968068571E-3</v>
      </c>
      <c r="S16" s="2"/>
      <c r="T16" t="s">
        <v>44</v>
      </c>
      <c r="U16" s="6">
        <v>652.69427971832999</v>
      </c>
      <c r="V16" s="6">
        <v>704.873281267685</v>
      </c>
      <c r="W16" s="6">
        <v>-52.179001549355199</v>
      </c>
      <c r="X16" s="6">
        <v>678.78378049300704</v>
      </c>
      <c r="Y16" s="6">
        <v>63.656592206770597</v>
      </c>
      <c r="Z16" s="6">
        <v>127.04373073913</v>
      </c>
      <c r="AA16" s="20">
        <v>6.0761305193844399E-3</v>
      </c>
      <c r="AB16" s="20">
        <v>6.2679666185806397E-3</v>
      </c>
      <c r="AC16" s="20">
        <f t="shared" si="4"/>
        <v>4.8086341907642742E-3</v>
      </c>
      <c r="AE16">
        <v>16.210821370626892</v>
      </c>
      <c r="AF16" s="8">
        <f>C16/24</f>
        <v>0.48888888888888876</v>
      </c>
      <c r="AG16" s="8">
        <f>AA16*AE16</f>
        <v>9.8499066474355551E-2</v>
      </c>
      <c r="AH16" s="8">
        <f>AB16*AE16</f>
        <v>0.10160888721086302</v>
      </c>
      <c r="AI16" s="8">
        <f>AC16*AE16</f>
        <v>7.7951909903168651E-2</v>
      </c>
    </row>
    <row r="17" spans="1:35" ht="17">
      <c r="A17" s="35"/>
      <c r="B17" s="35"/>
      <c r="C17" s="34">
        <v>11.733333333333331</v>
      </c>
      <c r="D17" s="6">
        <v>1221.0516738625599</v>
      </c>
      <c r="E17" s="6">
        <v>-4.4618830499231201</v>
      </c>
      <c r="F17">
        <v>413.41841752521498</v>
      </c>
      <c r="G17">
        <f t="shared" si="0"/>
        <v>2.9887232096846334E-5</v>
      </c>
      <c r="H17" s="23">
        <v>191203</v>
      </c>
      <c r="I17" s="23" t="s">
        <v>45</v>
      </c>
      <c r="J17" s="4">
        <v>7.5901402957454555E-3</v>
      </c>
      <c r="K17" s="4">
        <v>1.2682610330821777E-2</v>
      </c>
      <c r="L17" s="4">
        <v>3.8846552949401078E-3</v>
      </c>
      <c r="M17" s="14">
        <v>0</v>
      </c>
      <c r="N17" s="14">
        <v>0.17428295181305936</v>
      </c>
      <c r="O17" s="14">
        <v>7.9680143728576971E-2</v>
      </c>
      <c r="P17" s="18">
        <f t="shared" si="6"/>
        <v>63.659812658428535</v>
      </c>
      <c r="Q17" s="44">
        <f t="shared" si="7"/>
        <v>1.7782029151917761E-5</v>
      </c>
      <c r="R17" s="4">
        <f t="shared" si="5"/>
        <v>1.5985908009826908E-3</v>
      </c>
      <c r="S17" s="2"/>
      <c r="T17" t="s">
        <v>45</v>
      </c>
      <c r="U17" s="6">
        <v>691.40528326008496</v>
      </c>
      <c r="V17" s="6">
        <v>648.32742196703896</v>
      </c>
      <c r="W17" s="6">
        <v>43.0778612930457</v>
      </c>
      <c r="X17" s="6">
        <v>669.86635261356196</v>
      </c>
      <c r="Y17" s="6">
        <v>63.656330756127502</v>
      </c>
      <c r="Z17" s="6">
        <v>127.043193856573</v>
      </c>
      <c r="AA17" s="20">
        <v>6.2184515239056999E-3</v>
      </c>
      <c r="AB17" s="20">
        <v>6.0600757668618204E-3</v>
      </c>
      <c r="AC17" s="20">
        <f t="shared" si="4"/>
        <v>3.8846552949401078E-3</v>
      </c>
      <c r="AE17">
        <v>19.062748161065159</v>
      </c>
      <c r="AF17" s="8">
        <f>C17/24</f>
        <v>0.48888888888888876</v>
      </c>
      <c r="AG17" s="8">
        <f>AA17*AE17</f>
        <v>0.11854077535200622</v>
      </c>
      <c r="AH17" s="8">
        <f>AB17*AE17</f>
        <v>0.1155216981806607</v>
      </c>
      <c r="AI17" s="8">
        <f>AC17*AE17</f>
        <v>7.4052205579991565E-2</v>
      </c>
    </row>
    <row r="18" spans="1:35" ht="17">
      <c r="A18" s="35"/>
      <c r="B18" s="35"/>
      <c r="C18" s="34">
        <v>24.083333333333329</v>
      </c>
      <c r="D18" s="6">
        <v>2200.6801496695798</v>
      </c>
      <c r="E18" s="6">
        <v>-684.39493731244602</v>
      </c>
      <c r="F18">
        <v>868.89479823857801</v>
      </c>
      <c r="G18">
        <f t="shared" si="0"/>
        <v>1.3653857884916676E-5</v>
      </c>
      <c r="H18" s="23">
        <v>191203</v>
      </c>
      <c r="I18" s="23" t="s">
        <v>46</v>
      </c>
      <c r="J18" s="4">
        <v>1.0535266173490503E-2</v>
      </c>
      <c r="K18" s="4">
        <v>1.406063761514271E-2</v>
      </c>
      <c r="L18" s="4">
        <v>6.5647298026080192E-3</v>
      </c>
      <c r="M18" s="14">
        <v>0</v>
      </c>
      <c r="N18" s="14">
        <v>0.17428295181305936</v>
      </c>
      <c r="O18" s="14">
        <v>7.9680143728576971E-2</v>
      </c>
      <c r="P18" s="18">
        <f t="shared" si="6"/>
        <v>63.659812658428535</v>
      </c>
      <c r="Q18" s="44">
        <f t="shared" si="7"/>
        <v>1.7782029151917761E-5</v>
      </c>
      <c r="R18" s="4">
        <f t="shared" si="5"/>
        <v>4.2786653086506025E-3</v>
      </c>
      <c r="S18" s="2"/>
      <c r="T18" t="s">
        <v>46</v>
      </c>
      <c r="U18" s="6">
        <v>759.15861945500205</v>
      </c>
      <c r="V18" s="6">
        <v>955.39430207549594</v>
      </c>
      <c r="W18" s="6">
        <v>-196.23568262049301</v>
      </c>
      <c r="X18" s="6">
        <v>857.276460765249</v>
      </c>
      <c r="Y18" s="6">
        <v>63.6583288650409</v>
      </c>
      <c r="Z18" s="6">
        <v>127.047296927926</v>
      </c>
      <c r="AA18" s="20">
        <v>6.4675466644263102E-3</v>
      </c>
      <c r="AB18" s="20">
        <v>7.1890071515805596E-3</v>
      </c>
      <c r="AC18" s="20">
        <f t="shared" si="4"/>
        <v>6.5647298026080192E-3</v>
      </c>
      <c r="AE18">
        <v>18.606847748656328</v>
      </c>
      <c r="AF18" s="8">
        <f>C18/24</f>
        <v>1.0034722222222221</v>
      </c>
      <c r="AG18" s="8">
        <f>AA18*AE18</f>
        <v>0.12034065609231044</v>
      </c>
      <c r="AH18" s="8">
        <f>AB18*AE18</f>
        <v>0.13376476153346098</v>
      </c>
      <c r="AI18" s="8">
        <f>AC18*AE18</f>
        <v>0.12214892794819412</v>
      </c>
    </row>
    <row r="19" spans="1:35" ht="17">
      <c r="A19" s="35"/>
      <c r="B19" s="35"/>
      <c r="C19" s="34">
        <v>24.083333333333329</v>
      </c>
      <c r="D19" s="6">
        <v>1598.9618350866899</v>
      </c>
      <c r="E19" s="6">
        <v>-252.667794523308</v>
      </c>
      <c r="F19">
        <v>613.42860209339801</v>
      </c>
      <c r="G19">
        <f t="shared" si="0"/>
        <v>2.6253229845581147E-5</v>
      </c>
      <c r="H19" s="23">
        <v>191203</v>
      </c>
      <c r="I19" s="23" t="s">
        <v>47</v>
      </c>
      <c r="J19" s="4">
        <v>8.7407486495164489E-3</v>
      </c>
      <c r="K19" s="4">
        <v>1.3279339480680736E-2</v>
      </c>
      <c r="L19" s="4">
        <v>4.9677370711661952E-3</v>
      </c>
      <c r="M19" s="14">
        <v>0</v>
      </c>
      <c r="N19" s="14">
        <v>0.17428295181305936</v>
      </c>
      <c r="O19" s="14">
        <v>7.9680143728576971E-2</v>
      </c>
      <c r="P19" s="18">
        <f t="shared" si="6"/>
        <v>63.659812658428535</v>
      </c>
      <c r="Q19" s="44">
        <f t="shared" si="7"/>
        <v>1.7782029151917761E-5</v>
      </c>
      <c r="R19" s="4">
        <f t="shared" si="5"/>
        <v>2.6816725772087781E-3</v>
      </c>
      <c r="S19" s="2"/>
      <c r="T19" t="s">
        <v>47</v>
      </c>
      <c r="U19" s="6">
        <v>703.05598079814695</v>
      </c>
      <c r="V19" s="6">
        <v>798.985673899012</v>
      </c>
      <c r="W19" s="6">
        <v>-95.929693100865705</v>
      </c>
      <c r="X19" s="6">
        <v>751.02082734857902</v>
      </c>
      <c r="Y19" s="6">
        <v>63.657112889254897</v>
      </c>
      <c r="Z19" s="6">
        <v>127.044799948357</v>
      </c>
      <c r="AA19" s="20">
        <v>6.2612853134043798E-3</v>
      </c>
      <c r="AB19" s="20">
        <v>6.6139708300897203E-3</v>
      </c>
      <c r="AC19" s="20">
        <f t="shared" si="4"/>
        <v>4.9677370711661952E-3</v>
      </c>
      <c r="AE19">
        <v>17.258804424270441</v>
      </c>
      <c r="AF19" s="8">
        <f>C19/24</f>
        <v>1.0034722222222221</v>
      </c>
      <c r="AG19" s="8">
        <f>AA19*AE19</f>
        <v>0.10806229866860305</v>
      </c>
      <c r="AH19" s="8">
        <f>AB19*AE19</f>
        <v>0.1141492290243481</v>
      </c>
      <c r="AI19" s="8">
        <f>AC19*AE19</f>
        <v>8.5737202542455412E-2</v>
      </c>
    </row>
    <row r="20" spans="1:35" ht="17">
      <c r="A20" s="35"/>
      <c r="B20" s="35"/>
      <c r="C20" s="34">
        <v>24.083333333333329</v>
      </c>
      <c r="D20" s="6">
        <v>5149.0816221199802</v>
      </c>
      <c r="E20" s="6">
        <v>-999.99999999999898</v>
      </c>
      <c r="F20">
        <v>1780.1044667747001</v>
      </c>
      <c r="G20">
        <f t="shared" si="0"/>
        <v>8.3048565967253633E-20</v>
      </c>
      <c r="H20" s="23">
        <v>191203</v>
      </c>
      <c r="I20" s="23" t="s">
        <v>48</v>
      </c>
      <c r="J20" s="4">
        <v>2.1824058844499988E-2</v>
      </c>
      <c r="K20" s="4">
        <v>2.5092438950031035E-2</v>
      </c>
      <c r="L20" s="4">
        <v>1.3902477848414814E-2</v>
      </c>
      <c r="M20" s="14">
        <v>0</v>
      </c>
      <c r="N20" s="14">
        <v>0.17428295181305936</v>
      </c>
      <c r="O20" s="14">
        <v>7.9680143728576971E-2</v>
      </c>
      <c r="P20" s="18">
        <f t="shared" si="6"/>
        <v>63.659812658428535</v>
      </c>
      <c r="Q20" s="44">
        <f t="shared" si="7"/>
        <v>1.7782029151917761E-5</v>
      </c>
      <c r="R20" s="4">
        <f t="shared" si="5"/>
        <v>1.1616413354457397E-2</v>
      </c>
      <c r="S20" s="2"/>
      <c r="T20" t="s">
        <v>48</v>
      </c>
      <c r="U20" s="6">
        <v>1964.5349461544499</v>
      </c>
      <c r="V20" s="6">
        <v>2750.6410700125102</v>
      </c>
      <c r="W20" s="6">
        <v>-786.10612385806098</v>
      </c>
      <c r="X20" s="6">
        <v>2357.58800808348</v>
      </c>
      <c r="Y20" s="6">
        <v>63.686039992550199</v>
      </c>
      <c r="Z20" s="6">
        <v>127.104201845429</v>
      </c>
      <c r="AA20" s="20">
        <v>1.08991127295368E-2</v>
      </c>
      <c r="AB20" s="20">
        <v>1.3789231893901001E-2</v>
      </c>
      <c r="AC20" s="20">
        <f t="shared" si="4"/>
        <v>1.3902477848414814E-2</v>
      </c>
      <c r="AE20">
        <v>6.7565174342186411</v>
      </c>
      <c r="AF20" s="8">
        <f>C20/24</f>
        <v>1.0034722222222221</v>
      </c>
      <c r="AG20" s="8">
        <f>AA20*AE20</f>
        <v>7.3640045174629715E-2</v>
      </c>
      <c r="AH20" s="8">
        <f>AB20*AE20</f>
        <v>9.3167185695625848E-2</v>
      </c>
      <c r="AI20" s="8">
        <f>AC20*AE20</f>
        <v>9.3932333961653153E-2</v>
      </c>
    </row>
    <row r="21" spans="1:35" ht="17">
      <c r="A21" s="35"/>
      <c r="B21" s="35" t="s">
        <v>26</v>
      </c>
      <c r="C21" s="34">
        <v>0.28333333333333499</v>
      </c>
      <c r="D21" s="6">
        <v>12.294933170767299</v>
      </c>
      <c r="E21" s="6">
        <v>-3.49060864410855</v>
      </c>
      <c r="F21">
        <v>43.140856388927503</v>
      </c>
      <c r="G21">
        <f t="shared" si="0"/>
        <v>1.3635077151461649E-5</v>
      </c>
      <c r="H21" s="23">
        <v>191205</v>
      </c>
      <c r="I21" s="23" t="s">
        <v>49</v>
      </c>
      <c r="J21" s="4">
        <v>3.7716261222822079E-3</v>
      </c>
      <c r="K21" s="4">
        <v>7.7967971726053912E-3</v>
      </c>
      <c r="L21" s="4">
        <v>2.1455282187458832E-3</v>
      </c>
      <c r="M21" s="14">
        <v>0</v>
      </c>
      <c r="N21" s="14">
        <v>0.17394966632962505</v>
      </c>
      <c r="O21" s="14">
        <v>7.9668397727372692E-2</v>
      </c>
      <c r="P21" s="18">
        <f>AVERAGE($F$21:$F$23)</f>
        <v>44.083903744008268</v>
      </c>
      <c r="Q21" s="44">
        <f>AVERAGE(G$21:G$23)</f>
        <v>1.367566364447788E-5</v>
      </c>
      <c r="R21" s="4">
        <f t="shared" ref="R21:R29" si="8">MAX(0, L21-AVERAGE(L$21:L$23))</f>
        <v>2.8037586479985957E-7</v>
      </c>
      <c r="S21" s="3"/>
      <c r="T21" t="s">
        <v>49</v>
      </c>
      <c r="U21" s="6">
        <v>14.9333156983562</v>
      </c>
      <c r="V21" s="6">
        <v>-2.1142121507093901</v>
      </c>
      <c r="W21" s="6">
        <v>17.047527849065599</v>
      </c>
      <c r="X21" s="6">
        <v>6.4095517738233996</v>
      </c>
      <c r="Y21" s="6">
        <v>44.137242465036302</v>
      </c>
      <c r="Z21" s="6">
        <v>87.306318717498499</v>
      </c>
      <c r="AA21" s="20">
        <v>3.7314023351649999E-3</v>
      </c>
      <c r="AB21" s="20">
        <v>3.6687270990279101E-3</v>
      </c>
      <c r="AC21" s="20">
        <f t="shared" si="4"/>
        <v>2.1455282187458832E-3</v>
      </c>
      <c r="AE21">
        <v>14.979430928675443</v>
      </c>
      <c r="AF21" s="8">
        <f>C21/24</f>
        <v>1.1805555555555625E-2</v>
      </c>
      <c r="AG21" s="8">
        <f>AA21*AE21</f>
        <v>5.5894283546702374E-2</v>
      </c>
      <c r="AH21" s="8">
        <f>AB21*AE21</f>
        <v>5.4955444176048411E-2</v>
      </c>
      <c r="AI21" s="8">
        <f>AC21*AE21</f>
        <v>3.2138791758228015E-2</v>
      </c>
    </row>
    <row r="22" spans="1:35" ht="17">
      <c r="A22" s="35"/>
      <c r="B22" s="35"/>
      <c r="C22" s="34">
        <v>0.28333333333333499</v>
      </c>
      <c r="D22" s="6">
        <v>18.9683601532419</v>
      </c>
      <c r="E22" s="6">
        <v>0.23873469764956701</v>
      </c>
      <c r="F22">
        <v>46.338328016541197</v>
      </c>
      <c r="G22">
        <f t="shared" si="0"/>
        <v>1.3776329080717715E-5</v>
      </c>
      <c r="H22" s="23">
        <v>191205</v>
      </c>
      <c r="I22" s="23" t="s">
        <v>50</v>
      </c>
      <c r="J22" s="4">
        <v>3.7942570711423911E-3</v>
      </c>
      <c r="K22" s="4">
        <v>7.8383554802504193E-3</v>
      </c>
      <c r="L22" s="4">
        <v>2.1541230012851222E-3</v>
      </c>
      <c r="M22" s="14">
        <v>0</v>
      </c>
      <c r="N22" s="14">
        <v>0.17394966632962505</v>
      </c>
      <c r="O22" s="14">
        <v>7.9668397727372692E-2</v>
      </c>
      <c r="P22" s="18">
        <f t="shared" ref="P22:P29" si="9">AVERAGE($F$21:$F$23)</f>
        <v>44.083903744008268</v>
      </c>
      <c r="Q22" s="44">
        <f t="shared" ref="Q22:Q29" si="10">AVERAGE(G$21:G$23)</f>
        <v>1.367566364447788E-5</v>
      </c>
      <c r="R22" s="4">
        <f t="shared" si="8"/>
        <v>8.8751584040387861E-6</v>
      </c>
      <c r="S22" s="2"/>
      <c r="T22" t="s">
        <v>50</v>
      </c>
      <c r="U22" s="6">
        <v>18.9074833858879</v>
      </c>
      <c r="V22" s="6">
        <v>5.2155037647114701</v>
      </c>
      <c r="W22" s="6">
        <v>13.6919796211765</v>
      </c>
      <c r="X22" s="6">
        <v>12.0614935752997</v>
      </c>
      <c r="Y22" s="6">
        <v>44.136135802160503</v>
      </c>
      <c r="Z22" s="6">
        <v>87.304085352275706</v>
      </c>
      <c r="AA22" s="20">
        <v>3.74601336266821E-3</v>
      </c>
      <c r="AB22" s="20">
        <v>3.6956747995909602E-3</v>
      </c>
      <c r="AC22" s="20">
        <f t="shared" si="4"/>
        <v>2.1541230012851222E-3</v>
      </c>
      <c r="AE22">
        <v>12.912526103574761</v>
      </c>
      <c r="AF22" s="8">
        <f>C22/24</f>
        <v>1.1805555555555625E-2</v>
      </c>
      <c r="AG22" s="8">
        <f>AA22*AE22</f>
        <v>4.837049532979313E-2</v>
      </c>
      <c r="AH22" s="8">
        <f>AB22*AE22</f>
        <v>4.7720497320041695E-2</v>
      </c>
      <c r="AI22" s="8">
        <f>AC22*AE22</f>
        <v>2.7815169484404947E-2</v>
      </c>
    </row>
    <row r="23" spans="1:35" ht="17">
      <c r="A23" s="35"/>
      <c r="B23" s="35"/>
      <c r="C23" s="34">
        <v>0.28333333333333499</v>
      </c>
      <c r="D23" s="6">
        <v>9.4377052443097504</v>
      </c>
      <c r="E23" s="6">
        <v>-2.09859793130207</v>
      </c>
      <c r="F23">
        <v>42.772526826556103</v>
      </c>
      <c r="G23">
        <f t="shared" si="0"/>
        <v>1.3615584701254273E-5</v>
      </c>
      <c r="H23" s="23">
        <v>191205</v>
      </c>
      <c r="I23" s="23" t="s">
        <v>51</v>
      </c>
      <c r="J23" s="4">
        <v>3.7631927846860417E-3</v>
      </c>
      <c r="K23" s="4">
        <v>7.7909774133587389E-3</v>
      </c>
      <c r="L23" s="4">
        <v>2.1360923086122439E-3</v>
      </c>
      <c r="M23" s="14">
        <v>0</v>
      </c>
      <c r="N23" s="14">
        <v>0.17394966632962505</v>
      </c>
      <c r="O23" s="14">
        <v>7.9668397727372692E-2</v>
      </c>
      <c r="P23" s="18">
        <f t="shared" si="9"/>
        <v>44.083903744008268</v>
      </c>
      <c r="Q23" s="44">
        <f t="shared" si="10"/>
        <v>1.367566364447788E-5</v>
      </c>
      <c r="R23" s="4">
        <f t="shared" si="8"/>
        <v>0</v>
      </c>
      <c r="S23" s="2"/>
      <c r="T23" t="s">
        <v>51</v>
      </c>
      <c r="U23" s="6">
        <v>12.1052541337174</v>
      </c>
      <c r="V23" s="6">
        <v>-0.86036697998226297</v>
      </c>
      <c r="W23" s="6">
        <v>12.9656211136996</v>
      </c>
      <c r="X23" s="6">
        <v>5.62244357686758</v>
      </c>
      <c r="Y23" s="6">
        <v>44.052607891632498</v>
      </c>
      <c r="Z23" s="6">
        <v>87.135523414475699</v>
      </c>
      <c r="AA23" s="20">
        <v>3.7210049668226098E-3</v>
      </c>
      <c r="AB23" s="20">
        <v>3.6733368607980901E-3</v>
      </c>
      <c r="AC23" s="20">
        <f t="shared" si="4"/>
        <v>2.1360923086122439E-3</v>
      </c>
      <c r="AE23">
        <v>15.702964314880729</v>
      </c>
      <c r="AF23" s="8">
        <f>C23/24</f>
        <v>1.1805555555555625E-2</v>
      </c>
      <c r="AG23" s="8">
        <f>AA23*AE23</f>
        <v>5.8430808209509397E-2</v>
      </c>
      <c r="AH23" s="8">
        <f>AB23*AE23</f>
        <v>5.7682277641648412E-2</v>
      </c>
      <c r="AI23" s="8">
        <f>AC23*AE23</f>
        <v>3.3542981295429257E-2</v>
      </c>
    </row>
    <row r="24" spans="1:35" ht="17">
      <c r="A24" s="35"/>
      <c r="B24" s="35"/>
      <c r="C24" s="34">
        <v>11.75</v>
      </c>
      <c r="D24" s="6">
        <v>198.91107362346699</v>
      </c>
      <c r="E24" s="6">
        <v>150.692926074626</v>
      </c>
      <c r="F24">
        <v>51.524312488226499</v>
      </c>
      <c r="G24">
        <f t="shared" si="0"/>
        <v>1.8647282719982888E-5</v>
      </c>
      <c r="H24" s="23">
        <v>191205</v>
      </c>
      <c r="I24" s="23" t="s">
        <v>52</v>
      </c>
      <c r="J24" s="4">
        <v>4.388392318474898E-3</v>
      </c>
      <c r="K24" s="4">
        <v>9.1247249554029276E-3</v>
      </c>
      <c r="L24" s="4">
        <v>2.1715662777275421E-3</v>
      </c>
      <c r="M24" s="14">
        <v>0</v>
      </c>
      <c r="N24" s="14">
        <v>0.17394966632962505</v>
      </c>
      <c r="O24" s="14">
        <v>7.9668397727372692E-2</v>
      </c>
      <c r="P24" s="18">
        <f t="shared" si="9"/>
        <v>44.083903744008268</v>
      </c>
      <c r="Q24" s="44">
        <f t="shared" si="10"/>
        <v>1.367566364447788E-5</v>
      </c>
      <c r="R24" s="4">
        <f t="shared" si="8"/>
        <v>2.6318434846458755E-5</v>
      </c>
      <c r="S24" s="2"/>
      <c r="T24" t="s">
        <v>52</v>
      </c>
      <c r="U24" s="6">
        <v>193.62356826602499</v>
      </c>
      <c r="V24" s="6">
        <v>180.38891048173599</v>
      </c>
      <c r="W24" s="6">
        <v>13.2346577842887</v>
      </c>
      <c r="X24" s="6">
        <v>187.00623937387999</v>
      </c>
      <c r="Y24" s="6">
        <v>44.1381344742883</v>
      </c>
      <c r="Z24" s="6">
        <v>87.308118890138104</v>
      </c>
      <c r="AA24" s="20">
        <v>4.3883570487300398E-3</v>
      </c>
      <c r="AB24" s="20">
        <v>4.3396998293861004E-3</v>
      </c>
      <c r="AC24" s="20">
        <f t="shared" si="4"/>
        <v>2.1715662777275421E-3</v>
      </c>
      <c r="AE24">
        <v>11.626588135983035</v>
      </c>
      <c r="AF24" s="8">
        <f>C24/24</f>
        <v>0.48958333333333331</v>
      </c>
      <c r="AG24" s="8">
        <f>AA24*AE24</f>
        <v>5.1021619999222202E-2</v>
      </c>
      <c r="AH24" s="8">
        <f>AB24*AE24</f>
        <v>5.0455902550068037E-2</v>
      </c>
      <c r="AI24" s="8">
        <f>AC24*AE24</f>
        <v>2.524790672112788E-2</v>
      </c>
    </row>
    <row r="25" spans="1:35" ht="17">
      <c r="A25" s="35"/>
      <c r="B25" s="35"/>
      <c r="C25" s="34">
        <v>11.75</v>
      </c>
      <c r="D25" s="6">
        <v>117.52314577985</v>
      </c>
      <c r="E25" s="6">
        <v>81.765278207392896</v>
      </c>
      <c r="F25">
        <v>51.429013863644101</v>
      </c>
      <c r="G25">
        <f t="shared" si="0"/>
        <v>1.6340250312755423E-5</v>
      </c>
      <c r="H25" s="23">
        <v>191205</v>
      </c>
      <c r="I25" s="23" t="s">
        <v>53</v>
      </c>
      <c r="J25" s="4">
        <v>4.1202631420413005E-3</v>
      </c>
      <c r="K25" s="4">
        <v>8.5392228517388469E-3</v>
      </c>
      <c r="L25" s="4">
        <v>2.1646767540140078E-3</v>
      </c>
      <c r="M25" s="14">
        <v>0</v>
      </c>
      <c r="N25" s="14">
        <v>0.17394966632962505</v>
      </c>
      <c r="O25" s="14">
        <v>7.9668397727372692E-2</v>
      </c>
      <c r="P25" s="18">
        <f t="shared" si="9"/>
        <v>44.083903744008268</v>
      </c>
      <c r="Q25" s="44">
        <f t="shared" si="10"/>
        <v>1.367566364447788E-5</v>
      </c>
      <c r="R25" s="4">
        <f t="shared" si="8"/>
        <v>1.942891113292447E-5</v>
      </c>
      <c r="S25" s="2"/>
      <c r="T25" t="s">
        <v>53</v>
      </c>
      <c r="U25" s="6">
        <v>114.519469223314</v>
      </c>
      <c r="V25" s="6">
        <v>100.237736469805</v>
      </c>
      <c r="W25" s="6">
        <v>14.2817327535085</v>
      </c>
      <c r="X25" s="6">
        <v>107.37860284655901</v>
      </c>
      <c r="Y25" s="6">
        <v>44.137891571706703</v>
      </c>
      <c r="Z25" s="6">
        <v>87.307628685907503</v>
      </c>
      <c r="AA25" s="20">
        <v>4.0975308285995096E-3</v>
      </c>
      <c r="AB25" s="20">
        <v>4.0450240381312398E-3</v>
      </c>
      <c r="AC25" s="20">
        <f t="shared" si="4"/>
        <v>2.1646767540140078E-3</v>
      </c>
      <c r="AE25">
        <v>14.766765025178469</v>
      </c>
      <c r="AF25" s="8">
        <f>C25/24</f>
        <v>0.48958333333333331</v>
      </c>
      <c r="AG25" s="8">
        <f>AA25*AE25</f>
        <v>6.0507274929353788E-2</v>
      </c>
      <c r="AH25" s="8">
        <f>AB25*AE25</f>
        <v>5.973191949228257E-2</v>
      </c>
      <c r="AI25" s="8">
        <f>AC25*AE25</f>
        <v>3.1965272981990908E-2</v>
      </c>
    </row>
    <row r="26" spans="1:35" ht="17">
      <c r="A26" s="35"/>
      <c r="B26" s="35"/>
      <c r="C26" s="34">
        <v>11.75</v>
      </c>
      <c r="D26" s="6">
        <v>98.906027212904903</v>
      </c>
      <c r="E26" s="6">
        <v>67.188841484472704</v>
      </c>
      <c r="F26">
        <v>51.299642425928397</v>
      </c>
      <c r="G26">
        <f t="shared" si="0"/>
        <v>1.5851522139931624E-5</v>
      </c>
      <c r="H26" s="23">
        <v>191205</v>
      </c>
      <c r="I26" s="23" t="s">
        <v>54</v>
      </c>
      <c r="J26" s="4">
        <v>4.0592387200639969E-3</v>
      </c>
      <c r="K26" s="4">
        <v>8.4101429779827944E-3</v>
      </c>
      <c r="L26" s="4">
        <v>2.1596303444143955E-3</v>
      </c>
      <c r="M26" s="14">
        <v>0</v>
      </c>
      <c r="N26" s="14">
        <v>0.17394966632962505</v>
      </c>
      <c r="O26" s="14">
        <v>7.9668397727372692E-2</v>
      </c>
      <c r="P26" s="18">
        <f t="shared" si="9"/>
        <v>44.083903744008268</v>
      </c>
      <c r="Q26" s="44">
        <f t="shared" si="10"/>
        <v>1.367566364447788E-5</v>
      </c>
      <c r="R26" s="4">
        <f t="shared" si="8"/>
        <v>1.4382501533312126E-5</v>
      </c>
      <c r="S26" s="2"/>
      <c r="T26" t="s">
        <v>54</v>
      </c>
      <c r="U26" s="6">
        <v>97.671930207788606</v>
      </c>
      <c r="V26" s="6">
        <v>81.975836224376295</v>
      </c>
      <c r="W26" s="6">
        <v>15.6960939834123</v>
      </c>
      <c r="X26" s="6">
        <v>89.823883216082393</v>
      </c>
      <c r="Y26" s="6">
        <v>44.137838101974303</v>
      </c>
      <c r="Z26" s="6">
        <v>87.307520778097697</v>
      </c>
      <c r="AA26" s="20">
        <v>4.0355908514089298E-3</v>
      </c>
      <c r="AB26" s="20">
        <v>3.9778841618789097E-3</v>
      </c>
      <c r="AC26" s="20">
        <f t="shared" si="4"/>
        <v>2.1596303444143955E-3</v>
      </c>
      <c r="AE26">
        <v>16.91154376744181</v>
      </c>
      <c r="AF26" s="8">
        <f>C26/24</f>
        <v>0.48958333333333331</v>
      </c>
      <c r="AG26" s="8">
        <f>AA26*AE26</f>
        <v>6.824807131108987E-2</v>
      </c>
      <c r="AH26" s="8">
        <f>AB26*AE26</f>
        <v>6.7272162105428759E-2</v>
      </c>
      <c r="AI26" s="8">
        <f>AC26*AE26</f>
        <v>3.652268309105948E-2</v>
      </c>
    </row>
    <row r="27" spans="1:35" ht="17">
      <c r="A27" s="35"/>
      <c r="B27" s="35"/>
      <c r="C27" s="34">
        <v>24.083333333333329</v>
      </c>
      <c r="D27" s="6">
        <v>211.49745564873501</v>
      </c>
      <c r="E27" s="6">
        <v>164.46031915549901</v>
      </c>
      <c r="F27">
        <v>53.061648208001699</v>
      </c>
      <c r="G27">
        <f t="shared" si="0"/>
        <v>1.9068491644173202E-5</v>
      </c>
      <c r="H27" s="23">
        <v>191205</v>
      </c>
      <c r="I27" s="23" t="s">
        <v>55</v>
      </c>
      <c r="J27" s="4">
        <v>4.4313499636609056E-3</v>
      </c>
      <c r="K27" s="4">
        <v>9.2281817104013526E-3</v>
      </c>
      <c r="L27" s="4">
        <v>2.1659400115522035E-3</v>
      </c>
      <c r="M27" s="14">
        <v>0</v>
      </c>
      <c r="N27" s="14">
        <v>0.17394966632962505</v>
      </c>
      <c r="O27" s="14">
        <v>7.9668397727372692E-2</v>
      </c>
      <c r="P27" s="18">
        <f t="shared" si="9"/>
        <v>44.083903744008268</v>
      </c>
      <c r="Q27" s="44">
        <f t="shared" si="10"/>
        <v>1.367566364447788E-5</v>
      </c>
      <c r="R27" s="4">
        <f t="shared" si="8"/>
        <v>2.0692168671120146E-5</v>
      </c>
      <c r="S27" s="2"/>
      <c r="T27" t="s">
        <v>55</v>
      </c>
      <c r="U27" s="6">
        <v>208.47948624352401</v>
      </c>
      <c r="V27" s="6">
        <v>193.673000304082</v>
      </c>
      <c r="W27" s="6">
        <v>14.8064859394423</v>
      </c>
      <c r="X27" s="6">
        <v>201.07624327380299</v>
      </c>
      <c r="Y27" s="6">
        <v>44.138177439003002</v>
      </c>
      <c r="Z27" s="6">
        <v>87.308205597687405</v>
      </c>
      <c r="AA27" s="20">
        <v>4.4429748311743096E-3</v>
      </c>
      <c r="AB27" s="20">
        <v>4.38853878561795E-3</v>
      </c>
      <c r="AC27" s="20">
        <f t="shared" si="4"/>
        <v>2.1659400115522035E-3</v>
      </c>
      <c r="AE27">
        <v>17.395252053669211</v>
      </c>
      <c r="AF27" s="8">
        <f>C27/24</f>
        <v>1.0034722222222221</v>
      </c>
      <c r="AG27" s="8">
        <f>AA27*AE27</f>
        <v>7.7286667056385525E-2</v>
      </c>
      <c r="AH27" s="8">
        <f>AB27*AE27</f>
        <v>7.6339738323127626E-2</v>
      </c>
      <c r="AI27" s="8">
        <f>AC27*AE27</f>
        <v>3.767707243407778E-2</v>
      </c>
    </row>
    <row r="28" spans="1:35" ht="17">
      <c r="A28" s="35"/>
      <c r="B28" s="35"/>
      <c r="C28" s="34">
        <v>24.083333333333329</v>
      </c>
      <c r="D28" s="6">
        <v>246.70708361440501</v>
      </c>
      <c r="E28" s="6">
        <v>185.34664786593299</v>
      </c>
      <c r="F28">
        <v>58.308392203662201</v>
      </c>
      <c r="G28">
        <f t="shared" si="0"/>
        <v>1.9974639205890802E-5</v>
      </c>
      <c r="H28" s="23">
        <v>191205</v>
      </c>
      <c r="I28" s="23" t="s">
        <v>56</v>
      </c>
      <c r="J28" s="4">
        <v>4.546696627829229E-3</v>
      </c>
      <c r="K28" s="4">
        <v>9.4493810420473029E-3</v>
      </c>
      <c r="L28" s="4">
        <v>2.1832895272578534E-3</v>
      </c>
      <c r="M28" s="14">
        <v>0</v>
      </c>
      <c r="N28" s="14">
        <v>0.17394966632962505</v>
      </c>
      <c r="O28" s="14">
        <v>7.9668397727372692E-2</v>
      </c>
      <c r="P28" s="18">
        <f t="shared" si="9"/>
        <v>44.083903744008268</v>
      </c>
      <c r="Q28" s="44">
        <f t="shared" si="10"/>
        <v>1.367566364447788E-5</v>
      </c>
      <c r="R28" s="4">
        <f t="shared" si="8"/>
        <v>3.8041684376770041E-5</v>
      </c>
      <c r="S28" s="2"/>
      <c r="T28" t="s">
        <v>56</v>
      </c>
      <c r="U28" s="6">
        <v>238.15670614763701</v>
      </c>
      <c r="V28" s="6">
        <v>224.16150774478999</v>
      </c>
      <c r="W28" s="6">
        <v>13.995198402847199</v>
      </c>
      <c r="X28" s="6">
        <v>231.159106946213</v>
      </c>
      <c r="Y28" s="6">
        <v>44.1382697335956</v>
      </c>
      <c r="Z28" s="6">
        <v>87.308391858401606</v>
      </c>
      <c r="AA28" s="20">
        <v>4.5520831301517801E-3</v>
      </c>
      <c r="AB28" s="20">
        <v>4.5006297832237202E-3</v>
      </c>
      <c r="AC28" s="20">
        <f t="shared" si="4"/>
        <v>2.1832895272578534E-3</v>
      </c>
      <c r="AE28">
        <v>12.088704014486806</v>
      </c>
      <c r="AF28" s="8">
        <f>C28/24</f>
        <v>1.0034722222222221</v>
      </c>
      <c r="AG28" s="8">
        <f>AA28*AE28</f>
        <v>5.5028785609743489E-2</v>
      </c>
      <c r="AH28" s="8">
        <f>AB28*AE28</f>
        <v>5.4406781328175474E-2</v>
      </c>
      <c r="AI28" s="8">
        <f>AC28*AE28</f>
        <v>2.6393140872949014E-2</v>
      </c>
    </row>
    <row r="29" spans="1:35" ht="17">
      <c r="A29" s="35"/>
      <c r="B29" s="35"/>
      <c r="C29" s="34">
        <v>24.083333333333329</v>
      </c>
      <c r="D29" s="6">
        <v>210.92269426605</v>
      </c>
      <c r="E29" s="6">
        <v>164.32886303400599</v>
      </c>
      <c r="F29">
        <v>55.630243069820999</v>
      </c>
      <c r="G29">
        <f t="shared" si="0"/>
        <v>1.9057293502960116E-5</v>
      </c>
      <c r="H29" s="23">
        <v>191205</v>
      </c>
      <c r="I29" s="23" t="s">
        <v>57</v>
      </c>
      <c r="J29" s="4">
        <v>4.4305369871782069E-3</v>
      </c>
      <c r="K29" s="4">
        <v>9.2264611745715482E-3</v>
      </c>
      <c r="L29" s="4">
        <v>2.1678791684507856E-3</v>
      </c>
      <c r="M29" s="14">
        <v>0</v>
      </c>
      <c r="N29" s="14">
        <v>0.17394966632962505</v>
      </c>
      <c r="O29" s="14">
        <v>7.9668397727372692E-2</v>
      </c>
      <c r="P29" s="18">
        <f t="shared" si="9"/>
        <v>44.083903744008268</v>
      </c>
      <c r="Q29" s="44">
        <f t="shared" si="10"/>
        <v>1.367566364447788E-5</v>
      </c>
      <c r="R29" s="4">
        <f t="shared" si="8"/>
        <v>2.2631325569702227E-5</v>
      </c>
      <c r="S29" s="2"/>
      <c r="T29" t="s">
        <v>57</v>
      </c>
      <c r="U29" s="6">
        <v>207.52659165516499</v>
      </c>
      <c r="V29" s="6">
        <v>194.15791295655799</v>
      </c>
      <c r="W29" s="6">
        <v>13.3686786986071</v>
      </c>
      <c r="X29" s="6">
        <v>200.84225230586199</v>
      </c>
      <c r="Y29" s="6">
        <v>44.138176800591502</v>
      </c>
      <c r="Z29" s="6">
        <v>87.308204309302297</v>
      </c>
      <c r="AA29" s="20">
        <v>4.4394715142202102E-3</v>
      </c>
      <c r="AB29" s="20">
        <v>4.3903215669847803E-3</v>
      </c>
      <c r="AC29" s="20">
        <f t="shared" si="4"/>
        <v>2.1678791684507856E-3</v>
      </c>
      <c r="AE29">
        <v>17.225665015921265</v>
      </c>
      <c r="AF29" s="8">
        <f>C29/24</f>
        <v>1.0034722222222221</v>
      </c>
      <c r="AG29" s="8">
        <f>AA29*AE29</f>
        <v>7.6472849151682079E-2</v>
      </c>
      <c r="AH29" s="8">
        <f>AB29*AE29</f>
        <v>7.5626208625054356E-2</v>
      </c>
      <c r="AI29" s="8">
        <f>AC29*AE29</f>
        <v>3.7343160350727184E-2</v>
      </c>
    </row>
    <row r="30" spans="1:35">
      <c r="D30" s="6"/>
      <c r="E30" s="6"/>
      <c r="N30" s="3"/>
      <c r="O30" s="3"/>
      <c r="S30" s="2"/>
    </row>
    <row r="31" spans="1:35">
      <c r="D31" s="6"/>
      <c r="E31" s="6"/>
      <c r="J31" s="15"/>
      <c r="S31" s="2"/>
    </row>
    <row r="32" spans="1:35">
      <c r="D32" s="6"/>
      <c r="E32" s="6"/>
      <c r="S32" s="2"/>
    </row>
    <row r="33" spans="4:19">
      <c r="D33" s="6"/>
      <c r="E33" s="6"/>
      <c r="S33" s="2"/>
    </row>
    <row r="34" spans="4:19">
      <c r="D34" s="6"/>
      <c r="E34" s="6"/>
      <c r="S34" s="2"/>
    </row>
    <row r="35" spans="4:19">
      <c r="D35" s="6"/>
      <c r="E35" s="6"/>
      <c r="S35" s="2"/>
    </row>
    <row r="36" spans="4:19">
      <c r="D36" s="6"/>
      <c r="E36" s="6"/>
      <c r="S36" s="2"/>
    </row>
    <row r="37" spans="4:19">
      <c r="D37" s="6"/>
      <c r="E37" s="6"/>
      <c r="S37" s="2"/>
    </row>
    <row r="38" spans="4:19">
      <c r="D38" s="6"/>
      <c r="E38" s="6"/>
      <c r="S38" s="2"/>
    </row>
    <row r="39" spans="4:19">
      <c r="D39" s="6"/>
      <c r="E39" s="6"/>
      <c r="S39" s="2"/>
    </row>
    <row r="40" spans="4:19">
      <c r="D40" s="6"/>
      <c r="E40" s="6"/>
    </row>
    <row r="41" spans="4:19">
      <c r="D41" s="6"/>
      <c r="E41" s="6"/>
    </row>
    <row r="42" spans="4:19">
      <c r="D42" s="6"/>
      <c r="E42" s="6"/>
    </row>
    <row r="43" spans="4:19">
      <c r="D43" s="6"/>
      <c r="E43" s="6"/>
      <c r="S43" s="9"/>
    </row>
    <row r="44" spans="4:19">
      <c r="D44" s="6"/>
      <c r="E44" s="6"/>
    </row>
    <row r="45" spans="4:19">
      <c r="D45" s="6"/>
      <c r="E45" s="6"/>
    </row>
    <row r="46" spans="4:19">
      <c r="D46" s="6"/>
      <c r="E46" s="6"/>
    </row>
    <row r="47" spans="4:19">
      <c r="D47" s="6"/>
      <c r="E47" s="6"/>
    </row>
    <row r="48" spans="4:19">
      <c r="D48" s="6"/>
      <c r="E48" s="6"/>
    </row>
    <row r="49" spans="4:5">
      <c r="D49" s="6"/>
      <c r="E49" s="6"/>
    </row>
    <row r="50" spans="4:5">
      <c r="D50" s="6"/>
      <c r="E50" s="6"/>
    </row>
    <row r="51" spans="4:5">
      <c r="D51" s="6"/>
      <c r="E51" s="6"/>
    </row>
    <row r="52" spans="4:5">
      <c r="D52" s="6"/>
      <c r="E52" s="6"/>
    </row>
    <row r="53" spans="4:5">
      <c r="D53" s="6"/>
      <c r="E53" s="6"/>
    </row>
    <row r="54" spans="4:5">
      <c r="D54" s="6"/>
      <c r="E54" s="6"/>
    </row>
    <row r="55" spans="4:5">
      <c r="D55" s="6"/>
      <c r="E55" s="6"/>
    </row>
    <row r="56" spans="4:5">
      <c r="D56" s="6"/>
      <c r="E56" s="6"/>
    </row>
    <row r="57" spans="4:5">
      <c r="D57" s="6"/>
      <c r="E57" s="6"/>
    </row>
    <row r="58" spans="4:5">
      <c r="D58" s="6"/>
      <c r="E58" s="6"/>
    </row>
    <row r="59" spans="4:5">
      <c r="D59" s="6"/>
      <c r="E59" s="6"/>
    </row>
    <row r="60" spans="4:5">
      <c r="D60" s="6"/>
      <c r="E60" s="6"/>
    </row>
    <row r="61" spans="4:5">
      <c r="D61" s="6"/>
      <c r="E61" s="6"/>
    </row>
    <row r="62" spans="4:5">
      <c r="D62" s="6"/>
      <c r="E62" s="6"/>
    </row>
    <row r="63" spans="4:5">
      <c r="D63" s="6"/>
      <c r="E63" s="6"/>
    </row>
    <row r="64" spans="4:5">
      <c r="D64" s="6"/>
      <c r="E64" s="6"/>
    </row>
    <row r="65" spans="4:5">
      <c r="D65" s="6"/>
      <c r="E65" s="6"/>
    </row>
    <row r="66" spans="4:5">
      <c r="D66" s="6"/>
      <c r="E66" s="6"/>
    </row>
    <row r="67" spans="4:5">
      <c r="D67" s="6"/>
      <c r="E67" s="6"/>
    </row>
    <row r="68" spans="4:5">
      <c r="D68" s="6"/>
      <c r="E68" s="6"/>
    </row>
    <row r="69" spans="4:5">
      <c r="D69" s="6"/>
      <c r="E69" s="6"/>
    </row>
    <row r="70" spans="4:5">
      <c r="D70" s="6"/>
      <c r="E70" s="6"/>
    </row>
    <row r="71" spans="4:5">
      <c r="D71" s="6"/>
      <c r="E71" s="6"/>
    </row>
    <row r="72" spans="4:5">
      <c r="D72" s="6"/>
      <c r="E72" s="6"/>
    </row>
    <row r="73" spans="4:5">
      <c r="D73" s="6"/>
      <c r="E73" s="6"/>
    </row>
    <row r="74" spans="4:5">
      <c r="D74" s="6"/>
      <c r="E74" s="6"/>
    </row>
    <row r="75" spans="4:5">
      <c r="D75" s="6"/>
      <c r="E75" s="6"/>
    </row>
    <row r="76" spans="4:5">
      <c r="D76" s="6"/>
      <c r="E76" s="6"/>
    </row>
    <row r="77" spans="4:5">
      <c r="D77" s="6"/>
      <c r="E77" s="6"/>
    </row>
    <row r="78" spans="4:5">
      <c r="D78" s="6"/>
      <c r="E78" s="6"/>
    </row>
    <row r="79" spans="4:5">
      <c r="D79" s="6"/>
      <c r="E79" s="6"/>
    </row>
    <row r="80" spans="4:5">
      <c r="D80" s="6"/>
      <c r="E80" s="6"/>
    </row>
    <row r="81" spans="4:5">
      <c r="D81" s="6"/>
      <c r="E81" s="6"/>
    </row>
    <row r="82" spans="4:5">
      <c r="D82" s="6"/>
      <c r="E82" s="6"/>
    </row>
    <row r="83" spans="4:5">
      <c r="D83" s="6"/>
      <c r="E83" s="6"/>
    </row>
    <row r="84" spans="4:5">
      <c r="D84" s="6"/>
      <c r="E84" s="6"/>
    </row>
    <row r="85" spans="4:5">
      <c r="D85" s="6"/>
      <c r="E85" s="6"/>
    </row>
    <row r="86" spans="4:5">
      <c r="D86" s="6"/>
      <c r="E86" s="6"/>
    </row>
    <row r="87" spans="4:5">
      <c r="D87" s="6"/>
      <c r="E87" s="6"/>
    </row>
    <row r="88" spans="4:5">
      <c r="D88" s="6"/>
      <c r="E88" s="6"/>
    </row>
    <row r="89" spans="4:5">
      <c r="D89" s="6"/>
      <c r="E89" s="6"/>
    </row>
    <row r="90" spans="4:5">
      <c r="D90" s="6"/>
      <c r="E90" s="6"/>
    </row>
    <row r="91" spans="4:5">
      <c r="D91" s="6"/>
      <c r="E91" s="6"/>
    </row>
    <row r="92" spans="4:5">
      <c r="D92" s="6"/>
      <c r="E92" s="6"/>
    </row>
    <row r="93" spans="4:5">
      <c r="D93" s="6"/>
      <c r="E93" s="6"/>
    </row>
    <row r="94" spans="4:5">
      <c r="D94" s="6"/>
      <c r="E94" s="6"/>
    </row>
    <row r="95" spans="4:5">
      <c r="D95" s="6"/>
      <c r="E95" s="6"/>
    </row>
    <row r="96" spans="4:5">
      <c r="D96" s="6"/>
      <c r="E96" s="6"/>
    </row>
    <row r="97" spans="4:5">
      <c r="D97" s="6"/>
      <c r="E97" s="6"/>
    </row>
    <row r="98" spans="4:5">
      <c r="D98" s="6"/>
      <c r="E98" s="6"/>
    </row>
  </sheetData>
  <mergeCells count="4">
    <mergeCell ref="B3:B11"/>
    <mergeCell ref="B12:B20"/>
    <mergeCell ref="B21:B29"/>
    <mergeCell ref="A3:A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size_correction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Colette LaMonica Kelly</dc:creator>
  <cp:lastModifiedBy>Colette LaMonica Kelly</cp:lastModifiedBy>
  <dcterms:created xsi:type="dcterms:W3CDTF">2019-02-01T17:53:12Z</dcterms:created>
  <dcterms:modified xsi:type="dcterms:W3CDTF">2022-12-23T22:56:52Z</dcterms:modified>
</cp:coreProperties>
</file>