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EAB24A5B-9122-A74E-9D76-0EE8C6A88ED4}" xr6:coauthVersionLast="47" xr6:coauthVersionMax="47" xr10:uidLastSave="{00000000-0000-0000-0000-000000000000}"/>
  <bookViews>
    <workbookView xWindow="-37200" yWindow="-5500" windowWidth="20420" windowHeight="1582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M4" i="3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J13" i="3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<sst xmlns="http://schemas.openxmlformats.org/spreadsheetml/2006/main" count="227" uniqueCount="182">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</sst>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AL1" workbookViewId="0">
      <selection activeCell="AT27" sqref="AT27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121</v>
      </c>
      <c r="AJ1" s="74"/>
      <c r="AL1" s="51" t="s">
        <v>179</v>
      </c>
      <c r="AM1" s="51"/>
      <c r="AN1" s="51"/>
      <c r="AO1" s="51"/>
      <c r="AP1" s="58"/>
      <c r="AQ1" s="51"/>
      <c r="AR1" s="45"/>
      <c r="AT1" s="125" t="s">
        <v>181</v>
      </c>
      <c r="AU1" s="125"/>
      <c r="AV1" s="125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3" t="s">
        <v>162</v>
      </c>
      <c r="BF1" s="103"/>
      <c r="BG1" s="103"/>
      <c r="BH1" s="103"/>
      <c r="BI1" s="104"/>
      <c r="BJ1" s="105"/>
      <c r="BK1" s="105"/>
      <c r="BL1" s="105"/>
      <c r="BM1" s="105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119</v>
      </c>
      <c r="AJ2" s="75" t="s">
        <v>120</v>
      </c>
      <c r="AK2" s="23"/>
      <c r="AL2" s="55" t="s">
        <v>28</v>
      </c>
      <c r="AM2" s="52" t="s">
        <v>29</v>
      </c>
      <c r="AN2" s="52" t="s">
        <v>30</v>
      </c>
      <c r="AO2" s="52" t="s">
        <v>180</v>
      </c>
      <c r="AP2" s="59" t="s">
        <v>94</v>
      </c>
      <c r="AQ2" s="53" t="s">
        <v>95</v>
      </c>
      <c r="AR2" s="46" t="s">
        <v>74</v>
      </c>
      <c r="AS2" s="1" t="s">
        <v>73</v>
      </c>
      <c r="AT2" s="126" t="s">
        <v>33</v>
      </c>
      <c r="AU2" s="127" t="s">
        <v>47</v>
      </c>
      <c r="AV2" s="128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6" t="s">
        <v>163</v>
      </c>
      <c r="BF2" s="106" t="s">
        <v>164</v>
      </c>
      <c r="BG2" s="106" t="s">
        <v>165</v>
      </c>
      <c r="BH2" s="106" t="s">
        <v>166</v>
      </c>
      <c r="BI2" s="107" t="s">
        <v>167</v>
      </c>
      <c r="BJ2" s="108" t="s">
        <v>168</v>
      </c>
      <c r="BK2" s="109" t="s">
        <v>169</v>
      </c>
      <c r="BL2" s="108" t="s">
        <v>170</v>
      </c>
      <c r="BM2" s="110" t="s">
        <v>169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124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6.8201115908412797</v>
      </c>
      <c r="AU3" s="50">
        <v>11.9612881084705</v>
      </c>
      <c r="AV3" s="50">
        <v>23.3107973301986</v>
      </c>
      <c r="AX3" s="50">
        <v>15.105455486877901</v>
      </c>
      <c r="AY3" s="50">
        <v>-2.7098456777153701</v>
      </c>
      <c r="AZ3" s="50">
        <v>17.815301164593201</v>
      </c>
      <c r="BA3" s="50">
        <v>6.19780490458127</v>
      </c>
      <c r="BB3" s="50">
        <v>24.009727067820499</v>
      </c>
      <c r="BC3" s="50">
        <v>47.054171086232202</v>
      </c>
      <c r="BD3" s="44"/>
      <c r="BE3">
        <v>265</v>
      </c>
      <c r="BF3">
        <v>109</v>
      </c>
      <c r="BG3">
        <f>BE3-BF3</f>
        <v>156</v>
      </c>
      <c r="BH3" t="s">
        <v>171</v>
      </c>
      <c r="BI3" s="78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124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-2.8751161584865601</v>
      </c>
      <c r="AU4" s="50">
        <v>5.8210338883950499</v>
      </c>
      <c r="AV4" s="50">
        <v>11.311867280397299</v>
      </c>
      <c r="AX4" s="50">
        <v>6.8736240880515798</v>
      </c>
      <c r="AY4" s="50">
        <v>-13.881471917271901</v>
      </c>
      <c r="AZ4" s="50">
        <v>20.755096005323502</v>
      </c>
      <c r="BA4" s="50">
        <v>-3.5039239146101799</v>
      </c>
      <c r="BB4" s="50">
        <v>17.848649659933699</v>
      </c>
      <c r="BC4" s="50">
        <v>34.879852068524698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8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124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0.99377060764127501</v>
      </c>
      <c r="AU5" s="50">
        <v>10.4153664211945</v>
      </c>
      <c r="AV5" s="50">
        <v>20.283394786421098</v>
      </c>
      <c r="AX5" s="50">
        <v>-0.53970856962448599</v>
      </c>
      <c r="AY5" s="50">
        <v>1.2825215740412901</v>
      </c>
      <c r="AZ5" s="50">
        <v>-1.82223014366578</v>
      </c>
      <c r="BA5" s="50">
        <v>0.37140650220840399</v>
      </c>
      <c r="BB5" s="50">
        <v>22.461390435589401</v>
      </c>
      <c r="BC5" s="50">
        <v>43.988167450184299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8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124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7.6188552572193897</v>
      </c>
      <c r="AU6" s="50">
        <v>12.047032369804301</v>
      </c>
      <c r="AV6" s="50">
        <v>23.478838724644199</v>
      </c>
      <c r="AX6" s="50">
        <v>14.851574153242799</v>
      </c>
      <c r="AY6" s="50">
        <v>-0.85838254078074405</v>
      </c>
      <c r="AZ6" s="50">
        <v>15.7099566940236</v>
      </c>
      <c r="BA6" s="50">
        <v>6.9965958062310696</v>
      </c>
      <c r="BB6" s="50">
        <v>24.095420378555701</v>
      </c>
      <c r="BC6" s="50">
        <v>47.223987370547697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171</v>
      </c>
      <c r="BI6" s="78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124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-2.9437994939993599</v>
      </c>
      <c r="AU7" s="50">
        <v>5.91354798399224</v>
      </c>
      <c r="AV7" s="50">
        <v>11.492144698644401</v>
      </c>
      <c r="AX7" s="50">
        <v>6.6566362138331598</v>
      </c>
      <c r="AY7" s="50">
        <v>-13.8026489120794</v>
      </c>
      <c r="AZ7" s="50">
        <v>20.459285125912601</v>
      </c>
      <c r="BA7" s="50">
        <v>-3.5730063491231601</v>
      </c>
      <c r="BB7" s="50">
        <v>17.941820061995799</v>
      </c>
      <c r="BC7" s="50">
        <v>35.063444020270097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8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124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-0.30811082163339998</v>
      </c>
      <c r="AU8" s="50">
        <v>9.4723024409240004</v>
      </c>
      <c r="AV8" s="50">
        <v>18.438709928632498</v>
      </c>
      <c r="AX8" s="50">
        <v>-1.15628904358433</v>
      </c>
      <c r="AY8" s="50">
        <v>-0.70441124849329695</v>
      </c>
      <c r="AZ8" s="50">
        <v>-0.45187779509103798</v>
      </c>
      <c r="BA8" s="50">
        <v>-0.93035014603881605</v>
      </c>
      <c r="BB8" s="50">
        <v>21.5157968077277</v>
      </c>
      <c r="BC8" s="50">
        <v>42.117851051899301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8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118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124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6.2077712220716101</v>
      </c>
      <c r="AU9" s="50">
        <v>11.069837232340699</v>
      </c>
      <c r="AV9" s="50">
        <v>21.5645252666334</v>
      </c>
      <c r="AX9" s="50">
        <v>16.036656468840999</v>
      </c>
      <c r="AY9" s="50">
        <v>-4.8656873390863202</v>
      </c>
      <c r="AZ9" s="50">
        <v>20.902343807927299</v>
      </c>
      <c r="BA9" s="50">
        <v>5.5854845648773397</v>
      </c>
      <c r="BB9" s="50">
        <v>23.117269398744899</v>
      </c>
      <c r="BC9" s="50">
        <v>45.286402388126902</v>
      </c>
      <c r="BE9">
        <v>265</v>
      </c>
      <c r="BF9">
        <v>109</v>
      </c>
      <c r="BG9">
        <f t="shared" si="15"/>
        <v>156</v>
      </c>
      <c r="BH9" t="s">
        <v>171</v>
      </c>
      <c r="BI9" s="78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124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-9.4703270270268796</v>
      </c>
      <c r="AU10" s="50">
        <v>10.789277677641399</v>
      </c>
      <c r="AV10" s="50">
        <v>21.0152329961257</v>
      </c>
      <c r="AX10" s="50">
        <v>14.4579715364672</v>
      </c>
      <c r="AY10" s="50">
        <v>-34.815304667159701</v>
      </c>
      <c r="AZ10" s="50">
        <v>49.273276203626899</v>
      </c>
      <c r="BA10" s="50">
        <v>-10.1786665653462</v>
      </c>
      <c r="BB10" s="50">
        <v>22.853627356464699</v>
      </c>
      <c r="BC10" s="50">
        <v>44.764460247631298</v>
      </c>
      <c r="BE10">
        <v>265</v>
      </c>
      <c r="BF10">
        <v>109</v>
      </c>
      <c r="BG10">
        <f t="shared" si="15"/>
        <v>156</v>
      </c>
      <c r="BH10" t="s">
        <v>39</v>
      </c>
      <c r="BI10" s="78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124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6.9108857559516599</v>
      </c>
      <c r="AU11" s="50">
        <v>10.9413033548062</v>
      </c>
      <c r="AV11" s="50">
        <v>21.312858040510601</v>
      </c>
      <c r="AX11" s="50">
        <v>17.1518234709566</v>
      </c>
      <c r="AY11" s="50">
        <v>-4.5745335204508901</v>
      </c>
      <c r="AZ11" s="50">
        <v>21.726356991407499</v>
      </c>
      <c r="BA11" s="50">
        <v>6.2886449752528799</v>
      </c>
      <c r="BB11" s="50">
        <v>22.988533215933799</v>
      </c>
      <c r="BC11" s="50">
        <v>45.031522726332703</v>
      </c>
      <c r="BE11">
        <v>265</v>
      </c>
      <c r="BF11">
        <v>109</v>
      </c>
      <c r="BG11">
        <f t="shared" si="15"/>
        <v>156</v>
      </c>
      <c r="BH11" t="s">
        <v>171</v>
      </c>
      <c r="BI11" s="78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124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-3.1523293237588601</v>
      </c>
      <c r="AU12" s="50">
        <v>5.2305070201659198</v>
      </c>
      <c r="AV12" s="50">
        <v>10.1615046903504</v>
      </c>
      <c r="AX12" s="50">
        <v>7.0098620813652204</v>
      </c>
      <c r="AY12" s="50">
        <v>-14.5751415214816</v>
      </c>
      <c r="AZ12" s="50">
        <v>21.5850036028468</v>
      </c>
      <c r="BA12" s="50">
        <v>-3.78263972005821</v>
      </c>
      <c r="BB12" s="50">
        <v>17.254451999306699</v>
      </c>
      <c r="BC12" s="50">
        <v>33.709358475152598</v>
      </c>
      <c r="BE12">
        <v>265</v>
      </c>
      <c r="BF12">
        <v>109</v>
      </c>
      <c r="BG12">
        <f t="shared" si="15"/>
        <v>156</v>
      </c>
      <c r="BH12" t="s">
        <v>39</v>
      </c>
      <c r="BI12" s="78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124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0.77398247028148603</v>
      </c>
      <c r="AU13" s="50">
        <v>10.280231459846</v>
      </c>
      <c r="AV13" s="50">
        <v>20.018964220354299</v>
      </c>
      <c r="AX13" s="50">
        <v>8.2241945278393999E-2</v>
      </c>
      <c r="AY13" s="50">
        <v>0.22102332359041901</v>
      </c>
      <c r="AZ13" s="50">
        <v>-0.138781378312025</v>
      </c>
      <c r="BA13" s="50">
        <v>0.151632634434406</v>
      </c>
      <c r="BB13" s="50">
        <v>22.3259423648012</v>
      </c>
      <c r="BC13" s="50">
        <v>43.720161276728597</v>
      </c>
      <c r="BE13">
        <v>265</v>
      </c>
      <c r="BF13">
        <v>109</v>
      </c>
      <c r="BG13">
        <f t="shared" si="15"/>
        <v>156</v>
      </c>
      <c r="BH13" t="s">
        <v>39</v>
      </c>
      <c r="BI13" s="78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124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5.9787063469953701</v>
      </c>
      <c r="AU14" s="50">
        <v>10.8974837047792</v>
      </c>
      <c r="AV14" s="50">
        <v>21.227066743560101</v>
      </c>
      <c r="AX14" s="50">
        <v>14.393773542834699</v>
      </c>
      <c r="AY14" s="50">
        <v>-3.6809189289388402</v>
      </c>
      <c r="AZ14" s="50">
        <v>18.074692471773599</v>
      </c>
      <c r="BA14" s="50">
        <v>5.3564273069479604</v>
      </c>
      <c r="BB14" s="50">
        <v>22.94455532836</v>
      </c>
      <c r="BC14" s="50">
        <v>44.944459545090702</v>
      </c>
      <c r="BE14">
        <v>265</v>
      </c>
      <c r="BF14">
        <v>109</v>
      </c>
      <c r="BG14">
        <f t="shared" si="15"/>
        <v>156</v>
      </c>
      <c r="BH14" t="s">
        <v>171</v>
      </c>
      <c r="BI14" s="78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124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6.7953928308284102</v>
      </c>
      <c r="AU15" s="50">
        <v>11.4396795190323</v>
      </c>
      <c r="AV15" s="50">
        <v>22.288837817687501</v>
      </c>
      <c r="AX15" s="50">
        <v>16.679833428360201</v>
      </c>
      <c r="AY15" s="50">
        <v>-4.3336183513273898</v>
      </c>
      <c r="AZ15" s="50">
        <v>21.0134517796876</v>
      </c>
      <c r="BA15" s="50">
        <v>6.1731075385164003</v>
      </c>
      <c r="BB15" s="50">
        <v>23.487665779901398</v>
      </c>
      <c r="BC15" s="50">
        <v>46.019903286484897</v>
      </c>
      <c r="BE15">
        <v>265</v>
      </c>
      <c r="BF15">
        <v>109</v>
      </c>
      <c r="BG15">
        <f t="shared" si="15"/>
        <v>156</v>
      </c>
      <c r="BH15" t="s">
        <v>171</v>
      </c>
      <c r="BI15" s="78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124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-3.26393620207998</v>
      </c>
      <c r="AU16" s="50">
        <v>5.7081423934837101</v>
      </c>
      <c r="AV16" s="50">
        <v>11.091902549817901</v>
      </c>
      <c r="AX16" s="50">
        <v>7.1029978910310803</v>
      </c>
      <c r="AY16" s="50">
        <v>-14.893050092214599</v>
      </c>
      <c r="AZ16" s="50">
        <v>21.996047983245699</v>
      </c>
      <c r="BA16" s="50">
        <v>-3.8950261005917799</v>
      </c>
      <c r="BB16" s="50">
        <v>17.735485742880101</v>
      </c>
      <c r="BC16" s="50">
        <v>34.656884164523802</v>
      </c>
      <c r="BE16">
        <v>265</v>
      </c>
      <c r="BF16">
        <v>109</v>
      </c>
      <c r="BG16">
        <f t="shared" si="15"/>
        <v>156</v>
      </c>
      <c r="BH16" t="s">
        <v>39</v>
      </c>
      <c r="BI16" s="78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124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-6.6415725392230396</v>
      </c>
      <c r="AU17" s="50">
        <v>10.5097585385409</v>
      </c>
      <c r="AV17" s="50">
        <v>20.468119894696301</v>
      </c>
      <c r="AX17" s="50">
        <v>13.725240315331099</v>
      </c>
      <c r="AY17" s="50">
        <v>-28.3353648321477</v>
      </c>
      <c r="AZ17" s="50">
        <v>42.060605147478803</v>
      </c>
      <c r="BA17" s="50">
        <v>-7.3050622584082596</v>
      </c>
      <c r="BB17" s="50">
        <v>22.565126816266901</v>
      </c>
      <c r="BC17" s="50">
        <v>44.193449376003002</v>
      </c>
      <c r="BE17">
        <v>265</v>
      </c>
      <c r="BF17">
        <v>109</v>
      </c>
      <c r="BG17">
        <f t="shared" si="15"/>
        <v>156</v>
      </c>
      <c r="BH17" t="s">
        <v>39</v>
      </c>
      <c r="BI17" s="78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4"/>
      <c r="AJ40" s="74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4"/>
      <c r="AJ41" s="74"/>
    </row>
    <row r="42" spans="3:55">
      <c r="AI42" s="74"/>
      <c r="AJ42" s="74"/>
    </row>
    <row r="43" spans="3:55">
      <c r="AI43" s="74"/>
      <c r="AJ43" s="74"/>
    </row>
    <row r="44" spans="3:55">
      <c r="AI44" s="74"/>
      <c r="AJ44" s="74"/>
    </row>
    <row r="45" spans="3:55">
      <c r="AI45" s="74"/>
      <c r="AJ45" s="74"/>
    </row>
    <row r="46" spans="3:55">
      <c r="AI46" s="74"/>
      <c r="AJ46" s="74"/>
    </row>
    <row r="47" spans="3:55">
      <c r="AI47" s="74"/>
      <c r="AJ47" s="74"/>
    </row>
    <row r="48" spans="3:55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workbookViewId="0">
      <selection activeCell="J21" sqref="J21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9" t="s">
        <v>178</v>
      </c>
      <c r="B1" s="129"/>
      <c r="C1" s="129"/>
      <c r="D1" s="129"/>
      <c r="E1" s="129"/>
      <c r="F1" s="129"/>
      <c r="G1" s="130" t="s">
        <v>115</v>
      </c>
      <c r="H1" s="130"/>
      <c r="I1" s="130"/>
      <c r="J1" s="130"/>
      <c r="K1" s="130"/>
      <c r="L1" s="130"/>
      <c r="M1" s="130"/>
      <c r="N1" s="130"/>
      <c r="O1" s="115" t="s">
        <v>114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98</v>
      </c>
      <c r="H2" s="118" t="s">
        <v>99</v>
      </c>
      <c r="I2" s="118" t="s">
        <v>100</v>
      </c>
      <c r="J2" s="118" t="s">
        <v>101</v>
      </c>
      <c r="K2" s="118" t="s">
        <v>102</v>
      </c>
      <c r="L2" s="118" t="s">
        <v>103</v>
      </c>
      <c r="M2" s="118" t="s">
        <v>104</v>
      </c>
      <c r="N2" s="118" t="s">
        <v>105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176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177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120">
        <f t="shared" si="6"/>
        <v>25.585000000000001</v>
      </c>
      <c r="E9" s="120">
        <v>35.880000000000003</v>
      </c>
      <c r="F9" s="120">
        <f t="shared" si="0"/>
        <v>0.28999999999999915</v>
      </c>
      <c r="G9" s="121">
        <f t="shared" si="1"/>
        <v>3.7710963450000002E-3</v>
      </c>
      <c r="H9" s="121">
        <f t="shared" si="1"/>
        <v>3.7700301599999995E-3</v>
      </c>
      <c r="I9" s="121">
        <f t="shared" si="2"/>
        <v>2.0771465759999996E-3</v>
      </c>
      <c r="J9" s="121">
        <f t="shared" si="3"/>
        <v>3.8687348777560239E-4</v>
      </c>
      <c r="K9" s="122">
        <f t="shared" si="4"/>
        <v>7.9279999927756029E-3</v>
      </c>
      <c r="L9" s="122">
        <f t="shared" si="5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122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108</v>
      </c>
      <c r="C12" s="63" t="s">
        <v>109</v>
      </c>
      <c r="D12" s="63" t="s">
        <v>26</v>
      </c>
      <c r="E12" s="37" t="s">
        <v>27</v>
      </c>
      <c r="F12" s="63" t="s">
        <v>110</v>
      </c>
      <c r="G12" s="63" t="s">
        <v>111</v>
      </c>
      <c r="H12" s="63" t="s">
        <v>112</v>
      </c>
      <c r="I12" s="63" t="s">
        <v>113</v>
      </c>
      <c r="J12" s="41" t="s">
        <v>106</v>
      </c>
      <c r="K12" s="41" t="s">
        <v>107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7">M3</f>
        <v>1.0059496767117579</v>
      </c>
      <c r="C13" s="68">
        <f t="shared" si="7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7"/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 t="shared" si="11"/>
        <v>0.99629623559207692</v>
      </c>
      <c r="C17" s="68">
        <f t="shared" si="11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8"/>
        <v>-3.3736683280273967E-3</v>
      </c>
      <c r="G17" s="67">
        <f t="shared" si="9"/>
        <v>-4.8488753146248009E-3</v>
      </c>
      <c r="H17" s="67">
        <f t="shared" si="10"/>
        <v>-3.7106403264231301E-3</v>
      </c>
      <c r="I17" s="67">
        <f t="shared" si="10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2">M3</f>
        <v>1.0059496767117579</v>
      </c>
      <c r="C21" s="68">
        <f t="shared" si="12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3">LN(B21)</f>
        <v>5.9320472770020231E-3</v>
      </c>
      <c r="I21" s="67">
        <f t="shared" si="13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2"/>
        <v>0.99629623559207692</v>
      </c>
      <c r="C22" s="68">
        <f t="shared" si="12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3"/>
        <v>-3.7106403264231301E-3</v>
      </c>
      <c r="I22" s="67">
        <f t="shared" si="13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2"/>
        <v>0.99973991247556415</v>
      </c>
      <c r="C23" s="68">
        <f t="shared" si="12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3"/>
        <v>-2.6012135306176113E-4</v>
      </c>
      <c r="I23" s="67">
        <f t="shared" si="13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3"/>
        <v>5.9320472770020231E-3</v>
      </c>
      <c r="I24" s="67">
        <f t="shared" si="13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3"/>
        <v>5.9320472770020231E-3</v>
      </c>
      <c r="I25" s="67">
        <f t="shared" si="13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3"/>
        <v>-3.7106403264231301E-3</v>
      </c>
      <c r="I26" s="67">
        <f t="shared" si="13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174</v>
      </c>
      <c r="M1" t="s">
        <v>123</v>
      </c>
      <c r="N1">
        <v>3.7990000000000002E-4</v>
      </c>
      <c r="O1" s="24" t="s">
        <v>124</v>
      </c>
      <c r="P1" s="24"/>
      <c r="Q1" s="24"/>
      <c r="R1" s="78"/>
      <c r="S1" s="78"/>
    </row>
    <row r="2" spans="1:25">
      <c r="A2" s="1" t="s">
        <v>175</v>
      </c>
      <c r="M2" t="s">
        <v>125</v>
      </c>
      <c r="N2">
        <v>2.0052E-3</v>
      </c>
      <c r="R2" s="78"/>
      <c r="S2" s="78"/>
    </row>
    <row r="3" spans="1:25">
      <c r="A3" s="131" t="s">
        <v>172</v>
      </c>
      <c r="B3" s="131"/>
      <c r="C3" s="131"/>
      <c r="D3" s="131"/>
      <c r="E3" s="131"/>
      <c r="F3" s="131"/>
      <c r="G3" s="132" t="s">
        <v>173</v>
      </c>
      <c r="H3" s="132"/>
      <c r="I3" s="132"/>
      <c r="J3" s="132"/>
      <c r="K3" s="132"/>
      <c r="L3" s="132"/>
      <c r="M3" t="s">
        <v>126</v>
      </c>
      <c r="N3">
        <v>0.51600000000000001</v>
      </c>
      <c r="R3" s="78"/>
      <c r="S3" s="78"/>
    </row>
    <row r="4" spans="1:25" s="1" customFormat="1" ht="25" customHeight="1">
      <c r="A4" s="1" t="s">
        <v>127</v>
      </c>
      <c r="B4" s="1" t="s">
        <v>128</v>
      </c>
      <c r="C4" s="1" t="s">
        <v>130</v>
      </c>
      <c r="D4" s="1" t="s">
        <v>131</v>
      </c>
      <c r="E4" s="1" t="s">
        <v>137</v>
      </c>
      <c r="F4" s="113" t="s">
        <v>138</v>
      </c>
      <c r="G4" s="1" t="s">
        <v>132</v>
      </c>
      <c r="H4" s="1" t="s">
        <v>133</v>
      </c>
      <c r="I4" s="1" t="s">
        <v>135</v>
      </c>
      <c r="J4" s="1" t="s">
        <v>136</v>
      </c>
      <c r="K4" s="1" t="s">
        <v>140</v>
      </c>
      <c r="L4" s="113" t="s">
        <v>141</v>
      </c>
      <c r="M4" s="113" t="s">
        <v>139</v>
      </c>
      <c r="N4" s="113" t="s">
        <v>142</v>
      </c>
      <c r="O4" s="1" t="s">
        <v>129</v>
      </c>
      <c r="P4" s="1" t="s">
        <v>134</v>
      </c>
      <c r="Q4" s="113" t="s">
        <v>94</v>
      </c>
      <c r="R4" s="113" t="s">
        <v>95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143</v>
      </c>
      <c r="B1" s="79"/>
      <c r="C1" s="79"/>
      <c r="D1" s="79"/>
      <c r="L1" s="80"/>
      <c r="M1" s="80"/>
      <c r="N1" s="80"/>
    </row>
    <row r="2" spans="1:18">
      <c r="A2" t="s">
        <v>144</v>
      </c>
      <c r="B2" s="81">
        <f>B12</f>
        <v>0.4623614635092998</v>
      </c>
      <c r="C2" s="79" t="s">
        <v>145</v>
      </c>
      <c r="D2" s="81">
        <f>C12</f>
        <v>0.10975712247295455</v>
      </c>
      <c r="F2" t="s">
        <v>161</v>
      </c>
      <c r="G2" s="50">
        <f>1/B2</f>
        <v>2.1628100067208269</v>
      </c>
      <c r="H2" t="s">
        <v>160</v>
      </c>
      <c r="L2" s="80"/>
      <c r="M2" s="80"/>
      <c r="N2" s="80"/>
      <c r="O2" s="8"/>
    </row>
    <row r="3" spans="1:18">
      <c r="A3" t="s">
        <v>146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147</v>
      </c>
      <c r="B4" s="81">
        <v>1.026</v>
      </c>
      <c r="C4" s="79"/>
      <c r="E4" s="79" t="s">
        <v>148</v>
      </c>
      <c r="F4">
        <v>0.99819999999999998</v>
      </c>
      <c r="H4" s="79" t="s">
        <v>149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150</v>
      </c>
      <c r="B5" s="85">
        <f>1/B4</f>
        <v>0.97465886939571145</v>
      </c>
      <c r="C5" s="79"/>
      <c r="E5" s="79" t="s">
        <v>151</v>
      </c>
      <c r="F5" s="85">
        <f>1/F4</f>
        <v>1.0018032458425166</v>
      </c>
      <c r="H5" s="79" t="s">
        <v>152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153</v>
      </c>
      <c r="B6" s="88">
        <f>B5/1000</f>
        <v>9.7465886939571145E-4</v>
      </c>
      <c r="C6" s="79"/>
      <c r="E6" s="79" t="s">
        <v>154</v>
      </c>
      <c r="F6" s="88">
        <f>F5/1000</f>
        <v>1.0018032458425166E-3</v>
      </c>
      <c r="H6" s="79" t="s">
        <v>155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156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157</v>
      </c>
      <c r="C11" s="1" t="s">
        <v>158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159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2022-07-08T19:22:59Z</dcterms:modified>
</cp:coreProperties>
</file>