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pyisotopomer/pyisotopomer_examples/"/>
    </mc:Choice>
  </mc:AlternateContent>
  <xr:revisionPtr revIDLastSave="0" documentId="13_ncr:1_{E0EC08C0-5B3C-434F-A20D-371908F96AE9}" xr6:coauthVersionLast="47" xr6:coauthVersionMax="47" xr10:uidLastSave="{00000000-0000-0000-0000-000000000000}"/>
  <bookViews>
    <workbookView xWindow="60" yWindow="500" windowWidth="15840" windowHeight="15820" xr2:uid="{C87639FE-6F05-2348-B25E-B6AD821683A8}"/>
  </bookViews>
  <sheets>
    <sheet name="size_corr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3" i="2"/>
  <c r="K4" i="2"/>
  <c r="K5" i="2"/>
  <c r="K6" i="2"/>
  <c r="K7" i="2"/>
  <c r="K8" i="2"/>
  <c r="K9" i="2"/>
  <c r="K10" i="2"/>
  <c r="K11" i="2"/>
  <c r="K3" i="2"/>
  <c r="W3" i="2" l="1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C3" i="2" l="1"/>
  <c r="W9" i="2" l="1"/>
  <c r="AC9" i="2" s="1"/>
  <c r="W10" i="2"/>
  <c r="AC10" i="2" s="1"/>
  <c r="W11" i="2"/>
  <c r="AC11" i="2" s="1"/>
  <c r="W5" i="2"/>
  <c r="AC5" i="2" s="1"/>
  <c r="W6" i="2"/>
  <c r="AC6" i="2" s="1"/>
  <c r="W4" i="2" l="1"/>
  <c r="AC4" i="2" s="1"/>
  <c r="W8" i="2"/>
  <c r="AC8" i="2" s="1"/>
  <c r="W7" i="2"/>
  <c r="AC7" i="2" s="1"/>
  <c r="L3" i="2" l="1"/>
  <c r="L4" i="2" l="1"/>
  <c r="L8" i="2"/>
  <c r="L7" i="2"/>
  <c r="L9" i="2"/>
  <c r="L6" i="2"/>
  <c r="L10" i="2"/>
  <c r="L5" i="2"/>
  <c r="L11" i="2"/>
</calcChain>
</file>

<file path=xl/sharedStrings.xml><?xml version="1.0" encoding="utf-8"?>
<sst xmlns="http://schemas.openxmlformats.org/spreadsheetml/2006/main" count="48" uniqueCount="39">
  <si>
    <t>Identifier 1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</si>
  <si>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</si>
  <si>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</si>
  <si>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</si>
  <si>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</si>
  <si>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</si>
  <si>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</si>
  <si>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</si>
  <si>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</si>
  <si>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d17O</t>
  </si>
  <si>
    <t>SAMPLE ID</t>
  </si>
  <si>
    <t>run_date</t>
  </si>
  <si>
    <t>46R</t>
  </si>
  <si>
    <t>15Ra</t>
  </si>
  <si>
    <t>15Rb</t>
  </si>
  <si>
    <t>[44N2O]</t>
  </si>
  <si>
    <t>[45N2Oa]</t>
  </si>
  <si>
    <t>[45N2Ob]</t>
  </si>
  <si>
    <t>[46N2O]</t>
  </si>
  <si>
    <t>incubation time (days)</t>
  </si>
  <si>
    <t>46R excess</t>
  </si>
  <si>
    <t>Incubation_time_hrs</t>
  </si>
  <si>
    <t>gamma</t>
  </si>
  <si>
    <t>kappa</t>
  </si>
  <si>
    <t>PYTHON INPUTS</t>
  </si>
  <si>
    <t>Ward_1325</t>
  </si>
  <si>
    <t>Ward_1326</t>
  </si>
  <si>
    <t>Ward_1327</t>
  </si>
  <si>
    <t>Ward_1328</t>
  </si>
  <si>
    <t>Ward_1329</t>
  </si>
  <si>
    <t>Ward_1330</t>
  </si>
  <si>
    <t>Ward_1331</t>
  </si>
  <si>
    <t>Ward_1332</t>
  </si>
  <si>
    <t>Ward_1333</t>
  </si>
  <si>
    <t>D17O</t>
  </si>
  <si>
    <t>delta17O</t>
  </si>
  <si>
    <t>PYTHON OUTPUTS</t>
  </si>
  <si>
    <t>ISOTOPOCULE CONCENTRATIONS</t>
  </si>
  <si>
    <t>d17O_raw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</si>
</sst>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2"/>
      <color rgb="FF000000"/>
      <name val="Calibri"/>
      <family val="2"/>
      <scheme val="minor"/>
    </font>
    <font>
      <sz val="12"/>
      <color rgb="FF2FFF12"/>
      <name val="Andale Mono"/>
      <family val="2"/>
    </font>
    <font>
      <sz val="8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AD9"/>
        <bgColor indexed="64"/>
      </patternFill>
    </fill>
    <fill>
      <patternFill patternType="solid">
        <fgColor rgb="FF79D4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2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0" fillId="3" borderId="0" xfId="0" applyFill="1"/>
    <xf numFmtId="164" fontId="0" fillId="0" borderId="0" xfId="0" applyNumberFormat="1"/>
    <xf numFmtId="0" fontId="3" fillId="0" borderId="0" xfId="0" applyFont="1" applyAlignment="1">
      <alignment wrapText="1"/>
    </xf>
    <xf numFmtId="0" fontId="0" fillId="2" borderId="0" xfId="0" applyFill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64" fontId="0" fillId="2" borderId="0" xfId="0" applyNumberFormat="1" applyFill="1" applyAlignment="1">
      <alignment wrapText="1"/>
    </xf>
    <xf numFmtId="11" fontId="4" fillId="0" borderId="0" xfId="0" applyNumberFormat="1" applyFont="1"/>
    <xf numFmtId="2" fontId="0" fillId="2" borderId="0" xfId="0" applyNumberFormat="1" applyFill="1"/>
    <xf numFmtId="2" fontId="2" fillId="2" borderId="2" xfId="0" applyNumberFormat="1" applyFont="1" applyFill="1" applyBorder="1" applyAlignment="1">
      <alignment wrapText="1"/>
    </xf>
    <xf numFmtId="2" fontId="0" fillId="2" borderId="0" xfId="0" applyNumberFormat="1" applyFill="1" applyAlignment="1">
      <alignment wrapText="1"/>
    </xf>
    <xf numFmtId="11" fontId="0" fillId="3" borderId="0" xfId="0" applyNumberFormat="1" applyFill="1"/>
    <xf numFmtId="11" fontId="0" fillId="0" borderId="0" xfId="0" applyNumberFormat="1"/>
    <xf numFmtId="0" fontId="2" fillId="2" borderId="1" xfId="0" quotePrefix="1" applyFont="1" applyFill="1" applyBorder="1" applyAlignment="1">
      <alignment wrapText="1"/>
    </xf>
    <xf numFmtId="0" fontId="2" fillId="2" borderId="2" xfId="0" quotePrefix="1" applyFont="1" applyFill="1" applyBorder="1" applyAlignment="1">
      <alignment wrapText="1"/>
    </xf>
    <xf numFmtId="0" fontId="6" fillId="2" borderId="0" xfId="0" quotePrefix="1" applyFont="1" applyFill="1" applyAlignment="1">
      <alignment wrapText="1"/>
    </xf>
    <xf numFmtId="2" fontId="0" fillId="4" borderId="0" xfId="0" applyNumberFormat="1" applyFill="1"/>
    <xf numFmtId="11" fontId="0" fillId="4" borderId="0" xfId="0" applyNumberFormat="1" applyFill="1"/>
    <xf numFmtId="2" fontId="0" fillId="4" borderId="1" xfId="0" applyNumberFormat="1" applyFill="1" applyBorder="1" applyAlignment="1">
      <alignment wrapText="1"/>
    </xf>
    <xf numFmtId="2" fontId="0" fillId="4" borderId="2" xfId="0" applyNumberFormat="1" applyFill="1" applyBorder="1" applyAlignment="1">
      <alignment wrapText="1"/>
    </xf>
    <xf numFmtId="11" fontId="0" fillId="4" borderId="3" xfId="0" applyNumberForma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164" fontId="0" fillId="3" borderId="2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11" fontId="0" fillId="4" borderId="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4FF"/>
      <color rgb="FFFFE7E5"/>
      <color rgb="FFFFCAD9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AC25"/>
  <sheetViews>
    <sheetView tabSelected="1" topLeftCell="S1" zoomScaleNormal="100" workbookViewId="0">
      <selection activeCell="Z3" sqref="Z3:Z11"/>
    </sheetView>
  </sheetViews>
  <sheetFormatPr baseColWidth="10" defaultRowHeight="16"/>
  <cols>
    <col min="5" max="7" width="15.6640625" bestFit="1" customWidth="1"/>
    <col min="8" max="8" width="10.6640625" customWidth="1"/>
    <col min="9" max="9" width="9.6640625" customWidth="1"/>
    <col min="10" max="10" width="10.1640625" customWidth="1"/>
    <col min="11" max="11" width="9.5" style="6" customWidth="1"/>
    <col min="12" max="12" width="18.6640625" customWidth="1"/>
    <col min="13" max="13" width="15.6640625" customWidth="1"/>
    <col min="14" max="14" width="14.33203125" customWidth="1"/>
    <col min="15" max="15" width="10.83203125" style="6"/>
    <col min="16" max="16" width="13.5" style="6" customWidth="1"/>
    <col min="17" max="20" width="10.83203125" style="6"/>
    <col min="21" max="21" width="10.83203125" style="19"/>
    <col min="22" max="22" width="12.1640625" style="19" bestFit="1" customWidth="1"/>
    <col min="23" max="23" width="15.6640625" style="19" bestFit="1" customWidth="1"/>
    <col min="25" max="25" width="10.83203125" style="6"/>
    <col min="26" max="29" width="10.83203125" style="8"/>
  </cols>
  <sheetData>
    <row r="1" spans="1:29" ht="17" thickBot="1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5"/>
      <c r="L1" s="10"/>
      <c r="O1" s="23" t="s">
        <v>36</v>
      </c>
      <c r="P1" s="23"/>
      <c r="Q1" s="23"/>
      <c r="R1" s="23"/>
      <c r="S1" s="23"/>
      <c r="T1" s="23"/>
      <c r="U1" s="24"/>
      <c r="V1" s="24"/>
      <c r="W1" s="24"/>
      <c r="Y1" s="7" t="s">
        <v>37</v>
      </c>
      <c r="Z1" s="7"/>
      <c r="AA1" s="18"/>
      <c r="AB1" s="7"/>
      <c r="AC1" s="18"/>
    </row>
    <row r="2" spans="1:29" ht="35" thickBot="1">
      <c r="A2" s="20" t="s">
        <v>11</v>
      </c>
      <c r="B2" s="21" t="s">
        <v>0</v>
      </c>
      <c r="C2" s="21" t="s">
        <v>21</v>
      </c>
      <c r="D2" s="21" t="s">
        <v>38</v>
      </c>
      <c r="E2" s="11" t="s">
        <v>1</v>
      </c>
      <c r="F2" s="11" t="s">
        <v>2</v>
      </c>
      <c r="G2" s="11" t="s">
        <v>3</v>
      </c>
      <c r="H2" s="11" t="s">
        <v>34</v>
      </c>
      <c r="I2" s="11" t="s">
        <v>22</v>
      </c>
      <c r="J2" s="11" t="s">
        <v>23</v>
      </c>
      <c r="K2" s="16" t="s">
        <v>35</v>
      </c>
      <c r="L2" s="12" t="s">
        <v>20</v>
      </c>
      <c r="M2" s="5"/>
      <c r="N2" s="1" t="s">
        <v>10</v>
      </c>
      <c r="O2" s="25" t="s">
        <v>4</v>
      </c>
      <c r="P2" s="26" t="s">
        <v>5</v>
      </c>
      <c r="Q2" s="26" t="s">
        <v>8</v>
      </c>
      <c r="R2" s="26" t="s">
        <v>6</v>
      </c>
      <c r="S2" s="26" t="s">
        <v>9</v>
      </c>
      <c r="T2" s="26" t="s">
        <v>7</v>
      </c>
      <c r="U2" s="31" t="s">
        <v>13</v>
      </c>
      <c r="V2" s="31" t="s">
        <v>14</v>
      </c>
      <c r="W2" s="27" t="s">
        <v>12</v>
      </c>
      <c r="Y2" s="28" t="s">
        <v>15</v>
      </c>
      <c r="Z2" s="29" t="s">
        <v>19</v>
      </c>
      <c r="AA2" s="29" t="s">
        <v>16</v>
      </c>
      <c r="AB2" s="29" t="s">
        <v>17</v>
      </c>
      <c r="AC2" s="30" t="s">
        <v>18</v>
      </c>
    </row>
    <row r="3" spans="1:29" ht="17">
      <c r="A3" s="22">
        <v>191202</v>
      </c>
      <c r="B3" s="22" t="s">
        <v>25</v>
      </c>
      <c r="C3" s="22">
        <v>0.26666666666666572</v>
      </c>
      <c r="D3" s="22">
        <v>32.281758095700603</v>
      </c>
      <c r="E3" s="4">
        <v>3.7796217978676183E-3</v>
      </c>
      <c r="F3" s="4">
        <v>7.797673922917709E-3</v>
      </c>
      <c r="G3" s="4">
        <v>2.1554882838620486E-3</v>
      </c>
      <c r="H3" s="13">
        <v>0</v>
      </c>
      <c r="I3" s="13">
        <v>0.17457266313475217</v>
      </c>
      <c r="J3" s="13">
        <v>7.9673478743235188E-2</v>
      </c>
      <c r="K3" s="17">
        <f>AVERAGE($D$3:$D$5)</f>
        <v>29.554561000097603</v>
      </c>
      <c r="L3" s="4">
        <f t="shared" ref="L3:L11" si="0">MAX(0, G3-AVERAGE(G$3:G$5))</f>
        <v>1.0800303671800425E-5</v>
      </c>
      <c r="M3" s="2"/>
      <c r="N3" t="s">
        <v>25</v>
      </c>
      <c r="O3" s="6">
        <v>16.4860574306717</v>
      </c>
      <c r="P3" s="6">
        <v>-2.0877670889646298</v>
      </c>
      <c r="Q3" s="6">
        <v>18.5738245196364</v>
      </c>
      <c r="R3" s="6">
        <v>7.1991451708535701</v>
      </c>
      <c r="S3" s="6">
        <v>31.1624334730793</v>
      </c>
      <c r="T3" s="6">
        <v>61.274379013985097</v>
      </c>
      <c r="U3" s="19">
        <v>3.7371109901438602E-3</v>
      </c>
      <c r="V3" s="19">
        <v>3.6688243242974199E-3</v>
      </c>
      <c r="W3" s="19">
        <f>G3</f>
        <v>2.1554882838620486E-3</v>
      </c>
      <c r="Y3">
        <v>14.766305543483476</v>
      </c>
      <c r="Z3" s="8">
        <f>C3/24</f>
        <v>1.1111111111111072E-2</v>
      </c>
      <c r="AA3" s="8">
        <f>U3*Y3</f>
        <v>5.5183322730374303E-2</v>
      </c>
      <c r="AB3" s="8">
        <f>V3*Y3</f>
        <v>5.417498095794001E-2</v>
      </c>
      <c r="AC3" s="8">
        <f>W3*Y3</f>
        <v>3.1828598594905853E-2</v>
      </c>
    </row>
    <row r="4" spans="1:29" ht="17">
      <c r="A4" s="22">
        <v>191202</v>
      </c>
      <c r="B4" s="22" t="s">
        <v>26</v>
      </c>
      <c r="C4" s="22">
        <v>0.26666666666666572</v>
      </c>
      <c r="D4" s="22">
        <v>29.337295758448299</v>
      </c>
      <c r="E4" s="4">
        <v>3.7619115694885528E-3</v>
      </c>
      <c r="F4" s="4">
        <v>7.7827597083325682E-3</v>
      </c>
      <c r="G4" s="4">
        <v>2.1438166200998016E-3</v>
      </c>
      <c r="H4" s="13">
        <v>0</v>
      </c>
      <c r="I4" s="13">
        <v>0.17457266313475217</v>
      </c>
      <c r="J4" s="13">
        <v>7.9673478743235188E-2</v>
      </c>
      <c r="K4" s="17">
        <f t="shared" ref="K4:K11" si="1">AVERAGE($D$3:$D$5)</f>
        <v>29.554561000097603</v>
      </c>
      <c r="L4" s="4">
        <f t="shared" si="0"/>
        <v>0</v>
      </c>
      <c r="M4" s="2"/>
      <c r="N4" t="s">
        <v>26</v>
      </c>
      <c r="O4" s="6">
        <v>14.408865020733399</v>
      </c>
      <c r="P4" s="6">
        <v>-4.04646347523052</v>
      </c>
      <c r="Q4" s="6">
        <v>18.455328495963901</v>
      </c>
      <c r="R4" s="6">
        <v>5.1812007727514704</v>
      </c>
      <c r="S4" s="6">
        <v>30.9616716254972</v>
      </c>
      <c r="T4" s="6">
        <v>60.873980532618603</v>
      </c>
      <c r="U4" s="19">
        <v>3.72947419224872E-3</v>
      </c>
      <c r="V4" s="19">
        <v>3.66162317703331E-3</v>
      </c>
      <c r="W4" s="19">
        <f t="shared" ref="W4:W11" si="2">G4</f>
        <v>2.1438166200998016E-3</v>
      </c>
      <c r="Y4">
        <v>13.962435750319203</v>
      </c>
      <c r="Z4" s="8">
        <f t="shared" ref="Z4:Z11" si="3">C4/24</f>
        <v>1.1111111111111072E-2</v>
      </c>
      <c r="AA4" s="8">
        <f t="shared" ref="AA4:AA11" si="4">U4*Y4</f>
        <v>5.2072543791746362E-2</v>
      </c>
      <c r="AB4" s="8">
        <f t="shared" ref="AB4:AB11" si="5">V4*Y4</f>
        <v>5.1125178351207272E-2</v>
      </c>
      <c r="AC4" s="8">
        <f t="shared" ref="AC4:AC11" si="6">W4*Y4</f>
        <v>2.9932901818609952E-2</v>
      </c>
    </row>
    <row r="5" spans="1:29" ht="17">
      <c r="A5" s="22">
        <v>191202</v>
      </c>
      <c r="B5" s="22" t="s">
        <v>27</v>
      </c>
      <c r="C5" s="22">
        <v>0.26666666666666572</v>
      </c>
      <c r="D5" s="22">
        <v>27.044629146143901</v>
      </c>
      <c r="E5" s="4">
        <v>3.7553016041745519E-3</v>
      </c>
      <c r="F5" s="4">
        <v>7.773797431607562E-3</v>
      </c>
      <c r="G5" s="4">
        <v>2.1347590366088951E-3</v>
      </c>
      <c r="H5" s="13">
        <v>0</v>
      </c>
      <c r="I5" s="13">
        <v>0.17457266313475217</v>
      </c>
      <c r="J5" s="13">
        <v>7.9673478743235188E-2</v>
      </c>
      <c r="K5" s="17">
        <f t="shared" si="1"/>
        <v>29.554561000097603</v>
      </c>
      <c r="L5" s="4">
        <f t="shared" si="0"/>
        <v>0</v>
      </c>
      <c r="M5" s="2"/>
      <c r="N5" t="s">
        <v>27</v>
      </c>
      <c r="O5" s="6">
        <v>12.543551733556299</v>
      </c>
      <c r="P5" s="6">
        <v>-4.3876836341756302</v>
      </c>
      <c r="Q5" s="6">
        <v>16.931235367732</v>
      </c>
      <c r="R5" s="6">
        <v>4.0779340496903602</v>
      </c>
      <c r="S5" s="6">
        <v>28.7243551992308</v>
      </c>
      <c r="T5" s="6">
        <v>56.416835869509796</v>
      </c>
      <c r="U5" s="19">
        <v>3.7226163679484202E-3</v>
      </c>
      <c r="V5" s="19">
        <v>3.6603686811189501E-3</v>
      </c>
      <c r="W5" s="19">
        <f t="shared" si="2"/>
        <v>2.1347590366088951E-3</v>
      </c>
      <c r="Y5">
        <v>14.804192169166152</v>
      </c>
      <c r="Z5" s="8">
        <f t="shared" si="3"/>
        <v>1.1111111111111072E-2</v>
      </c>
      <c r="AA5" s="8">
        <f t="shared" si="4"/>
        <v>5.5110328083191745E-2</v>
      </c>
      <c r="AB5" s="8">
        <f t="shared" si="5"/>
        <v>5.4188801365282195E-2</v>
      </c>
      <c r="AC5" s="8">
        <f t="shared" si="6"/>
        <v>3.1603383012822082E-2</v>
      </c>
    </row>
    <row r="6" spans="1:29" ht="17">
      <c r="A6" s="22">
        <v>191202</v>
      </c>
      <c r="B6" s="22" t="s">
        <v>28</v>
      </c>
      <c r="C6" s="22">
        <v>11.71666666666667</v>
      </c>
      <c r="D6" s="22">
        <v>25.890856993860201</v>
      </c>
      <c r="E6" s="4">
        <v>3.8007730202448053E-3</v>
      </c>
      <c r="F6" s="4">
        <v>7.8807788932252314E-3</v>
      </c>
      <c r="G6" s="4">
        <v>2.1306357696176119E-3</v>
      </c>
      <c r="H6" s="13">
        <v>0</v>
      </c>
      <c r="I6" s="13">
        <v>0.17457266313475217</v>
      </c>
      <c r="J6" s="13">
        <v>7.9673478743235188E-2</v>
      </c>
      <c r="K6" s="17">
        <f t="shared" si="1"/>
        <v>29.554561000097603</v>
      </c>
      <c r="L6" s="4">
        <f t="shared" si="0"/>
        <v>0</v>
      </c>
      <c r="M6" s="2"/>
      <c r="N6" t="s">
        <v>28</v>
      </c>
      <c r="O6" s="6">
        <v>26.162059050314401</v>
      </c>
      <c r="P6" s="6">
        <v>11.2096456733286</v>
      </c>
      <c r="Q6" s="6">
        <v>14.952413376985801</v>
      </c>
      <c r="R6" s="6">
        <v>18.6858523618215</v>
      </c>
      <c r="S6" s="6">
        <v>27.590999759824399</v>
      </c>
      <c r="T6" s="6">
        <v>54.1624499489361</v>
      </c>
      <c r="U6" s="19">
        <v>3.7726848100984802E-3</v>
      </c>
      <c r="V6" s="19">
        <v>3.71771226231799E-3</v>
      </c>
      <c r="W6" s="19">
        <f t="shared" si="2"/>
        <v>2.1306357696176119E-3</v>
      </c>
      <c r="Y6">
        <v>15.48988151641705</v>
      </c>
      <c r="Z6" s="8">
        <f t="shared" si="3"/>
        <v>0.4881944444444446</v>
      </c>
      <c r="AA6" s="8">
        <f t="shared" si="4"/>
        <v>5.8438440707211818E-2</v>
      </c>
      <c r="AB6" s="8">
        <f t="shared" si="5"/>
        <v>5.7586922455436451E-2</v>
      </c>
      <c r="AC6" s="8">
        <f t="shared" si="6"/>
        <v>3.3003295626016865E-2</v>
      </c>
    </row>
    <row r="7" spans="1:29" ht="17">
      <c r="A7" s="22">
        <v>191202</v>
      </c>
      <c r="B7" s="22" t="s">
        <v>29</v>
      </c>
      <c r="C7" s="22">
        <v>11.71666666666667</v>
      </c>
      <c r="D7" s="22">
        <v>28.397053978183699</v>
      </c>
      <c r="E7" s="4">
        <v>3.8086760094013005E-3</v>
      </c>
      <c r="F7" s="4">
        <v>7.881774138563679E-3</v>
      </c>
      <c r="G7" s="4">
        <v>2.1404939227360701E-3</v>
      </c>
      <c r="H7" s="13">
        <v>0</v>
      </c>
      <c r="I7" s="13">
        <v>0.17457266313475217</v>
      </c>
      <c r="J7" s="13">
        <v>7.9673478743235188E-2</v>
      </c>
      <c r="K7" s="17">
        <f t="shared" si="1"/>
        <v>29.554561000097603</v>
      </c>
      <c r="L7" s="4">
        <f t="shared" si="0"/>
        <v>0</v>
      </c>
      <c r="M7" s="2"/>
      <c r="N7" t="s">
        <v>29</v>
      </c>
      <c r="O7" s="6">
        <v>28.705525191330999</v>
      </c>
      <c r="P7" s="6">
        <v>8.6841085846305308</v>
      </c>
      <c r="Q7" s="6">
        <v>20.021416606700502</v>
      </c>
      <c r="R7" s="6">
        <v>18.694816887980799</v>
      </c>
      <c r="S7" s="6">
        <v>30.037246607938599</v>
      </c>
      <c r="T7" s="6">
        <v>59.031255260722297</v>
      </c>
      <c r="U7" s="19">
        <v>3.78203586336592E-3</v>
      </c>
      <c r="V7" s="19">
        <v>3.7084271252113901E-3</v>
      </c>
      <c r="W7" s="19">
        <f t="shared" si="2"/>
        <v>2.1404939227360701E-3</v>
      </c>
      <c r="Y7">
        <v>13.921654610369833</v>
      </c>
      <c r="Z7" s="8">
        <f t="shared" si="3"/>
        <v>0.4881944444444446</v>
      </c>
      <c r="AA7" s="8">
        <f t="shared" si="4"/>
        <v>5.2652197013812213E-2</v>
      </c>
      <c r="AB7" s="8">
        <f t="shared" si="5"/>
        <v>5.1627441584919692E-2</v>
      </c>
      <c r="AC7" s="8">
        <f t="shared" si="6"/>
        <v>2.979921708792722E-2</v>
      </c>
    </row>
    <row r="8" spans="1:29" ht="17">
      <c r="A8" s="22">
        <v>191202</v>
      </c>
      <c r="B8" s="22" t="s">
        <v>30</v>
      </c>
      <c r="C8" s="22">
        <v>11.71666666666667</v>
      </c>
      <c r="D8" s="22">
        <v>39.890618187431599</v>
      </c>
      <c r="E8" s="4">
        <v>3.876126600265394E-3</v>
      </c>
      <c r="F8" s="4">
        <v>7.971036704830254E-3</v>
      </c>
      <c r="G8" s="4">
        <v>2.1863106193021446E-3</v>
      </c>
      <c r="H8" s="13">
        <v>0</v>
      </c>
      <c r="I8" s="13">
        <v>0.17457266313475217</v>
      </c>
      <c r="J8" s="13">
        <v>7.9673478743235188E-2</v>
      </c>
      <c r="K8" s="17">
        <f t="shared" si="1"/>
        <v>29.554561000097603</v>
      </c>
      <c r="L8" s="4">
        <f t="shared" si="0"/>
        <v>4.1622639111896492E-5</v>
      </c>
      <c r="M8" s="2"/>
      <c r="N8" t="s">
        <v>30</v>
      </c>
      <c r="O8" s="6">
        <v>35.468567963951699</v>
      </c>
      <c r="P8" s="6">
        <v>26.102408736298401</v>
      </c>
      <c r="Q8" s="6">
        <v>9.3661592276532595</v>
      </c>
      <c r="R8" s="6">
        <v>30.785488350125</v>
      </c>
      <c r="S8" s="6">
        <v>30.984493266079401</v>
      </c>
      <c r="T8" s="6">
        <v>60.9194922209441</v>
      </c>
      <c r="U8" s="19">
        <v>3.8069001901194599E-3</v>
      </c>
      <c r="V8" s="19">
        <v>3.7724655057190001E-3</v>
      </c>
      <c r="W8" s="19">
        <f t="shared" si="2"/>
        <v>2.1863106193021446E-3</v>
      </c>
      <c r="Y8">
        <v>10.381097857715163</v>
      </c>
      <c r="Z8" s="8">
        <f t="shared" si="3"/>
        <v>0.4881944444444446</v>
      </c>
      <c r="AA8" s="8">
        <f t="shared" si="4"/>
        <v>3.9519803408184576E-2</v>
      </c>
      <c r="AB8" s="8">
        <f t="shared" si="5"/>
        <v>3.916233357972386E-2</v>
      </c>
      <c r="AC8" s="8">
        <f t="shared" si="6"/>
        <v>2.2696304486337405E-2</v>
      </c>
    </row>
    <row r="9" spans="1:29" ht="17">
      <c r="A9" s="22">
        <v>191202</v>
      </c>
      <c r="B9" s="22" t="s">
        <v>31</v>
      </c>
      <c r="C9" s="22">
        <v>24.06666666666667</v>
      </c>
      <c r="D9" s="22">
        <v>30.836080226375799</v>
      </c>
      <c r="E9" s="4">
        <v>3.8083836381046254E-3</v>
      </c>
      <c r="F9" s="4">
        <v>7.8731978587332219E-3</v>
      </c>
      <c r="G9" s="4">
        <v>2.1500721559479289E-3</v>
      </c>
      <c r="H9" s="13">
        <v>0</v>
      </c>
      <c r="I9" s="13">
        <v>0.17457266313475217</v>
      </c>
      <c r="J9" s="13">
        <v>7.9673478743235188E-2</v>
      </c>
      <c r="K9" s="17">
        <f t="shared" si="1"/>
        <v>29.554561000097603</v>
      </c>
      <c r="L9" s="4">
        <f t="shared" si="0"/>
        <v>5.3841757576807495E-6</v>
      </c>
      <c r="M9" s="2"/>
      <c r="N9" t="s">
        <v>31</v>
      </c>
      <c r="O9" s="6">
        <v>26.758191195833799</v>
      </c>
      <c r="P9" s="6">
        <v>8.1903977748838397</v>
      </c>
      <c r="Q9" s="6">
        <v>18.56779342095</v>
      </c>
      <c r="R9" s="6">
        <v>17.474294485358801</v>
      </c>
      <c r="S9" s="6">
        <v>31.085473499283999</v>
      </c>
      <c r="T9" s="6">
        <v>61.1208817620549</v>
      </c>
      <c r="U9" s="19">
        <v>3.7748764899314799E-3</v>
      </c>
      <c r="V9" s="19">
        <v>3.7066119974193601E-3</v>
      </c>
      <c r="W9" s="19">
        <f t="shared" si="2"/>
        <v>2.1500721559479289E-3</v>
      </c>
      <c r="Y9">
        <v>15.674206227016311</v>
      </c>
      <c r="Z9" s="8">
        <f t="shared" si="3"/>
        <v>1.002777777777778</v>
      </c>
      <c r="AA9" s="8">
        <f t="shared" si="4"/>
        <v>5.9168192584701476E-2</v>
      </c>
      <c r="AB9" s="8">
        <f t="shared" si="5"/>
        <v>5.80982008510839E-2</v>
      </c>
      <c r="AC9" s="8">
        <f t="shared" si="6"/>
        <v>3.3700674375293414E-2</v>
      </c>
    </row>
    <row r="10" spans="1:29" ht="17">
      <c r="A10" s="22">
        <v>191202</v>
      </c>
      <c r="B10" s="22" t="s">
        <v>32</v>
      </c>
      <c r="C10" s="22">
        <v>24.06666666666667</v>
      </c>
      <c r="D10" s="22">
        <v>27.594798162534101</v>
      </c>
      <c r="E10" s="4">
        <v>3.7895565106294501E-3</v>
      </c>
      <c r="F10" s="4">
        <v>7.8479197831169602E-3</v>
      </c>
      <c r="G10" s="4">
        <v>2.1372067400079139E-3</v>
      </c>
      <c r="H10" s="13">
        <v>0</v>
      </c>
      <c r="I10" s="13">
        <v>0.17457266313475217</v>
      </c>
      <c r="J10" s="13">
        <v>7.9673478743235188E-2</v>
      </c>
      <c r="K10" s="17">
        <f t="shared" si="1"/>
        <v>29.554561000097603</v>
      </c>
      <c r="L10" s="4">
        <f t="shared" si="0"/>
        <v>0</v>
      </c>
      <c r="M10" s="2"/>
      <c r="N10" t="s">
        <v>32</v>
      </c>
      <c r="O10" s="6">
        <v>22.814836389520799</v>
      </c>
      <c r="P10" s="6">
        <v>5.4471695712219299</v>
      </c>
      <c r="Q10" s="6">
        <v>17.3676668182989</v>
      </c>
      <c r="R10" s="6">
        <v>14.131002980371299</v>
      </c>
      <c r="S10" s="6">
        <v>29.256431172123001</v>
      </c>
      <c r="T10" s="6">
        <v>57.476005626801502</v>
      </c>
      <c r="U10" s="19">
        <v>3.7603787459860702E-3</v>
      </c>
      <c r="V10" s="19">
        <v>3.6965265189285901E-3</v>
      </c>
      <c r="W10" s="19">
        <f t="shared" si="2"/>
        <v>2.1372067400079139E-3</v>
      </c>
      <c r="Y10">
        <v>12.606543466261606</v>
      </c>
      <c r="Z10" s="8">
        <f t="shared" si="3"/>
        <v>1.002777777777778</v>
      </c>
      <c r="AA10" s="8">
        <f t="shared" si="4"/>
        <v>4.7405378110879706E-2</v>
      </c>
      <c r="AB10" s="8">
        <f t="shared" si="5"/>
        <v>4.6600422235061972E-2</v>
      </c>
      <c r="AC10" s="8">
        <f t="shared" si="6"/>
        <v>2.6942789664297032E-2</v>
      </c>
    </row>
    <row r="11" spans="1:29" ht="17">
      <c r="A11" s="22">
        <v>191202</v>
      </c>
      <c r="B11" s="22" t="s">
        <v>33</v>
      </c>
      <c r="C11" s="22">
        <v>24.06666666666667</v>
      </c>
      <c r="D11" s="22">
        <v>26.168421282727099</v>
      </c>
      <c r="E11" s="4">
        <v>3.8204898222307946E-3</v>
      </c>
      <c r="F11" s="4">
        <v>7.9230619875607679E-3</v>
      </c>
      <c r="G11" s="4">
        <v>2.1318894641903698E-3</v>
      </c>
      <c r="H11" s="13">
        <v>0</v>
      </c>
      <c r="I11" s="13">
        <v>0.17457266313475217</v>
      </c>
      <c r="J11" s="13">
        <v>7.9673478743235188E-2</v>
      </c>
      <c r="K11" s="17">
        <f t="shared" si="1"/>
        <v>29.554561000097603</v>
      </c>
      <c r="L11" s="4">
        <f t="shared" si="0"/>
        <v>0</v>
      </c>
      <c r="M11" s="3"/>
      <c r="N11" t="s">
        <v>33</v>
      </c>
      <c r="O11" s="6">
        <v>32.090078305462001</v>
      </c>
      <c r="P11" s="6">
        <v>16.754825415928199</v>
      </c>
      <c r="Q11" s="6">
        <v>15.3352528895338</v>
      </c>
      <c r="R11" s="6">
        <v>24.422451860695102</v>
      </c>
      <c r="S11" s="6">
        <v>27.859170910968299</v>
      </c>
      <c r="T11" s="6">
        <v>54.695665437689897</v>
      </c>
      <c r="U11" s="19">
        <v>3.7944791728900299E-3</v>
      </c>
      <c r="V11" s="19">
        <v>3.7380991156416598E-3</v>
      </c>
      <c r="W11" s="19">
        <f t="shared" si="2"/>
        <v>2.1318894641903698E-3</v>
      </c>
      <c r="Y11">
        <v>14.047286743275315</v>
      </c>
      <c r="Z11" s="8">
        <f t="shared" si="3"/>
        <v>1.002777777777778</v>
      </c>
      <c r="AA11" s="8">
        <f t="shared" si="4"/>
        <v>5.3302136982972398E-2</v>
      </c>
      <c r="AB11" s="8">
        <f t="shared" si="5"/>
        <v>5.2510150152202263E-2</v>
      </c>
      <c r="AC11" s="8">
        <f t="shared" si="6"/>
        <v>2.9947262608449696E-2</v>
      </c>
    </row>
    <row r="12" spans="1:29">
      <c r="I12" s="3"/>
      <c r="J12" s="3"/>
      <c r="M12" s="2"/>
    </row>
    <row r="13" spans="1:29">
      <c r="E13" s="14"/>
      <c r="M13" s="2"/>
    </row>
    <row r="14" spans="1:29">
      <c r="M14" s="2"/>
    </row>
    <row r="15" spans="1:29">
      <c r="M15" s="2"/>
    </row>
    <row r="16" spans="1:29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5" spans="13:13">
      <c r="M25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2022-12-15T00:13:19Z</dcterms:modified>
</cp:coreProperties>
</file>