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ueda\Desktop\UiPath\出席率変化の集計\fils\backup\"/>
    </mc:Choice>
  </mc:AlternateContent>
  <bookViews>
    <workbookView xWindow="0" yWindow="0" windowWidth="28800" windowHeight="12240"/>
  </bookViews>
  <sheets>
    <sheet name="４月" sheetId="126" r:id="rId1"/>
    <sheet name="５月" sheetId="114" r:id="rId2"/>
    <sheet name="６月" sheetId="115" r:id="rId3"/>
    <sheet name="７月" sheetId="116" r:id="rId4"/>
    <sheet name="８月" sheetId="117" r:id="rId5"/>
    <sheet name="９月" sheetId="119" r:id="rId6"/>
    <sheet name="１０月" sheetId="120" r:id="rId7"/>
    <sheet name="１１月" sheetId="121" r:id="rId8"/>
    <sheet name="１２月" sheetId="122" r:id="rId9"/>
    <sheet name="１月" sheetId="123" r:id="rId10"/>
    <sheet name="２月" sheetId="124" r:id="rId11"/>
    <sheet name="３月" sheetId="125" r:id="rId12"/>
  </sheets>
  <definedNames>
    <definedName name="_xlnm._FilterDatabase" localSheetId="0" hidden="1">'４月'!$A$8:$U$8</definedName>
    <definedName name="_xlnm._FilterDatabase" localSheetId="1" hidden="1">'５月'!$A$8:$U$8</definedName>
    <definedName name="_xlnm._FilterDatabase" localSheetId="2" hidden="1">'６月'!$A$8:$U$8</definedName>
    <definedName name="_xlnm._FilterDatabase" localSheetId="3" hidden="1">'７月'!$A$8:$U$8</definedName>
    <definedName name="_xlnm._FilterDatabase" localSheetId="4" hidden="1">'８月'!$A$8:$U$8</definedName>
    <definedName name="_xlnm.Print_Area" localSheetId="0">'４月'!$B$1:$T$35</definedName>
    <definedName name="_xlnm.Print_Area" localSheetId="1">'５月'!$B$1:$T$35</definedName>
    <definedName name="_xlnm.Print_Area" localSheetId="2">'６月'!$B$1:$T$35</definedName>
    <definedName name="_xlnm.Print_Area" localSheetId="3">'７月'!$B$1:$T$35</definedName>
    <definedName name="_xlnm.Print_Area" localSheetId="4">'８月'!$B$1:$T$35</definedName>
  </definedNames>
  <calcPr calcId="162913"/>
</workbook>
</file>

<file path=xl/calcChain.xml><?xml version="1.0" encoding="utf-8"?>
<calcChain xmlns="http://schemas.openxmlformats.org/spreadsheetml/2006/main">
  <c r="J34" i="126" l="1"/>
  <c r="I34" i="126"/>
  <c r="H34" i="126"/>
  <c r="G34" i="126"/>
  <c r="K34" i="126" s="1"/>
  <c r="F34" i="126"/>
  <c r="K33" i="126"/>
  <c r="B33" i="126"/>
  <c r="K32" i="126"/>
  <c r="B32" i="126"/>
  <c r="K31" i="126"/>
  <c r="B31" i="126"/>
  <c r="K30" i="126"/>
  <c r="B30" i="126"/>
  <c r="K29" i="126"/>
  <c r="B29" i="126"/>
  <c r="K28" i="126"/>
  <c r="B28" i="126"/>
  <c r="K27" i="126"/>
  <c r="B27" i="126"/>
  <c r="K26" i="126"/>
  <c r="B26" i="126"/>
  <c r="K25" i="126"/>
  <c r="B25" i="126"/>
  <c r="K24" i="126"/>
  <c r="B24" i="126"/>
  <c r="K23" i="126"/>
  <c r="B23" i="126"/>
  <c r="K22" i="126"/>
  <c r="B22" i="126"/>
  <c r="K21" i="126"/>
  <c r="B21" i="126"/>
  <c r="K20" i="126"/>
  <c r="B20" i="126"/>
  <c r="K19" i="126"/>
  <c r="B19" i="126"/>
  <c r="K18" i="126"/>
  <c r="B18" i="126"/>
  <c r="K17" i="126"/>
  <c r="B17" i="126"/>
  <c r="K16" i="126"/>
  <c r="K15" i="126"/>
  <c r="K14" i="126"/>
  <c r="K13" i="126"/>
  <c r="K12" i="126"/>
  <c r="K11" i="126"/>
  <c r="K10" i="126"/>
  <c r="B10" i="126"/>
  <c r="B11" i="126" s="1"/>
  <c r="B12" i="126" s="1"/>
  <c r="B13" i="126" s="1"/>
  <c r="B14" i="126" s="1"/>
  <c r="B15" i="126" s="1"/>
  <c r="B16" i="126" s="1"/>
  <c r="K9" i="126"/>
  <c r="L8" i="126"/>
  <c r="P4" i="126"/>
  <c r="O4" i="126"/>
  <c r="N4" i="126"/>
  <c r="L4" i="126"/>
  <c r="P3" i="126"/>
  <c r="O3" i="126"/>
  <c r="N3" i="126"/>
  <c r="I34" i="114"/>
  <c r="I30" i="119"/>
  <c r="I30" i="120"/>
  <c r="I30" i="122"/>
  <c r="I30" i="123"/>
  <c r="I30" i="124"/>
  <c r="F8" i="119" l="1"/>
  <c r="G8" i="119" s="1"/>
  <c r="K33" i="125"/>
  <c r="K32" i="125"/>
  <c r="K31" i="125"/>
  <c r="K30" i="125"/>
  <c r="J30" i="125"/>
  <c r="I30" i="125"/>
  <c r="H30" i="125"/>
  <c r="G30" i="125"/>
  <c r="K34" i="125" s="1"/>
  <c r="F30" i="125"/>
  <c r="K29" i="125"/>
  <c r="B29" i="125"/>
  <c r="K28" i="125"/>
  <c r="B28" i="125"/>
  <c r="K27" i="125"/>
  <c r="B27" i="125"/>
  <c r="K26" i="125"/>
  <c r="B26" i="125"/>
  <c r="K25" i="125"/>
  <c r="B25" i="125"/>
  <c r="K24" i="125"/>
  <c r="B24" i="125"/>
  <c r="K23" i="125"/>
  <c r="B23" i="125"/>
  <c r="K22" i="125"/>
  <c r="B22" i="125"/>
  <c r="K21" i="125"/>
  <c r="B21" i="125"/>
  <c r="K20" i="125"/>
  <c r="B20" i="125"/>
  <c r="K19" i="125"/>
  <c r="B19" i="125"/>
  <c r="K18" i="125"/>
  <c r="B18" i="125"/>
  <c r="K17" i="125"/>
  <c r="B17" i="125"/>
  <c r="K16" i="125"/>
  <c r="B16" i="125"/>
  <c r="K15" i="125"/>
  <c r="B15" i="125"/>
  <c r="K14" i="125"/>
  <c r="B14" i="125"/>
  <c r="K13" i="125"/>
  <c r="B13" i="125"/>
  <c r="K12" i="125"/>
  <c r="K11" i="125"/>
  <c r="K10" i="125"/>
  <c r="K9" i="125"/>
  <c r="P4" i="125"/>
  <c r="O4" i="125"/>
  <c r="N4" i="125"/>
  <c r="L4" i="125"/>
  <c r="P3" i="125"/>
  <c r="O3" i="125"/>
  <c r="N3" i="125"/>
  <c r="K33" i="124"/>
  <c r="K32" i="124"/>
  <c r="K31" i="124"/>
  <c r="K30" i="124"/>
  <c r="J30" i="124"/>
  <c r="H30" i="124"/>
  <c r="G30" i="124"/>
  <c r="K34" i="124" s="1"/>
  <c r="F30" i="124"/>
  <c r="K29" i="124"/>
  <c r="B29" i="124"/>
  <c r="K28" i="124"/>
  <c r="B28" i="124"/>
  <c r="K27" i="124"/>
  <c r="B27" i="124"/>
  <c r="K26" i="124"/>
  <c r="B26" i="124"/>
  <c r="K25" i="124"/>
  <c r="B25" i="124"/>
  <c r="K24" i="124"/>
  <c r="B24" i="124"/>
  <c r="K23" i="124"/>
  <c r="B23" i="124"/>
  <c r="K22" i="124"/>
  <c r="B22" i="124"/>
  <c r="K21" i="124"/>
  <c r="B21" i="124"/>
  <c r="K20" i="124"/>
  <c r="B20" i="124"/>
  <c r="K19" i="124"/>
  <c r="B19" i="124"/>
  <c r="K18" i="124"/>
  <c r="B18" i="124"/>
  <c r="K17" i="124"/>
  <c r="B17" i="124"/>
  <c r="K16" i="124"/>
  <c r="B16" i="124"/>
  <c r="K15" i="124"/>
  <c r="B15" i="124"/>
  <c r="K14" i="124"/>
  <c r="B14" i="124"/>
  <c r="K13" i="124"/>
  <c r="B13" i="124"/>
  <c r="K12" i="124"/>
  <c r="K11" i="124"/>
  <c r="K10" i="124"/>
  <c r="K9" i="124"/>
  <c r="P4" i="124"/>
  <c r="O4" i="124"/>
  <c r="N4" i="124"/>
  <c r="L4" i="124"/>
  <c r="P3" i="124"/>
  <c r="O3" i="124"/>
  <c r="N3" i="124"/>
  <c r="K33" i="123"/>
  <c r="K32" i="123"/>
  <c r="K31" i="123"/>
  <c r="K30" i="123"/>
  <c r="J30" i="123"/>
  <c r="H30" i="123"/>
  <c r="G30" i="123"/>
  <c r="F30" i="123"/>
  <c r="K29" i="123"/>
  <c r="B29" i="123"/>
  <c r="K28" i="123"/>
  <c r="B28" i="123"/>
  <c r="K27" i="123"/>
  <c r="B27" i="123"/>
  <c r="K26" i="123"/>
  <c r="B26" i="123"/>
  <c r="K25" i="123"/>
  <c r="B25" i="123"/>
  <c r="K24" i="123"/>
  <c r="B24" i="123"/>
  <c r="K23" i="123"/>
  <c r="B23" i="123"/>
  <c r="K22" i="123"/>
  <c r="B22" i="123"/>
  <c r="K21" i="123"/>
  <c r="B21" i="123"/>
  <c r="K20" i="123"/>
  <c r="B20" i="123"/>
  <c r="K19" i="123"/>
  <c r="B19" i="123"/>
  <c r="K18" i="123"/>
  <c r="B18" i="123"/>
  <c r="K17" i="123"/>
  <c r="B17" i="123"/>
  <c r="K16" i="123"/>
  <c r="B16" i="123"/>
  <c r="K15" i="123"/>
  <c r="B15" i="123"/>
  <c r="K14" i="123"/>
  <c r="B14" i="123"/>
  <c r="K13" i="123"/>
  <c r="B13" i="123"/>
  <c r="K12" i="123"/>
  <c r="K11" i="123"/>
  <c r="K10" i="123"/>
  <c r="K9" i="123"/>
  <c r="P4" i="123"/>
  <c r="O4" i="123"/>
  <c r="N4" i="123"/>
  <c r="L4" i="123"/>
  <c r="P3" i="123"/>
  <c r="O3" i="123"/>
  <c r="N3" i="123"/>
  <c r="K33" i="122"/>
  <c r="K32" i="122"/>
  <c r="K31" i="122"/>
  <c r="K30" i="122"/>
  <c r="J30" i="122"/>
  <c r="H30" i="122"/>
  <c r="G30" i="122"/>
  <c r="K34" i="122" s="1"/>
  <c r="F30" i="122"/>
  <c r="K29" i="122"/>
  <c r="B29" i="122"/>
  <c r="K28" i="122"/>
  <c r="B28" i="122"/>
  <c r="K27" i="122"/>
  <c r="B27" i="122"/>
  <c r="K26" i="122"/>
  <c r="B26" i="122"/>
  <c r="K25" i="122"/>
  <c r="B25" i="122"/>
  <c r="K24" i="122"/>
  <c r="B24" i="122"/>
  <c r="K23" i="122"/>
  <c r="B23" i="122"/>
  <c r="K22" i="122"/>
  <c r="B22" i="122"/>
  <c r="K21" i="122"/>
  <c r="B21" i="122"/>
  <c r="K20" i="122"/>
  <c r="B20" i="122"/>
  <c r="K19" i="122"/>
  <c r="B19" i="122"/>
  <c r="K18" i="122"/>
  <c r="B18" i="122"/>
  <c r="K17" i="122"/>
  <c r="B17" i="122"/>
  <c r="K16" i="122"/>
  <c r="B16" i="122"/>
  <c r="K15" i="122"/>
  <c r="B15" i="122"/>
  <c r="K14" i="122"/>
  <c r="B14" i="122"/>
  <c r="K13" i="122"/>
  <c r="B13" i="122"/>
  <c r="K12" i="122"/>
  <c r="K11" i="122"/>
  <c r="K10" i="122"/>
  <c r="K9" i="122"/>
  <c r="P4" i="122"/>
  <c r="O4" i="122"/>
  <c r="N4" i="122"/>
  <c r="L4" i="122"/>
  <c r="P3" i="122"/>
  <c r="O3" i="122"/>
  <c r="N3" i="122"/>
  <c r="K33" i="121"/>
  <c r="K32" i="121"/>
  <c r="K31" i="121"/>
  <c r="K30" i="121"/>
  <c r="J30" i="121"/>
  <c r="I30" i="121"/>
  <c r="H30" i="121"/>
  <c r="G30" i="121"/>
  <c r="K34" i="121" s="1"/>
  <c r="F30" i="121"/>
  <c r="K29" i="121"/>
  <c r="B29" i="121"/>
  <c r="K28" i="121"/>
  <c r="B28" i="121"/>
  <c r="K27" i="121"/>
  <c r="B27" i="121"/>
  <c r="K26" i="121"/>
  <c r="B26" i="121"/>
  <c r="K25" i="121"/>
  <c r="B25" i="121"/>
  <c r="K24" i="121"/>
  <c r="B24" i="121"/>
  <c r="K23" i="121"/>
  <c r="B23" i="121"/>
  <c r="K22" i="121"/>
  <c r="B22" i="121"/>
  <c r="K21" i="121"/>
  <c r="B21" i="121"/>
  <c r="K20" i="121"/>
  <c r="B20" i="121"/>
  <c r="K19" i="121"/>
  <c r="B19" i="121"/>
  <c r="K18" i="121"/>
  <c r="B18" i="121"/>
  <c r="K17" i="121"/>
  <c r="B17" i="121"/>
  <c r="K16" i="121"/>
  <c r="B16" i="121"/>
  <c r="K15" i="121"/>
  <c r="B15" i="121"/>
  <c r="K14" i="121"/>
  <c r="B14" i="121"/>
  <c r="K13" i="121"/>
  <c r="B13" i="121"/>
  <c r="K12" i="121"/>
  <c r="K11" i="121"/>
  <c r="K10" i="121"/>
  <c r="K9" i="121"/>
  <c r="P4" i="121"/>
  <c r="O4" i="121"/>
  <c r="N4" i="121"/>
  <c r="L4" i="121"/>
  <c r="P3" i="121"/>
  <c r="O3" i="121"/>
  <c r="N3" i="121"/>
  <c r="K33" i="120"/>
  <c r="K32" i="120"/>
  <c r="K31" i="120"/>
  <c r="K30" i="120"/>
  <c r="J30" i="120"/>
  <c r="H30" i="120"/>
  <c r="G30" i="120"/>
  <c r="F30" i="120"/>
  <c r="K29" i="120"/>
  <c r="B29" i="120"/>
  <c r="K28" i="120"/>
  <c r="B28" i="120"/>
  <c r="K27" i="120"/>
  <c r="B27" i="120"/>
  <c r="K26" i="120"/>
  <c r="B26" i="120"/>
  <c r="K25" i="120"/>
  <c r="B25" i="120"/>
  <c r="K24" i="120"/>
  <c r="B24" i="120"/>
  <c r="K23" i="120"/>
  <c r="B23" i="120"/>
  <c r="K22" i="120"/>
  <c r="B22" i="120"/>
  <c r="K21" i="120"/>
  <c r="B21" i="120"/>
  <c r="K20" i="120"/>
  <c r="B20" i="120"/>
  <c r="K19" i="120"/>
  <c r="B19" i="120"/>
  <c r="K18" i="120"/>
  <c r="B18" i="120"/>
  <c r="K17" i="120"/>
  <c r="B17" i="120"/>
  <c r="K16" i="120"/>
  <c r="B16" i="120"/>
  <c r="K15" i="120"/>
  <c r="B15" i="120"/>
  <c r="K14" i="120"/>
  <c r="B14" i="120"/>
  <c r="K13" i="120"/>
  <c r="B13" i="120"/>
  <c r="K12" i="120"/>
  <c r="K11" i="120"/>
  <c r="K10" i="120"/>
  <c r="K9" i="120"/>
  <c r="P4" i="120"/>
  <c r="O4" i="120"/>
  <c r="N4" i="120"/>
  <c r="L4" i="120"/>
  <c r="P3" i="120"/>
  <c r="O3" i="120"/>
  <c r="N3" i="120"/>
  <c r="K34" i="119"/>
  <c r="K33" i="119"/>
  <c r="K32" i="119"/>
  <c r="K31" i="119"/>
  <c r="K30" i="119"/>
  <c r="J30" i="119"/>
  <c r="H30" i="119"/>
  <c r="G30" i="119"/>
  <c r="F30" i="119"/>
  <c r="K29" i="119"/>
  <c r="B29" i="119"/>
  <c r="K28" i="119"/>
  <c r="B28" i="119"/>
  <c r="K27" i="119"/>
  <c r="B27" i="119"/>
  <c r="K26" i="119"/>
  <c r="B26" i="119"/>
  <c r="K25" i="119"/>
  <c r="B25" i="119"/>
  <c r="K24" i="119"/>
  <c r="B24" i="119"/>
  <c r="K23" i="119"/>
  <c r="B23" i="119"/>
  <c r="K22" i="119"/>
  <c r="B22" i="119"/>
  <c r="K21" i="119"/>
  <c r="B21" i="119"/>
  <c r="K20" i="119"/>
  <c r="B20" i="119"/>
  <c r="K19" i="119"/>
  <c r="B19" i="119"/>
  <c r="K18" i="119"/>
  <c r="B18" i="119"/>
  <c r="K17" i="119"/>
  <c r="B17" i="119"/>
  <c r="K16" i="119"/>
  <c r="B16" i="119"/>
  <c r="K15" i="119"/>
  <c r="B15" i="119"/>
  <c r="K14" i="119"/>
  <c r="B14" i="119"/>
  <c r="K13" i="119"/>
  <c r="B13" i="119"/>
  <c r="K12" i="119"/>
  <c r="K11" i="119"/>
  <c r="K10" i="119"/>
  <c r="K9" i="119"/>
  <c r="P4" i="119"/>
  <c r="O4" i="119"/>
  <c r="N4" i="119"/>
  <c r="L4" i="119"/>
  <c r="P3" i="119"/>
  <c r="O3" i="119"/>
  <c r="N3" i="119"/>
  <c r="H8" i="119" l="1"/>
  <c r="J8" i="119" s="1"/>
  <c r="F8" i="120" s="1"/>
  <c r="G8" i="120" s="1"/>
  <c r="I8" i="119"/>
  <c r="K34" i="123"/>
  <c r="K34" i="120"/>
  <c r="K33" i="117"/>
  <c r="K32" i="117"/>
  <c r="K31" i="117"/>
  <c r="K30" i="117"/>
  <c r="J30" i="117"/>
  <c r="I30" i="117"/>
  <c r="H30" i="117"/>
  <c r="G30" i="117"/>
  <c r="K34" i="117" s="1"/>
  <c r="F30" i="117"/>
  <c r="K29" i="117"/>
  <c r="B29" i="117"/>
  <c r="K28" i="117"/>
  <c r="B28" i="117"/>
  <c r="K27" i="117"/>
  <c r="B27" i="117"/>
  <c r="K26" i="117"/>
  <c r="B26" i="117"/>
  <c r="K25" i="117"/>
  <c r="B25" i="117"/>
  <c r="K24" i="117"/>
  <c r="B24" i="117"/>
  <c r="K23" i="117"/>
  <c r="B23" i="117"/>
  <c r="K22" i="117"/>
  <c r="B22" i="117"/>
  <c r="K21" i="117"/>
  <c r="B21" i="117"/>
  <c r="K20" i="117"/>
  <c r="B20" i="117"/>
  <c r="K19" i="117"/>
  <c r="B19" i="117"/>
  <c r="K18" i="117"/>
  <c r="B18" i="117"/>
  <c r="K17" i="117"/>
  <c r="B17" i="117"/>
  <c r="K16" i="117"/>
  <c r="B16" i="117"/>
  <c r="K15" i="117"/>
  <c r="B15" i="117"/>
  <c r="K14" i="117"/>
  <c r="B14" i="117"/>
  <c r="K13" i="117"/>
  <c r="B13" i="117"/>
  <c r="K12" i="117"/>
  <c r="K11" i="117"/>
  <c r="K10" i="117"/>
  <c r="K9" i="117"/>
  <c r="L8" i="117"/>
  <c r="P4" i="117"/>
  <c r="O4" i="117"/>
  <c r="N4" i="117"/>
  <c r="L4" i="117"/>
  <c r="P3" i="117"/>
  <c r="O3" i="117"/>
  <c r="N3" i="117"/>
  <c r="H8" i="120" l="1"/>
  <c r="I8" i="120"/>
  <c r="L8" i="119"/>
  <c r="K14" i="116"/>
  <c r="K13" i="116"/>
  <c r="K12" i="116"/>
  <c r="K11" i="116"/>
  <c r="B11" i="116"/>
  <c r="J8" i="120" l="1"/>
  <c r="F8" i="121" s="1"/>
  <c r="G8" i="121" s="1"/>
  <c r="H8" i="121" s="1"/>
  <c r="L8" i="120"/>
  <c r="J30" i="116"/>
  <c r="I30" i="116"/>
  <c r="H30" i="116"/>
  <c r="G30" i="116"/>
  <c r="F30" i="116"/>
  <c r="K33" i="116"/>
  <c r="B29" i="116"/>
  <c r="K32" i="116"/>
  <c r="B28" i="116"/>
  <c r="K31" i="116"/>
  <c r="B27" i="116"/>
  <c r="K30" i="116"/>
  <c r="B26" i="116"/>
  <c r="K29" i="116"/>
  <c r="B25" i="116"/>
  <c r="K28" i="116"/>
  <c r="B24" i="116"/>
  <c r="K27" i="116"/>
  <c r="B23" i="116"/>
  <c r="K26" i="116"/>
  <c r="B22" i="116"/>
  <c r="K25" i="116"/>
  <c r="B21" i="116"/>
  <c r="K24" i="116"/>
  <c r="B20" i="116"/>
  <c r="K23" i="116"/>
  <c r="B19" i="116"/>
  <c r="K22" i="116"/>
  <c r="B18" i="116"/>
  <c r="K21" i="116"/>
  <c r="B17" i="116"/>
  <c r="K20" i="116"/>
  <c r="B16" i="116"/>
  <c r="K19" i="116"/>
  <c r="B15" i="116"/>
  <c r="K18" i="116"/>
  <c r="B14" i="116"/>
  <c r="K17" i="116"/>
  <c r="B13" i="116"/>
  <c r="K16" i="116"/>
  <c r="K15" i="116"/>
  <c r="K10" i="116"/>
  <c r="B10" i="116"/>
  <c r="K9" i="116"/>
  <c r="L8" i="116"/>
  <c r="P4" i="116"/>
  <c r="O4" i="116"/>
  <c r="N4" i="116"/>
  <c r="L4" i="116"/>
  <c r="P3" i="116"/>
  <c r="O3" i="116"/>
  <c r="N3" i="116"/>
  <c r="I34" i="115"/>
  <c r="I8" i="121" l="1"/>
  <c r="J8" i="121" s="1"/>
  <c r="F8" i="122" s="1"/>
  <c r="G8" i="122" s="1"/>
  <c r="L8" i="121"/>
  <c r="K34" i="116"/>
  <c r="K9" i="115"/>
  <c r="K10" i="115"/>
  <c r="K11" i="115"/>
  <c r="K12" i="115"/>
  <c r="K13" i="115"/>
  <c r="K14" i="115"/>
  <c r="K15" i="115"/>
  <c r="K16" i="115"/>
  <c r="I8" i="122" l="1"/>
  <c r="H8" i="122"/>
  <c r="J34" i="115"/>
  <c r="H34" i="115"/>
  <c r="G34" i="115"/>
  <c r="F34" i="115"/>
  <c r="K33" i="115"/>
  <c r="B33" i="115"/>
  <c r="K32" i="115"/>
  <c r="B32" i="115"/>
  <c r="K31" i="115"/>
  <c r="B31" i="115"/>
  <c r="K30" i="115"/>
  <c r="B30" i="115"/>
  <c r="K29" i="115"/>
  <c r="B29" i="115"/>
  <c r="K28" i="115"/>
  <c r="B28" i="115"/>
  <c r="K27" i="115"/>
  <c r="B27" i="115"/>
  <c r="K26" i="115"/>
  <c r="B26" i="115"/>
  <c r="K25" i="115"/>
  <c r="B25" i="115"/>
  <c r="K24" i="115"/>
  <c r="B24" i="115"/>
  <c r="K23" i="115"/>
  <c r="B23" i="115"/>
  <c r="K22" i="115"/>
  <c r="B22" i="115"/>
  <c r="K21" i="115"/>
  <c r="B21" i="115"/>
  <c r="K20" i="115"/>
  <c r="B20" i="115"/>
  <c r="K19" i="115"/>
  <c r="B19" i="115"/>
  <c r="K18" i="115"/>
  <c r="B18" i="115"/>
  <c r="K17" i="115"/>
  <c r="B17" i="115"/>
  <c r="B10" i="115"/>
  <c r="B11" i="115" s="1"/>
  <c r="B12" i="115" s="1"/>
  <c r="B13" i="115" s="1"/>
  <c r="B14" i="115" s="1"/>
  <c r="B15" i="115" s="1"/>
  <c r="B16" i="115" s="1"/>
  <c r="L8" i="115"/>
  <c r="P4" i="115"/>
  <c r="O4" i="115"/>
  <c r="N4" i="115"/>
  <c r="P3" i="115"/>
  <c r="O3" i="115"/>
  <c r="N3" i="115"/>
  <c r="J8" i="122" l="1"/>
  <c r="F8" i="123" s="1"/>
  <c r="G8" i="123" s="1"/>
  <c r="L8" i="122"/>
  <c r="K34" i="115"/>
  <c r="J34" i="114"/>
  <c r="I8" i="123" l="1"/>
  <c r="H8" i="123"/>
  <c r="K13" i="114"/>
  <c r="L8" i="123" l="1"/>
  <c r="J8" i="123"/>
  <c r="F8" i="124" s="1"/>
  <c r="G8" i="124" s="1"/>
  <c r="P4" i="114"/>
  <c r="P3" i="114"/>
  <c r="O3" i="114"/>
  <c r="O4" i="114"/>
  <c r="N4" i="114"/>
  <c r="N3" i="114"/>
  <c r="H8" i="124" l="1"/>
  <c r="I8" i="124"/>
  <c r="B10" i="114"/>
  <c r="B11" i="114" s="1"/>
  <c r="B12" i="114" s="1"/>
  <c r="B13" i="114" s="1"/>
  <c r="B14" i="114" s="1"/>
  <c r="B15" i="114" s="1"/>
  <c r="B16" i="114" s="1"/>
  <c r="B17" i="114" s="1"/>
  <c r="B18" i="114" s="1"/>
  <c r="B19" i="114" s="1"/>
  <c r="B20" i="114" s="1"/>
  <c r="B21" i="114" s="1"/>
  <c r="B22" i="114" s="1"/>
  <c r="B23" i="114" s="1"/>
  <c r="B24" i="114" s="1"/>
  <c r="B25" i="114" s="1"/>
  <c r="B26" i="114" s="1"/>
  <c r="B27" i="114" s="1"/>
  <c r="B28" i="114" s="1"/>
  <c r="B29" i="114" s="1"/>
  <c r="B30" i="114" s="1"/>
  <c r="B31" i="114" s="1"/>
  <c r="B32" i="114" s="1"/>
  <c r="B33" i="114" s="1"/>
  <c r="L8" i="124" l="1"/>
  <c r="J8" i="124"/>
  <c r="F8" i="125" s="1"/>
  <c r="G8" i="125" s="1"/>
  <c r="H8" i="125" s="1"/>
  <c r="H34" i="114"/>
  <c r="G34" i="114"/>
  <c r="F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2" i="114"/>
  <c r="K11" i="114"/>
  <c r="K10" i="114"/>
  <c r="K9" i="114"/>
  <c r="L8" i="114"/>
  <c r="I8" i="125" l="1"/>
  <c r="J8" i="125" s="1"/>
  <c r="L8" i="125"/>
  <c r="K34" i="114"/>
  <c r="L4" i="115" l="1"/>
  <c r="L4" i="114"/>
</calcChain>
</file>

<file path=xl/sharedStrings.xml><?xml version="1.0" encoding="utf-8"?>
<sst xmlns="http://schemas.openxmlformats.org/spreadsheetml/2006/main" count="381" uniqueCount="46">
  <si>
    <t>学番</t>
    <phoneticPr fontId="3"/>
  </si>
  <si>
    <t>氏名</t>
    <rPh sb="0" eb="2">
      <t>シメイ</t>
    </rPh>
    <phoneticPr fontId="3"/>
  </si>
  <si>
    <t>読み</t>
    <rPh sb="0" eb="1">
      <t>ヨ</t>
    </rPh>
    <phoneticPr fontId="3"/>
  </si>
  <si>
    <t>出　席　率　一　覧</t>
    <rPh sb="0" eb="1">
      <t>デ</t>
    </rPh>
    <rPh sb="2" eb="3">
      <t>セキ</t>
    </rPh>
    <rPh sb="4" eb="5">
      <t>リツ</t>
    </rPh>
    <rPh sb="6" eb="7">
      <t>イチ</t>
    </rPh>
    <rPh sb="8" eb="9">
      <t>ラン</t>
    </rPh>
    <phoneticPr fontId="3"/>
  </si>
  <si>
    <t xml:space="preserve">出席率　= </t>
    <rPh sb="0" eb="2">
      <t>シュッセキ</t>
    </rPh>
    <rPh sb="2" eb="3">
      <t>リツ</t>
    </rPh>
    <phoneticPr fontId="3"/>
  </si>
  <si>
    <t>↑</t>
    <phoneticPr fontId="3"/>
  </si>
  <si>
    <t>　→</t>
    <phoneticPr fontId="3"/>
  </si>
  <si>
    <t>　　↓</t>
    <phoneticPr fontId="3"/>
  </si>
  <si>
    <t>65% 以下</t>
    <rPh sb="4" eb="6">
      <t>イカ</t>
    </rPh>
    <phoneticPr fontId="3"/>
  </si>
  <si>
    <t>75.0% ～ 79.9%</t>
    <phoneticPr fontId="3"/>
  </si>
  <si>
    <t>65.0% ～ 74.9%</t>
    <phoneticPr fontId="3"/>
  </si>
  <si>
    <t>№</t>
    <phoneticPr fontId="3"/>
  </si>
  <si>
    <t>平均</t>
    <rPh sb="0" eb="2">
      <t>ヘイキン</t>
    </rPh>
    <phoneticPr fontId="3"/>
  </si>
  <si>
    <t>傾向</t>
    <rPh sb="0" eb="2">
      <t>ケイコウ</t>
    </rPh>
    <phoneticPr fontId="3"/>
  </si>
  <si>
    <t>欠課時数</t>
  </si>
  <si>
    <t>授業時数</t>
    <phoneticPr fontId="3"/>
  </si>
  <si>
    <t>全授業時間</t>
    <phoneticPr fontId="3"/>
  </si>
  <si>
    <t>（　全授業時間　- 欠席した授業時間　）</t>
    <phoneticPr fontId="3"/>
  </si>
  <si>
    <t>課程</t>
    <rPh sb="0" eb="2">
      <t>カテイ</t>
    </rPh>
    <phoneticPr fontId="3"/>
  </si>
  <si>
    <t>2年コース</t>
    <rPh sb="1" eb="2">
      <t>ネン</t>
    </rPh>
    <phoneticPr fontId="3"/>
  </si>
  <si>
    <t>3年コース</t>
    <rPh sb="1" eb="2">
      <t>ネン</t>
    </rPh>
    <phoneticPr fontId="3"/>
  </si>
  <si>
    <t>月</t>
    <rPh sb="0" eb="1">
      <t>ツキ</t>
    </rPh>
    <phoneticPr fontId="3"/>
  </si>
  <si>
    <t>85% 以下</t>
    <phoneticPr fontId="3"/>
  </si>
  <si>
    <t>田中　望依</t>
    <rPh sb="0" eb="2">
      <t>タナカ</t>
    </rPh>
    <rPh sb="3" eb="4">
      <t>ノゾミ</t>
    </rPh>
    <rPh sb="4" eb="5">
      <t>イ</t>
    </rPh>
    <phoneticPr fontId="1"/>
  </si>
  <si>
    <t>上村　昌広</t>
    <rPh sb="0" eb="2">
      <t>カミムラ</t>
    </rPh>
    <rPh sb="3" eb="4">
      <t>マサ</t>
    </rPh>
    <rPh sb="4" eb="5">
      <t>ヒロ</t>
    </rPh>
    <phoneticPr fontId="1"/>
  </si>
  <si>
    <t>田中　望愛</t>
    <rPh sb="0" eb="2">
      <t>タナカ</t>
    </rPh>
    <rPh sb="3" eb="4">
      <t>ノゾミ</t>
    </rPh>
    <rPh sb="4" eb="5">
      <t>アイ</t>
    </rPh>
    <phoneticPr fontId="1"/>
  </si>
  <si>
    <t>橋村　祐哉</t>
    <rPh sb="0" eb="2">
      <t>ハシムラ</t>
    </rPh>
    <rPh sb="3" eb="4">
      <t>ユウ</t>
    </rPh>
    <rPh sb="4" eb="5">
      <t>ヤ</t>
    </rPh>
    <phoneticPr fontId="1"/>
  </si>
  <si>
    <t>中園　楓</t>
    <rPh sb="0" eb="2">
      <t>ナカゾノ</t>
    </rPh>
    <rPh sb="3" eb="4">
      <t>カエデ</t>
    </rPh>
    <phoneticPr fontId="1"/>
  </si>
  <si>
    <t>浦田　慧吾</t>
    <rPh sb="0" eb="2">
      <t>ウラタ</t>
    </rPh>
    <rPh sb="3" eb="4">
      <t>ケイ</t>
    </rPh>
    <rPh sb="4" eb="5">
      <t>ゴ</t>
    </rPh>
    <phoneticPr fontId="1"/>
  </si>
  <si>
    <t>中野　良磨</t>
    <rPh sb="0" eb="2">
      <t>ナカノ</t>
    </rPh>
    <rPh sb="3" eb="4">
      <t>ヨ</t>
    </rPh>
    <rPh sb="4" eb="5">
      <t>ミガ</t>
    </rPh>
    <phoneticPr fontId="1"/>
  </si>
  <si>
    <t>榎　沙也香</t>
    <rPh sb="0" eb="1">
      <t>エノキ</t>
    </rPh>
    <rPh sb="2" eb="4">
      <t>サヤ</t>
    </rPh>
    <rPh sb="4" eb="5">
      <t>カオリ</t>
    </rPh>
    <phoneticPr fontId="1"/>
  </si>
  <si>
    <t>２年　情報メディア学科</t>
    <rPh sb="1" eb="2">
      <t>ネン</t>
    </rPh>
    <rPh sb="3" eb="5">
      <t>ジョウホウ</t>
    </rPh>
    <rPh sb="9" eb="11">
      <t>ガッカ</t>
    </rPh>
    <phoneticPr fontId="3"/>
  </si>
  <si>
    <t>タナカ　メイ</t>
    <phoneticPr fontId="3"/>
  </si>
  <si>
    <t>カミムラ　マサアキ</t>
    <phoneticPr fontId="3"/>
  </si>
  <si>
    <t>タナカ　ノア</t>
    <phoneticPr fontId="3"/>
  </si>
  <si>
    <t>ハシムラ　ユウヤ</t>
    <phoneticPr fontId="3"/>
  </si>
  <si>
    <t>ナカゾノ　カエデ</t>
    <phoneticPr fontId="3"/>
  </si>
  <si>
    <t>ウラタ　ケイゴ</t>
    <phoneticPr fontId="3"/>
  </si>
  <si>
    <t>ナカノ　リョウマ</t>
    <phoneticPr fontId="3"/>
  </si>
  <si>
    <t>エノキ　サヤカ</t>
    <phoneticPr fontId="3"/>
  </si>
  <si>
    <t>学科 or コース</t>
    <rPh sb="0" eb="2">
      <t>ガッカ</t>
    </rPh>
    <phoneticPr fontId="3"/>
  </si>
  <si>
    <t>情報メディア学科</t>
    <phoneticPr fontId="3"/>
  </si>
  <si>
    <t>スポーツテクノロジー学科</t>
    <rPh sb="10" eb="12">
      <t>ガッカ</t>
    </rPh>
    <phoneticPr fontId="3"/>
  </si>
  <si>
    <t>学科名</t>
    <rPh sb="0" eb="2">
      <t>ガッカ</t>
    </rPh>
    <rPh sb="2" eb="3">
      <t>メイ</t>
    </rPh>
    <phoneticPr fontId="3"/>
  </si>
  <si>
    <t>番号</t>
    <rPh sb="0" eb="2">
      <t>バンゴウ</t>
    </rPh>
    <phoneticPr fontId="3"/>
  </si>
  <si>
    <t>学籍番号</t>
    <rPh sb="0" eb="4">
      <t>ガクセキバンゴウ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</si>
</sst>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.0_ "/>
  </numFmts>
  <fonts count="3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6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50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30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0" borderId="2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22" fillId="10" borderId="2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2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6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56" fontId="5" fillId="2" borderId="21" xfId="0" applyNumberFormat="1" applyFont="1" applyFill="1" applyBorder="1" applyAlignment="1">
      <alignment horizontal="center" vertical="center"/>
    </xf>
    <xf numFmtId="0" fontId="5" fillId="0" borderId="21" xfId="0" applyNumberFormat="1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176" fontId="5" fillId="0" borderId="22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shrinkToFit="1"/>
    </xf>
    <xf numFmtId="0" fontId="5" fillId="0" borderId="9" xfId="0" applyFont="1" applyFill="1" applyBorder="1" applyAlignment="1">
      <alignment vertical="center" shrinkToFit="1"/>
    </xf>
    <xf numFmtId="0" fontId="5" fillId="0" borderId="13" xfId="0" applyFont="1" applyFill="1" applyBorder="1" applyAlignment="1">
      <alignment vertical="center" shrinkToFit="1"/>
    </xf>
    <xf numFmtId="0" fontId="5" fillId="0" borderId="17" xfId="0" applyFont="1" applyFill="1" applyBorder="1" applyAlignment="1">
      <alignment vertical="center" shrinkToFit="1"/>
    </xf>
    <xf numFmtId="0" fontId="4" fillId="2" borderId="23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4" xfId="0" applyFont="1" applyFill="1" applyBorder="1">
      <alignment vertical="center"/>
    </xf>
    <xf numFmtId="56" fontId="5" fillId="2" borderId="34" xfId="0" applyNumberFormat="1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vertical="center" shrinkToFit="1"/>
    </xf>
    <xf numFmtId="0" fontId="4" fillId="0" borderId="1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>
      <alignment vertical="center"/>
    </xf>
    <xf numFmtId="0" fontId="27" fillId="0" borderId="0" xfId="0" applyFont="1">
      <alignment vertical="center"/>
    </xf>
    <xf numFmtId="0" fontId="27" fillId="0" borderId="0" xfId="0" applyFont="1" applyFill="1">
      <alignment vertical="center"/>
    </xf>
    <xf numFmtId="0" fontId="26" fillId="0" borderId="0" xfId="0" applyFont="1">
      <alignment vertical="center"/>
    </xf>
    <xf numFmtId="176" fontId="5" fillId="0" borderId="5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35" xfId="0" applyNumberFormat="1" applyFont="1" applyFill="1" applyBorder="1" applyAlignment="1">
      <alignment horizontal="center" vertical="center"/>
    </xf>
    <xf numFmtId="56" fontId="5" fillId="2" borderId="36" xfId="0" applyNumberFormat="1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77" fontId="30" fillId="0" borderId="11" xfId="0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176" fontId="5" fillId="0" borderId="37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50">
    <cellStyle name="20% - アクセント 1 2" xfId="6"/>
    <cellStyle name="20% - アクセント 2 2" xfId="7"/>
    <cellStyle name="20% - アクセント 3 2" xfId="8"/>
    <cellStyle name="20% - アクセント 4 2" xfId="9"/>
    <cellStyle name="20% - アクセント 5 2" xfId="10"/>
    <cellStyle name="20% - アクセント 6 2" xfId="11"/>
    <cellStyle name="40% - アクセント 1 2" xfId="12"/>
    <cellStyle name="40% - アクセント 2 2" xfId="13"/>
    <cellStyle name="40% - アクセント 3 2" xfId="14"/>
    <cellStyle name="40% - アクセント 4 2" xfId="15"/>
    <cellStyle name="40% - アクセント 5 2" xfId="16"/>
    <cellStyle name="40% - アクセント 6 2" xfId="17"/>
    <cellStyle name="60% - アクセント 1 2" xfId="18"/>
    <cellStyle name="60% - アクセント 2 2" xfId="19"/>
    <cellStyle name="60% - アクセント 3 2" xfId="20"/>
    <cellStyle name="60% - アクセント 4 2" xfId="21"/>
    <cellStyle name="60% - アクセント 5 2" xfId="22"/>
    <cellStyle name="60% - アクセント 6 2" xfId="23"/>
    <cellStyle name="アクセント 1 2" xfId="24"/>
    <cellStyle name="アクセント 2 2" xfId="25"/>
    <cellStyle name="アクセント 3 2" xfId="26"/>
    <cellStyle name="アクセント 4 2" xfId="27"/>
    <cellStyle name="アクセント 5 2" xfId="28"/>
    <cellStyle name="アクセント 6 2" xfId="29"/>
    <cellStyle name="タイトル 2" xfId="30"/>
    <cellStyle name="チェック セル 2" xfId="31"/>
    <cellStyle name="どちらでもない 2" xfId="32"/>
    <cellStyle name="パーセント 2" xfId="2"/>
    <cellStyle name="メモ 2" xfId="33"/>
    <cellStyle name="メモ 2 2" xfId="34"/>
    <cellStyle name="リンク セル 2" xfId="35"/>
    <cellStyle name="悪い 2" xfId="36"/>
    <cellStyle name="計算 2" xfId="37"/>
    <cellStyle name="警告文 2" xfId="38"/>
    <cellStyle name="桁区切り 2" xfId="3"/>
    <cellStyle name="見出し 1 2" xfId="39"/>
    <cellStyle name="見出し 2 2" xfId="40"/>
    <cellStyle name="見出し 3 2" xfId="41"/>
    <cellStyle name="見出し 4 2" xfId="42"/>
    <cellStyle name="集計 2" xfId="43"/>
    <cellStyle name="出力 2" xfId="44"/>
    <cellStyle name="説明文 2" xfId="45"/>
    <cellStyle name="入力 2" xfId="46"/>
    <cellStyle name="標準" xfId="0" builtinId="0"/>
    <cellStyle name="標準 2" xfId="4"/>
    <cellStyle name="標準 2 2" xfId="47"/>
    <cellStyle name="標準 3" xfId="5"/>
    <cellStyle name="標準 4" xfId="1"/>
    <cellStyle name="標準 4 2" xfId="48"/>
    <cellStyle name="良い 2" xfId="49"/>
  </cellStyles>
  <dxfs count="334"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66FF"/>
      <color rgb="FFFFFF66"/>
      <color rgb="FFFFFF99"/>
      <color rgb="FF99FF99"/>
      <color rgb="FF99FFCC"/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tabSelected="1" zoomScale="85" zoomScaleNormal="85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J6" sqref="J5:K6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/>
      <c r="G8" s="42"/>
      <c r="H8" s="57"/>
      <c r="I8" s="57"/>
      <c r="J8" s="57"/>
      <c r="K8" s="11" t="s">
        <v>13</v>
      </c>
      <c r="L8" s="16">
        <f>H8</f>
        <v>0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/>
      <c r="K9" s="35" t="str">
        <f t="shared" ref="K9:K3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/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 t="shared" ref="B11:B33" si="1">IF(C11&lt;&gt;"",B10+1,"")</f>
        <v>3</v>
      </c>
      <c r="C11" s="27">
        <v>19028</v>
      </c>
      <c r="D11" s="31" t="s">
        <v>25</v>
      </c>
      <c r="E11" s="31" t="s">
        <v>34</v>
      </c>
      <c r="F11" s="54"/>
      <c r="G11" s="54"/>
      <c r="H11" s="62"/>
      <c r="I11" s="62"/>
      <c r="J11" s="62"/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 t="s">
        <v>41</v>
      </c>
      <c r="B12" s="65">
        <f t="shared" si="1"/>
        <v>4</v>
      </c>
      <c r="C12" s="27">
        <v>19038</v>
      </c>
      <c r="D12" s="31" t="s">
        <v>26</v>
      </c>
      <c r="E12" s="31" t="s">
        <v>35</v>
      </c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 t="s">
        <v>41</v>
      </c>
      <c r="B13" s="65">
        <f t="shared" si="1"/>
        <v>5</v>
      </c>
      <c r="C13" s="28">
        <v>19041</v>
      </c>
      <c r="D13" s="32" t="s">
        <v>27</v>
      </c>
      <c r="E13" s="32" t="s">
        <v>36</v>
      </c>
      <c r="F13" s="55"/>
      <c r="G13" s="55"/>
      <c r="H13" s="63"/>
      <c r="I13" s="63"/>
      <c r="J13" s="63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7" t="s">
        <v>41</v>
      </c>
      <c r="B14" s="67">
        <f t="shared" si="1"/>
        <v>6</v>
      </c>
      <c r="C14" s="29">
        <v>19052</v>
      </c>
      <c r="D14" s="33" t="s">
        <v>28</v>
      </c>
      <c r="E14" s="33" t="s">
        <v>37</v>
      </c>
      <c r="F14" s="56"/>
      <c r="G14" s="56"/>
      <c r="H14" s="64"/>
      <c r="I14" s="64"/>
      <c r="J14" s="64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5" t="s">
        <v>41</v>
      </c>
      <c r="B15" s="65">
        <f t="shared" si="1"/>
        <v>7</v>
      </c>
      <c r="C15" s="27">
        <v>19059</v>
      </c>
      <c r="D15" s="31" t="s">
        <v>29</v>
      </c>
      <c r="E15" s="31" t="s">
        <v>38</v>
      </c>
      <c r="F15" s="54"/>
      <c r="G15" s="54"/>
      <c r="H15" s="62"/>
      <c r="I15" s="62"/>
      <c r="J15" s="62"/>
      <c r="K15" s="37" t="str">
        <f t="shared" si="0"/>
        <v>　→</v>
      </c>
      <c r="L15" s="19"/>
      <c r="N15" s="48"/>
      <c r="O15" s="48"/>
      <c r="P15" s="48"/>
      <c r="R15" s="58"/>
    </row>
    <row r="16" spans="1:19" x14ac:dyDescent="0.15">
      <c r="A16" s="65" t="s">
        <v>41</v>
      </c>
      <c r="B16" s="65">
        <f t="shared" si="1"/>
        <v>8</v>
      </c>
      <c r="C16" s="27">
        <v>19069</v>
      </c>
      <c r="D16" s="31" t="s">
        <v>30</v>
      </c>
      <c r="E16" s="31" t="s">
        <v>39</v>
      </c>
      <c r="F16" s="54"/>
      <c r="G16" s="54"/>
      <c r="H16" s="62"/>
      <c r="I16" s="62"/>
      <c r="J16" s="62"/>
      <c r="K16" s="37" t="str">
        <f t="shared" si="0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0"/>
        <v>　→</v>
      </c>
      <c r="L17" s="19"/>
      <c r="N17" s="48"/>
      <c r="O17" s="48"/>
      <c r="P17" s="48"/>
      <c r="R17" s="52"/>
    </row>
    <row r="18" spans="1:18" x14ac:dyDescent="0.15">
      <c r="A18" s="66"/>
      <c r="B18" s="66" t="str">
        <f t="shared" si="1"/>
        <v/>
      </c>
      <c r="C18" s="28"/>
      <c r="D18" s="32"/>
      <c r="E18" s="32"/>
      <c r="F18" s="55"/>
      <c r="G18" s="55"/>
      <c r="H18" s="63"/>
      <c r="I18" s="63"/>
      <c r="J18" s="63"/>
      <c r="K18" s="38" t="str">
        <f t="shared" si="0"/>
        <v>　→</v>
      </c>
      <c r="L18" s="20"/>
      <c r="N18" s="49"/>
      <c r="O18" s="49"/>
      <c r="P18" s="49"/>
      <c r="R18" s="50"/>
    </row>
    <row r="19" spans="1:18" x14ac:dyDescent="0.15">
      <c r="A19" s="67"/>
      <c r="B19" s="67" t="str">
        <f t="shared" si="1"/>
        <v/>
      </c>
      <c r="C19" s="29"/>
      <c r="D19" s="33"/>
      <c r="E19" s="33"/>
      <c r="F19" s="56"/>
      <c r="G19" s="56"/>
      <c r="H19" s="64"/>
      <c r="I19" s="64"/>
      <c r="J19" s="64"/>
      <c r="K19" s="36" t="str">
        <f t="shared" si="0"/>
        <v>　→</v>
      </c>
      <c r="L19" s="21"/>
      <c r="N19" s="47"/>
      <c r="O19" s="47"/>
      <c r="P19" s="47"/>
      <c r="R19" s="50"/>
    </row>
    <row r="20" spans="1:18" ht="13.5" customHeight="1" x14ac:dyDescent="0.15">
      <c r="A20" s="65"/>
      <c r="B20" s="65" t="str">
        <f t="shared" si="1"/>
        <v/>
      </c>
      <c r="C20" s="27"/>
      <c r="D20" s="31"/>
      <c r="E20" s="31"/>
      <c r="F20" s="54"/>
      <c r="G20" s="54"/>
      <c r="H20" s="62"/>
      <c r="I20" s="62"/>
      <c r="J20" s="62"/>
      <c r="K20" s="37" t="str">
        <f t="shared" si="0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0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0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6"/>
      <c r="B23" s="66" t="str">
        <f t="shared" si="1"/>
        <v/>
      </c>
      <c r="C23" s="28"/>
      <c r="D23" s="32"/>
      <c r="E23" s="32"/>
      <c r="F23" s="55"/>
      <c r="G23" s="55"/>
      <c r="H23" s="63"/>
      <c r="I23" s="63"/>
      <c r="J23" s="63"/>
      <c r="K23" s="38" t="str">
        <f t="shared" si="0"/>
        <v>　→</v>
      </c>
      <c r="L23" s="20"/>
      <c r="N23" s="49"/>
      <c r="O23" s="49"/>
      <c r="P23" s="49"/>
      <c r="R23" s="50"/>
    </row>
    <row r="24" spans="1:18" x14ac:dyDescent="0.15">
      <c r="A24" s="67"/>
      <c r="B24" s="67" t="str">
        <f t="shared" si="1"/>
        <v/>
      </c>
      <c r="C24" s="29"/>
      <c r="D24" s="33"/>
      <c r="E24" s="33"/>
      <c r="F24" s="56"/>
      <c r="G24" s="56"/>
      <c r="H24" s="64"/>
      <c r="I24" s="64"/>
      <c r="J24" s="64"/>
      <c r="K24" s="36" t="str">
        <f t="shared" si="0"/>
        <v>　→</v>
      </c>
      <c r="L24" s="21"/>
      <c r="N24" s="47"/>
      <c r="O24" s="47"/>
      <c r="P24" s="47"/>
      <c r="R24" s="52"/>
    </row>
    <row r="25" spans="1:18" s="45" customFormat="1" x14ac:dyDescent="0.15">
      <c r="A25" s="65"/>
      <c r="B25" s="65" t="str">
        <f t="shared" si="1"/>
        <v/>
      </c>
      <c r="C25" s="27"/>
      <c r="D25" s="31"/>
      <c r="E25" s="31"/>
      <c r="F25" s="54"/>
      <c r="G25" s="54"/>
      <c r="H25" s="62"/>
      <c r="I25" s="62"/>
      <c r="J25" s="62"/>
      <c r="K25" s="37" t="str">
        <f t="shared" si="0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0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0"/>
        <v>　→</v>
      </c>
      <c r="L27" s="19"/>
      <c r="N27" s="48"/>
      <c r="O27" s="48"/>
      <c r="P27" s="48"/>
      <c r="R27" s="52"/>
    </row>
    <row r="28" spans="1:18" x14ac:dyDescent="0.15">
      <c r="A28" s="66"/>
      <c r="B28" s="66" t="str">
        <f t="shared" si="1"/>
        <v/>
      </c>
      <c r="C28" s="28"/>
      <c r="D28" s="32"/>
      <c r="E28" s="32"/>
      <c r="F28" s="55"/>
      <c r="G28" s="55"/>
      <c r="H28" s="63"/>
      <c r="I28" s="63"/>
      <c r="J28" s="63"/>
      <c r="K28" s="38" t="str">
        <f t="shared" si="0"/>
        <v>　→</v>
      </c>
      <c r="L28" s="20"/>
      <c r="N28" s="49"/>
      <c r="O28" s="49"/>
      <c r="P28" s="49"/>
      <c r="R28" s="50"/>
    </row>
    <row r="29" spans="1:18" x14ac:dyDescent="0.15">
      <c r="A29" s="67"/>
      <c r="B29" s="67" t="str">
        <f t="shared" si="1"/>
        <v/>
      </c>
      <c r="C29" s="29"/>
      <c r="D29" s="33"/>
      <c r="E29" s="33"/>
      <c r="F29" s="56"/>
      <c r="G29" s="56"/>
      <c r="H29" s="64"/>
      <c r="I29" s="64"/>
      <c r="J29" s="64"/>
      <c r="K29" s="36" t="str">
        <f t="shared" si="0"/>
        <v>　→</v>
      </c>
      <c r="L29" s="21"/>
      <c r="N29" s="47"/>
      <c r="O29" s="47"/>
      <c r="P29" s="47"/>
      <c r="R29" s="52"/>
    </row>
    <row r="30" spans="1:18" x14ac:dyDescent="0.15">
      <c r="A30" s="65"/>
      <c r="B30" s="65" t="str">
        <f t="shared" si="1"/>
        <v/>
      </c>
      <c r="C30" s="27"/>
      <c r="D30" s="31"/>
      <c r="E30" s="31"/>
      <c r="F30" s="54"/>
      <c r="G30" s="54"/>
      <c r="H30" s="62"/>
      <c r="I30" s="62"/>
      <c r="J30" s="62"/>
      <c r="K30" s="37" t="str">
        <f t="shared" si="0"/>
        <v>　→</v>
      </c>
      <c r="L30" s="19"/>
      <c r="N30" s="48"/>
      <c r="O30" s="48"/>
      <c r="P30" s="48"/>
      <c r="R30" s="50"/>
    </row>
    <row r="31" spans="1:18" x14ac:dyDescent="0.15">
      <c r="A31" s="65"/>
      <c r="B31" s="65" t="str">
        <f t="shared" si="1"/>
        <v/>
      </c>
      <c r="C31" s="27"/>
      <c r="D31" s="31"/>
      <c r="E31" s="31"/>
      <c r="F31" s="54"/>
      <c r="G31" s="54"/>
      <c r="H31" s="62"/>
      <c r="I31" s="62"/>
      <c r="J31" s="62"/>
      <c r="K31" s="37" t="str">
        <f t="shared" si="0"/>
        <v>　→</v>
      </c>
      <c r="L31" s="19"/>
      <c r="N31" s="48"/>
      <c r="O31" s="48"/>
      <c r="P31" s="48"/>
      <c r="R31" s="52"/>
    </row>
    <row r="32" spans="1:18" x14ac:dyDescent="0.15">
      <c r="A32" s="65"/>
      <c r="B32" s="65" t="str">
        <f t="shared" si="1"/>
        <v/>
      </c>
      <c r="C32" s="27"/>
      <c r="D32" s="31"/>
      <c r="E32" s="31"/>
      <c r="F32" s="54"/>
      <c r="G32" s="54"/>
      <c r="H32" s="62"/>
      <c r="I32" s="62"/>
      <c r="J32" s="62"/>
      <c r="K32" s="37" t="str">
        <f t="shared" si="0"/>
        <v>　→</v>
      </c>
      <c r="L32" s="19"/>
      <c r="N32" s="48"/>
      <c r="O32" s="48"/>
      <c r="P32" s="48"/>
      <c r="R32" s="50"/>
    </row>
    <row r="33" spans="1:18" ht="12" thickBot="1" x14ac:dyDescent="0.2">
      <c r="A33" s="66"/>
      <c r="B33" s="66" t="str">
        <f t="shared" si="1"/>
        <v/>
      </c>
      <c r="C33" s="28"/>
      <c r="D33" s="32"/>
      <c r="E33" s="32"/>
      <c r="F33" s="55"/>
      <c r="G33" s="55"/>
      <c r="H33" s="63"/>
      <c r="I33" s="63"/>
      <c r="J33" s="63"/>
      <c r="K33" s="38" t="str">
        <f t="shared" si="0"/>
        <v>　→</v>
      </c>
      <c r="L33" s="20"/>
      <c r="N33" s="49"/>
      <c r="O33" s="49"/>
      <c r="P33" s="49"/>
      <c r="R33" s="50"/>
    </row>
    <row r="34" spans="1:18" ht="12" thickBot="1" x14ac:dyDescent="0.2">
      <c r="E34" s="34" t="s">
        <v>12</v>
      </c>
      <c r="F34" s="25" t="e">
        <f>AVERAGE(F9:F33)</f>
        <v>#DIV/0!</v>
      </c>
      <c r="G34" s="25" t="e">
        <f>AVERAGE(G9:G33)</f>
        <v>#DIV/0!</v>
      </c>
      <c r="H34" s="25" t="e">
        <f>AVERAGE(H9:H33)</f>
        <v>#DIV/0!</v>
      </c>
      <c r="I34" s="25" t="e">
        <f>AVERAGE(I9:I33)</f>
        <v>#DIV/0!</v>
      </c>
      <c r="J34" s="25" t="e">
        <f>AVERAGE(J9:J33)</f>
        <v>#DIV/0!</v>
      </c>
      <c r="K34" s="10" t="e">
        <f t="shared" si="0"/>
        <v>#DIV/0!</v>
      </c>
      <c r="R34" s="50"/>
    </row>
    <row r="35" spans="1:18" x14ac:dyDescent="0.15">
      <c r="F35" s="6"/>
      <c r="G35" s="6"/>
      <c r="H35" s="6"/>
      <c r="I35" s="6"/>
      <c r="J35" s="6"/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333" priority="35">
      <formula>G22&gt;H22</formula>
    </cfRule>
  </conditionalFormatting>
  <conditionalFormatting sqref="K10:K18">
    <cfRule type="expression" dxfId="332" priority="34">
      <formula>G10&gt;H10</formula>
    </cfRule>
  </conditionalFormatting>
  <conditionalFormatting sqref="K34">
    <cfRule type="expression" dxfId="331" priority="33">
      <formula>G34&gt;H34</formula>
    </cfRule>
  </conditionalFormatting>
  <conditionalFormatting sqref="F34:H34">
    <cfRule type="expression" dxfId="330" priority="30">
      <formula>AND(0.75&lt;=F34,F34&lt;0.8)</formula>
    </cfRule>
    <cfRule type="expression" dxfId="329" priority="31">
      <formula>AND(0.65 &lt;= F34,F34&lt;0.75)</formula>
    </cfRule>
    <cfRule type="expression" dxfId="328" priority="32">
      <formula>F34 &lt; 0.65</formula>
    </cfRule>
  </conditionalFormatting>
  <conditionalFormatting sqref="K19:K20">
    <cfRule type="expression" dxfId="327" priority="29">
      <formula>G19&gt;H19</formula>
    </cfRule>
  </conditionalFormatting>
  <conditionalFormatting sqref="K9">
    <cfRule type="expression" dxfId="326" priority="28">
      <formula>G9&gt;H9</formula>
    </cfRule>
  </conditionalFormatting>
  <conditionalFormatting sqref="K21">
    <cfRule type="expression" dxfId="325" priority="27">
      <formula>G21&gt;H21</formula>
    </cfRule>
  </conditionalFormatting>
  <conditionalFormatting sqref="K23">
    <cfRule type="expression" dxfId="324" priority="26">
      <formula>G23&gt;H23</formula>
    </cfRule>
  </conditionalFormatting>
  <conditionalFormatting sqref="K24:K25">
    <cfRule type="expression" dxfId="323" priority="25">
      <formula>G24&gt;H24</formula>
    </cfRule>
  </conditionalFormatting>
  <conditionalFormatting sqref="K26">
    <cfRule type="expression" dxfId="322" priority="24">
      <formula>G26&gt;H26</formula>
    </cfRule>
  </conditionalFormatting>
  <conditionalFormatting sqref="K28">
    <cfRule type="expression" dxfId="321" priority="23">
      <formula>G28&gt;H28</formula>
    </cfRule>
  </conditionalFormatting>
  <conditionalFormatting sqref="K29:K30">
    <cfRule type="expression" dxfId="320" priority="22">
      <formula>G29&gt;H29</formula>
    </cfRule>
  </conditionalFormatting>
  <conditionalFormatting sqref="K31">
    <cfRule type="expression" dxfId="319" priority="21">
      <formula>G31&gt;H31</formula>
    </cfRule>
  </conditionalFormatting>
  <conditionalFormatting sqref="K33">
    <cfRule type="expression" dxfId="318" priority="20">
      <formula>G33&gt;H33</formula>
    </cfRule>
  </conditionalFormatting>
  <conditionalFormatting sqref="N9:P33">
    <cfRule type="cellIs" dxfId="317" priority="19" operator="equal">
      <formula>2</formula>
    </cfRule>
  </conditionalFormatting>
  <conditionalFormatting sqref="F9:H33">
    <cfRule type="expression" dxfId="316" priority="15">
      <formula>F9 &lt; 0.65</formula>
    </cfRule>
    <cfRule type="expression" dxfId="315" priority="16">
      <formula>AND(0.65 &lt;= F9,F9&lt;0.75)</formula>
    </cfRule>
    <cfRule type="expression" dxfId="314" priority="17">
      <formula>AND(0.75&lt;=F9,F9&lt;0.8)</formula>
    </cfRule>
  </conditionalFormatting>
  <conditionalFormatting sqref="F9:H33">
    <cfRule type="expression" dxfId="313" priority="18" stopIfTrue="1">
      <formula>F9 &lt; 0.85</formula>
    </cfRule>
  </conditionalFormatting>
  <conditionalFormatting sqref="J34">
    <cfRule type="expression" dxfId="312" priority="12">
      <formula>AND(0.75&lt;=J34,J34&lt;0.8)</formula>
    </cfRule>
    <cfRule type="expression" dxfId="311" priority="13">
      <formula>AND(0.65 &lt;= J34,J34&lt;0.75)</formula>
    </cfRule>
    <cfRule type="expression" dxfId="310" priority="14">
      <formula>J34 &lt; 0.65</formula>
    </cfRule>
  </conditionalFormatting>
  <conditionalFormatting sqref="J9:J33">
    <cfRule type="expression" dxfId="309" priority="8">
      <formula>J9 &lt; 0.65</formula>
    </cfRule>
    <cfRule type="expression" dxfId="308" priority="9">
      <formula>AND(0.65 &lt;= J9,J9&lt;0.75)</formula>
    </cfRule>
    <cfRule type="expression" dxfId="307" priority="10">
      <formula>AND(0.75&lt;=J9,J9&lt;0.8)</formula>
    </cfRule>
  </conditionalFormatting>
  <conditionalFormatting sqref="J9:J33">
    <cfRule type="expression" dxfId="306" priority="11" stopIfTrue="1">
      <formula>J9 &lt; 0.85</formula>
    </cfRule>
  </conditionalFormatting>
  <conditionalFormatting sqref="I34">
    <cfRule type="expression" dxfId="305" priority="5">
      <formula>AND(0.75&lt;=I34,I34&lt;0.8)</formula>
    </cfRule>
    <cfRule type="expression" dxfId="304" priority="6">
      <formula>AND(0.65 &lt;= I34,I34&lt;0.75)</formula>
    </cfRule>
    <cfRule type="expression" dxfId="303" priority="7">
      <formula>I34 &lt; 0.65</formula>
    </cfRule>
  </conditionalFormatting>
  <conditionalFormatting sqref="I9:I33">
    <cfRule type="expression" dxfId="302" priority="1">
      <formula>I9 &lt; 0.65</formula>
    </cfRule>
    <cfRule type="expression" dxfId="301" priority="2">
      <formula>AND(0.65 &lt;= I9,I9&lt;0.75)</formula>
    </cfRule>
    <cfRule type="expression" dxfId="300" priority="3">
      <formula>AND(0.75&lt;=I9,I9&lt;0.8)</formula>
    </cfRule>
  </conditionalFormatting>
  <conditionalFormatting sqref="I9:I33">
    <cfRule type="expression" dxfId="299" priority="4" stopIfTrue="1">
      <formula>I9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I1" sqref="I1:I1048576"/>
    </sheetView>
  </sheetViews>
  <sheetFormatPr defaultRowHeight="13.5" x14ac:dyDescent="0.15"/>
  <sheetData>
    <row r="1" spans="1:21" ht="17.25" x14ac:dyDescent="0.15">
      <c r="A1" s="44"/>
      <c r="B1" s="8"/>
      <c r="C1" s="44"/>
      <c r="D1" s="70" t="s">
        <v>3</v>
      </c>
      <c r="E1" s="70"/>
      <c r="F1" s="70"/>
      <c r="G1" s="1"/>
      <c r="H1" s="1"/>
      <c r="I1" s="1"/>
      <c r="J1" s="1"/>
      <c r="K1" s="44"/>
      <c r="L1" s="8"/>
      <c r="M1" s="44"/>
      <c r="N1" s="44"/>
      <c r="O1" s="44"/>
      <c r="P1" s="44"/>
      <c r="Q1" s="46"/>
      <c r="R1" s="44"/>
      <c r="S1" s="44"/>
      <c r="T1" s="44"/>
      <c r="U1" s="44"/>
    </row>
    <row r="2" spans="1:21" ht="14.25" thickBot="1" x14ac:dyDescent="0.2">
      <c r="A2" s="44"/>
      <c r="B2" s="8"/>
      <c r="C2" s="44"/>
      <c r="D2" s="1"/>
      <c r="E2" s="1"/>
      <c r="F2" s="1"/>
      <c r="G2" s="4" t="s">
        <v>8</v>
      </c>
      <c r="H2" s="1"/>
      <c r="I2" s="1"/>
      <c r="J2" s="1"/>
      <c r="K2" s="44"/>
      <c r="L2" s="8"/>
      <c r="M2" s="44"/>
      <c r="N2" s="44"/>
      <c r="O2" s="44"/>
      <c r="P2" s="44"/>
      <c r="Q2" s="46"/>
      <c r="R2" s="44"/>
      <c r="S2" s="44"/>
      <c r="T2" s="44"/>
      <c r="U2" s="44"/>
    </row>
    <row r="3" spans="1:21" x14ac:dyDescent="0.15">
      <c r="A3" s="2"/>
      <c r="B3" s="1"/>
      <c r="C3" s="2"/>
      <c r="D3" s="71" t="s">
        <v>4</v>
      </c>
      <c r="E3" s="23" t="s">
        <v>17</v>
      </c>
      <c r="F3" s="2"/>
      <c r="G3" s="7" t="s">
        <v>10</v>
      </c>
      <c r="H3" s="2"/>
      <c r="I3" s="2"/>
      <c r="J3" s="2"/>
      <c r="K3" s="44" t="s">
        <v>5</v>
      </c>
      <c r="L3" s="15" t="s">
        <v>15</v>
      </c>
      <c r="M3" s="2"/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  <c r="T3" s="2"/>
      <c r="U3" s="2"/>
    </row>
    <row r="4" spans="1:21" ht="14.25" thickBot="1" x14ac:dyDescent="0.2">
      <c r="A4" s="2"/>
      <c r="B4" s="1"/>
      <c r="C4" s="2"/>
      <c r="D4" s="71"/>
      <c r="E4" s="22" t="s">
        <v>16</v>
      </c>
      <c r="F4" s="2"/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M4" s="2"/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  <c r="T4" s="2"/>
      <c r="U4" s="2"/>
    </row>
    <row r="5" spans="1:21" x14ac:dyDescent="0.15">
      <c r="A5" s="44"/>
      <c r="B5" s="8"/>
      <c r="C5" s="44"/>
      <c r="D5" s="44"/>
      <c r="E5" s="44"/>
      <c r="F5" s="1"/>
      <c r="G5" s="43" t="s">
        <v>22</v>
      </c>
      <c r="H5" s="1"/>
      <c r="I5" s="1"/>
      <c r="J5" s="1"/>
      <c r="K5" s="3" t="s">
        <v>7</v>
      </c>
      <c r="L5" s="8"/>
      <c r="M5" s="44"/>
      <c r="N5" s="44"/>
      <c r="O5" s="44"/>
      <c r="P5" s="44"/>
      <c r="Q5" s="46"/>
      <c r="R5" s="44"/>
      <c r="S5" s="44"/>
      <c r="T5" s="44"/>
      <c r="U5" s="44"/>
    </row>
    <row r="6" spans="1:21" ht="14.25" thickBot="1" x14ac:dyDescent="0.2">
      <c r="A6" s="44"/>
      <c r="B6" s="8"/>
      <c r="C6" s="44"/>
      <c r="D6" s="44"/>
      <c r="E6" s="44"/>
      <c r="F6" s="9"/>
      <c r="G6" s="1"/>
      <c r="H6" s="1"/>
      <c r="I6" s="1"/>
      <c r="J6" s="1"/>
      <c r="K6" s="3"/>
      <c r="L6" s="8"/>
      <c r="M6" s="44"/>
      <c r="N6" s="44"/>
      <c r="O6" s="44"/>
      <c r="P6" s="44"/>
      <c r="Q6" s="46"/>
      <c r="R6" s="44"/>
      <c r="S6" s="44"/>
      <c r="T6" s="44"/>
      <c r="U6" s="44"/>
    </row>
    <row r="7" spans="1:21" ht="14.25" thickBot="1" x14ac:dyDescent="0.2">
      <c r="A7" s="44"/>
      <c r="B7" s="8"/>
      <c r="C7" s="44"/>
      <c r="D7" s="44"/>
      <c r="E7" s="44"/>
      <c r="F7" s="1"/>
      <c r="G7" s="1"/>
      <c r="H7" s="1"/>
      <c r="I7" s="1"/>
      <c r="J7" s="1"/>
      <c r="K7" s="44"/>
      <c r="L7" s="15" t="s">
        <v>14</v>
      </c>
      <c r="M7" s="44"/>
      <c r="N7" s="44" t="s">
        <v>18</v>
      </c>
      <c r="O7" s="44"/>
      <c r="P7" s="44"/>
      <c r="Q7" s="46"/>
      <c r="R7" s="44"/>
      <c r="S7" s="44"/>
      <c r="T7" s="44"/>
      <c r="U7" s="44"/>
    </row>
    <row r="8" spans="1:21" ht="14.25" thickBot="1" x14ac:dyDescent="0.2">
      <c r="A8" s="69" t="s">
        <v>43</v>
      </c>
      <c r="B8" s="69" t="s">
        <v>44</v>
      </c>
      <c r="C8" s="40" t="s">
        <v>45</v>
      </c>
      <c r="D8" s="41" t="s">
        <v>1</v>
      </c>
      <c r="E8" s="41" t="s">
        <v>2</v>
      </c>
      <c r="F8" s="42">
        <f>'１２月'!J8+7</f>
        <v>44200</v>
      </c>
      <c r="G8" s="42">
        <f>F8+7</f>
        <v>44207</v>
      </c>
      <c r="H8" s="57">
        <f>G8+7</f>
        <v>44214</v>
      </c>
      <c r="I8" s="57">
        <f>G8+7</f>
        <v>44214</v>
      </c>
      <c r="J8" s="57">
        <f>H8+7</f>
        <v>44221</v>
      </c>
      <c r="K8" s="11" t="s">
        <v>13</v>
      </c>
      <c r="L8" s="16">
        <f>H8</f>
        <v>44214</v>
      </c>
      <c r="M8" s="44"/>
      <c r="N8" s="44">
        <v>4</v>
      </c>
      <c r="O8" s="44">
        <v>10</v>
      </c>
      <c r="P8" s="44">
        <v>1</v>
      </c>
      <c r="Q8" s="46" t="s">
        <v>21</v>
      </c>
      <c r="R8" s="44"/>
      <c r="S8" s="44"/>
      <c r="T8" s="44"/>
      <c r="U8" s="44"/>
    </row>
    <row r="9" spans="1:21" x14ac:dyDescent="0.15">
      <c r="A9" s="68" t="s">
        <v>42</v>
      </c>
      <c r="B9" s="68"/>
      <c r="C9" s="26"/>
      <c r="D9" s="30"/>
      <c r="E9" s="30"/>
      <c r="F9" s="53"/>
      <c r="G9" s="53"/>
      <c r="H9" s="61"/>
      <c r="I9" s="61"/>
      <c r="J9" s="61"/>
      <c r="K9" s="35" t="str">
        <f t="shared" ref="K9:K14" si="0">IF(G9&lt;H9,$K$3,IF(G9=H9,$K$4,$K$5))</f>
        <v>　→</v>
      </c>
      <c r="L9" s="18"/>
      <c r="M9" s="44"/>
      <c r="N9" s="47"/>
      <c r="O9" s="47"/>
      <c r="P9" s="47"/>
      <c r="Q9" s="46"/>
      <c r="R9" s="50"/>
      <c r="S9" s="44"/>
      <c r="T9" s="44"/>
      <c r="U9" s="44"/>
    </row>
    <row r="10" spans="1:21" x14ac:dyDescent="0.15">
      <c r="A10" s="65"/>
      <c r="B10" s="65"/>
      <c r="C10" s="27"/>
      <c r="D10" s="31"/>
      <c r="E10" s="31"/>
      <c r="F10" s="54"/>
      <c r="G10" s="54"/>
      <c r="H10" s="62"/>
      <c r="I10" s="62"/>
      <c r="J10" s="62"/>
      <c r="K10" s="37" t="str">
        <f t="shared" si="0"/>
        <v>　→</v>
      </c>
      <c r="L10" s="19"/>
      <c r="M10" s="44"/>
      <c r="N10" s="48"/>
      <c r="O10" s="48"/>
      <c r="P10" s="48"/>
      <c r="Q10" s="46"/>
      <c r="R10" s="50"/>
      <c r="S10" s="44"/>
      <c r="T10" s="44"/>
      <c r="U10" s="44"/>
    </row>
    <row r="11" spans="1:21" x14ac:dyDescent="0.15">
      <c r="A11" s="65"/>
      <c r="B11" s="65"/>
      <c r="C11" s="27"/>
      <c r="D11" s="31"/>
      <c r="E11" s="31"/>
      <c r="F11" s="54"/>
      <c r="G11" s="54"/>
      <c r="H11" s="62"/>
      <c r="I11" s="62"/>
      <c r="J11" s="62"/>
      <c r="K11" s="37" t="str">
        <f t="shared" si="0"/>
        <v>　→</v>
      </c>
      <c r="L11" s="19"/>
      <c r="M11" s="44"/>
      <c r="N11" s="48"/>
      <c r="O11" s="48"/>
      <c r="P11" s="48"/>
      <c r="Q11" s="46"/>
      <c r="R11" s="52"/>
      <c r="S11" s="44"/>
      <c r="T11" s="44"/>
      <c r="U11" s="44"/>
    </row>
    <row r="12" spans="1:21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M12" s="44"/>
      <c r="N12" s="48"/>
      <c r="O12" s="48"/>
      <c r="P12" s="48"/>
      <c r="Q12" s="46"/>
      <c r="R12" s="50"/>
      <c r="S12" s="44"/>
      <c r="T12" s="44"/>
      <c r="U12" s="44"/>
    </row>
    <row r="13" spans="1:21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M13" s="44"/>
      <c r="N13" s="49"/>
      <c r="O13" s="49"/>
      <c r="P13" s="49"/>
      <c r="Q13" s="46"/>
      <c r="R13" s="58"/>
      <c r="S13" s="44"/>
      <c r="T13" s="44"/>
      <c r="U13" s="44"/>
    </row>
    <row r="14" spans="1:21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M14" s="44"/>
      <c r="N14" s="47"/>
      <c r="O14" s="47"/>
      <c r="P14" s="47"/>
      <c r="Q14" s="46"/>
      <c r="R14" s="58"/>
      <c r="S14" s="44"/>
      <c r="T14" s="44"/>
      <c r="U14" s="44"/>
    </row>
    <row r="15" spans="1:21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M15" s="44"/>
      <c r="N15" s="48"/>
      <c r="O15" s="48"/>
      <c r="P15" s="48"/>
      <c r="Q15" s="46"/>
      <c r="R15" s="58"/>
      <c r="S15" s="44"/>
      <c r="T15" s="44"/>
      <c r="U15" s="44"/>
    </row>
    <row r="16" spans="1:21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M16" s="44"/>
      <c r="N16" s="48"/>
      <c r="O16" s="48"/>
      <c r="P16" s="48"/>
      <c r="Q16" s="46"/>
      <c r="R16" s="50"/>
      <c r="S16" s="44"/>
      <c r="T16" s="44"/>
      <c r="U16" s="44"/>
    </row>
    <row r="17" spans="1:21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M17" s="44"/>
      <c r="N17" s="48"/>
      <c r="O17" s="48"/>
      <c r="P17" s="48"/>
      <c r="Q17" s="46"/>
      <c r="R17" s="52"/>
      <c r="S17" s="44"/>
      <c r="T17" s="44"/>
      <c r="U17" s="44"/>
    </row>
    <row r="18" spans="1:21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M18" s="44"/>
      <c r="N18" s="49"/>
      <c r="O18" s="49"/>
      <c r="P18" s="49"/>
      <c r="Q18" s="46"/>
      <c r="R18" s="50"/>
      <c r="S18" s="44"/>
      <c r="T18" s="44"/>
      <c r="U18" s="44"/>
    </row>
    <row r="19" spans="1:21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M19" s="44"/>
      <c r="N19" s="47"/>
      <c r="O19" s="47"/>
      <c r="P19" s="47"/>
      <c r="Q19" s="46"/>
      <c r="R19" s="50"/>
      <c r="S19" s="44"/>
      <c r="T19" s="44"/>
      <c r="U19" s="44"/>
    </row>
    <row r="20" spans="1:2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M20" s="44"/>
      <c r="N20" s="48"/>
      <c r="O20" s="48"/>
      <c r="P20" s="48"/>
      <c r="Q20" s="46"/>
      <c r="R20" s="50"/>
      <c r="S20" s="44"/>
      <c r="T20" s="44"/>
      <c r="U20" s="44"/>
    </row>
    <row r="21" spans="1:2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M21" s="44"/>
      <c r="N21" s="48"/>
      <c r="O21" s="48"/>
      <c r="P21" s="48"/>
      <c r="Q21" s="46"/>
      <c r="R21" s="59"/>
      <c r="S21" s="44"/>
      <c r="T21" s="44"/>
      <c r="U21" s="44"/>
    </row>
    <row r="22" spans="1:2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M22" s="44"/>
      <c r="N22" s="48"/>
      <c r="O22" s="48"/>
      <c r="P22" s="48"/>
      <c r="Q22" s="46"/>
      <c r="R22" s="50"/>
      <c r="S22" s="44"/>
      <c r="T22" s="44"/>
      <c r="U22" s="44"/>
    </row>
    <row r="23" spans="1:2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M23" s="44"/>
      <c r="N23" s="49"/>
      <c r="O23" s="49"/>
      <c r="P23" s="49"/>
      <c r="Q23" s="46"/>
      <c r="R23" s="50"/>
      <c r="S23" s="44"/>
      <c r="T23" s="44"/>
      <c r="U23" s="44"/>
    </row>
    <row r="24" spans="1:21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M24" s="44"/>
      <c r="N24" s="47"/>
      <c r="O24" s="47"/>
      <c r="P24" s="47"/>
      <c r="Q24" s="46"/>
      <c r="R24" s="52"/>
      <c r="S24" s="44"/>
      <c r="T24" s="44"/>
      <c r="U24" s="44"/>
    </row>
    <row r="25" spans="1:2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M25" s="45"/>
      <c r="N25" s="48"/>
      <c r="O25" s="48"/>
      <c r="P25" s="48"/>
      <c r="Q25" s="46"/>
      <c r="R25" s="51"/>
      <c r="S25" s="45"/>
      <c r="T25" s="45"/>
      <c r="U25" s="45"/>
    </row>
    <row r="26" spans="1:21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M26" s="44"/>
      <c r="N26" s="48"/>
      <c r="O26" s="48"/>
      <c r="P26" s="48"/>
      <c r="Q26" s="46"/>
      <c r="R26" s="50"/>
      <c r="S26" s="44"/>
      <c r="T26" s="44"/>
      <c r="U26" s="44"/>
    </row>
    <row r="27" spans="1:21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M27" s="44"/>
      <c r="N27" s="48"/>
      <c r="O27" s="48"/>
      <c r="P27" s="48"/>
      <c r="Q27" s="46"/>
      <c r="R27" s="52"/>
      <c r="S27" s="44"/>
      <c r="T27" s="44"/>
      <c r="U27" s="44"/>
    </row>
    <row r="28" spans="1:21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M28" s="44"/>
      <c r="N28" s="49"/>
      <c r="O28" s="49"/>
      <c r="P28" s="49"/>
      <c r="Q28" s="46"/>
      <c r="R28" s="50"/>
      <c r="S28" s="44"/>
      <c r="T28" s="44"/>
      <c r="U28" s="44"/>
    </row>
    <row r="29" spans="1:21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M29" s="44"/>
      <c r="N29" s="47"/>
      <c r="O29" s="47"/>
      <c r="P29" s="47"/>
      <c r="Q29" s="46"/>
      <c r="R29" s="52"/>
      <c r="S29" s="44"/>
      <c r="T29" s="44"/>
      <c r="U29" s="44"/>
    </row>
    <row r="30" spans="1:21" ht="14.25" thickBot="1" x14ac:dyDescent="0.2">
      <c r="A30" s="44"/>
      <c r="B30" s="8"/>
      <c r="C30" s="44"/>
      <c r="D30" s="44"/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 t="e">
        <f>AVERAGE(J9:J29)</f>
        <v>#DIV/0!</v>
      </c>
      <c r="K30" s="37" t="str">
        <f t="shared" si="2"/>
        <v>　→</v>
      </c>
      <c r="L30" s="19"/>
      <c r="M30" s="44"/>
      <c r="N30" s="48"/>
      <c r="O30" s="48"/>
      <c r="P30" s="48"/>
      <c r="Q30" s="46"/>
      <c r="R30" s="50"/>
      <c r="S30" s="44"/>
      <c r="T30" s="44"/>
      <c r="U30" s="44"/>
    </row>
    <row r="31" spans="1:21" x14ac:dyDescent="0.15">
      <c r="A31" s="44"/>
      <c r="B31" s="8"/>
      <c r="C31" s="44"/>
      <c r="D31" s="44"/>
      <c r="E31" s="44"/>
      <c r="F31" s="6"/>
      <c r="G31" s="6"/>
      <c r="H31" s="6"/>
      <c r="I31" s="6"/>
      <c r="J31" s="6"/>
      <c r="K31" s="37" t="str">
        <f t="shared" si="2"/>
        <v>　→</v>
      </c>
      <c r="L31" s="19"/>
      <c r="M31" s="44"/>
      <c r="N31" s="48"/>
      <c r="O31" s="48"/>
      <c r="P31" s="48"/>
      <c r="Q31" s="46"/>
      <c r="R31" s="52"/>
      <c r="S31" s="44"/>
      <c r="T31" s="44"/>
      <c r="U31" s="44"/>
    </row>
    <row r="32" spans="1:21" x14ac:dyDescent="0.15">
      <c r="A32" s="44"/>
      <c r="B32" s="8"/>
      <c r="C32" s="44"/>
      <c r="D32" s="44"/>
      <c r="E32" s="44"/>
      <c r="F32" s="1"/>
      <c r="G32" s="1"/>
      <c r="H32" s="1"/>
      <c r="I32" s="1"/>
      <c r="J32" s="1"/>
      <c r="K32" s="37" t="str">
        <f t="shared" si="2"/>
        <v>　→</v>
      </c>
      <c r="L32" s="19"/>
      <c r="M32" s="44"/>
      <c r="N32" s="48"/>
      <c r="O32" s="48"/>
      <c r="P32" s="48"/>
      <c r="Q32" s="46"/>
      <c r="R32" s="50"/>
      <c r="S32" s="44"/>
      <c r="T32" s="44"/>
      <c r="U32" s="44"/>
    </row>
    <row r="33" spans="1:21" ht="14.25" thickBot="1" x14ac:dyDescent="0.2">
      <c r="A33" s="44"/>
      <c r="B33" s="8"/>
      <c r="C33" s="44"/>
      <c r="D33" s="44"/>
      <c r="E33" s="44"/>
      <c r="F33" s="1"/>
      <c r="G33" s="1"/>
      <c r="H33" s="1"/>
      <c r="I33" s="1"/>
      <c r="J33" s="1"/>
      <c r="K33" s="38" t="str">
        <f t="shared" si="2"/>
        <v>　→</v>
      </c>
      <c r="L33" s="20"/>
      <c r="M33" s="44"/>
      <c r="N33" s="49"/>
      <c r="O33" s="49"/>
      <c r="P33" s="49"/>
      <c r="Q33" s="46"/>
      <c r="R33" s="50"/>
      <c r="S33" s="44"/>
      <c r="T33" s="44"/>
      <c r="U33" s="44"/>
    </row>
    <row r="34" spans="1:21" ht="14.25" thickBot="1" x14ac:dyDescent="0.2">
      <c r="A34" s="44"/>
      <c r="B34" s="8"/>
      <c r="C34" s="44"/>
      <c r="D34" s="44"/>
      <c r="E34" s="44"/>
      <c r="F34" s="1"/>
      <c r="G34" s="1"/>
      <c r="H34" s="1"/>
      <c r="I34" s="1"/>
      <c r="J34" s="1"/>
      <c r="K34" s="10" t="e">
        <f t="shared" si="2"/>
        <v>#DIV/0!</v>
      </c>
      <c r="L34" s="8"/>
      <c r="M34" s="44"/>
      <c r="N34" s="44"/>
      <c r="O34" s="44"/>
      <c r="P34" s="44"/>
      <c r="Q34" s="46"/>
      <c r="R34" s="50"/>
      <c r="S34" s="44"/>
      <c r="T34" s="44"/>
      <c r="U34" s="44"/>
    </row>
  </sheetData>
  <mergeCells count="2">
    <mergeCell ref="D1:F1"/>
    <mergeCell ref="D3:D4"/>
  </mergeCells>
  <phoneticPr fontId="3"/>
  <conditionalFormatting sqref="K22 K27 K32">
    <cfRule type="expression" dxfId="79" priority="31">
      <formula>G18&gt;H18</formula>
    </cfRule>
  </conditionalFormatting>
  <conditionalFormatting sqref="K10:K18">
    <cfRule type="expression" dxfId="78" priority="30">
      <formula>G10&gt;H10</formula>
    </cfRule>
  </conditionalFormatting>
  <conditionalFormatting sqref="K34">
    <cfRule type="expression" dxfId="77" priority="29">
      <formula>G30&gt;H30</formula>
    </cfRule>
  </conditionalFormatting>
  <conditionalFormatting sqref="F30:H30 J30">
    <cfRule type="expression" dxfId="76" priority="26">
      <formula>AND(0.75&lt;=F30,F30&lt;0.8)</formula>
    </cfRule>
    <cfRule type="expression" dxfId="75" priority="27">
      <formula>AND(0.65 &lt;= F30,F30&lt;0.75)</formula>
    </cfRule>
    <cfRule type="expression" dxfId="74" priority="28">
      <formula>F30 &lt; 0.65</formula>
    </cfRule>
  </conditionalFormatting>
  <conditionalFormatting sqref="K19:K20">
    <cfRule type="expression" dxfId="73" priority="25">
      <formula>G15&gt;H15</formula>
    </cfRule>
  </conditionalFormatting>
  <conditionalFormatting sqref="K9">
    <cfRule type="expression" dxfId="72" priority="24">
      <formula>G9&gt;H9</formula>
    </cfRule>
  </conditionalFormatting>
  <conditionalFormatting sqref="K21">
    <cfRule type="expression" dxfId="71" priority="23">
      <formula>G17&gt;H17</formula>
    </cfRule>
  </conditionalFormatting>
  <conditionalFormatting sqref="K23">
    <cfRule type="expression" dxfId="70" priority="22">
      <formula>G19&gt;H19</formula>
    </cfRule>
  </conditionalFormatting>
  <conditionalFormatting sqref="K24:K25">
    <cfRule type="expression" dxfId="69" priority="21">
      <formula>G20&gt;H20</formula>
    </cfRule>
  </conditionalFormatting>
  <conditionalFormatting sqref="K26">
    <cfRule type="expression" dxfId="68" priority="20">
      <formula>G22&gt;H22</formula>
    </cfRule>
  </conditionalFormatting>
  <conditionalFormatting sqref="K28">
    <cfRule type="expression" dxfId="67" priority="19">
      <formula>G24&gt;H24</formula>
    </cfRule>
  </conditionalFormatting>
  <conditionalFormatting sqref="K29:K30">
    <cfRule type="expression" dxfId="66" priority="18">
      <formula>G25&gt;H25</formula>
    </cfRule>
  </conditionalFormatting>
  <conditionalFormatting sqref="K31">
    <cfRule type="expression" dxfId="65" priority="17">
      <formula>G27&gt;H27</formula>
    </cfRule>
  </conditionalFormatting>
  <conditionalFormatting sqref="K33">
    <cfRule type="expression" dxfId="64" priority="16">
      <formula>G29&gt;H29</formula>
    </cfRule>
  </conditionalFormatting>
  <conditionalFormatting sqref="N9:P33">
    <cfRule type="cellIs" dxfId="63" priority="15" operator="equal">
      <formula>2</formula>
    </cfRule>
  </conditionalFormatting>
  <conditionalFormatting sqref="F9:H29 J9:J29">
    <cfRule type="expression" dxfId="62" priority="11">
      <formula>F9 &lt; 0.65</formula>
    </cfRule>
    <cfRule type="expression" dxfId="61" priority="12">
      <formula>AND(0.65 &lt;= F9,F9&lt;0.75)</formula>
    </cfRule>
    <cfRule type="expression" dxfId="60" priority="13">
      <formula>AND(0.75&lt;=F9,F9&lt;0.8)</formula>
    </cfRule>
  </conditionalFormatting>
  <conditionalFormatting sqref="F9:H29 J9:J29">
    <cfRule type="expression" dxfId="59" priority="14" stopIfTrue="1">
      <formula>F9 &lt; 0.85</formula>
    </cfRule>
  </conditionalFormatting>
  <conditionalFormatting sqref="I30">
    <cfRule type="expression" dxfId="58" priority="5">
      <formula>AND(0.75&lt;=I30,I30&lt;0.8)</formula>
    </cfRule>
    <cfRule type="expression" dxfId="57" priority="6">
      <formula>AND(0.65 &lt;= I30,I30&lt;0.75)</formula>
    </cfRule>
    <cfRule type="expression" dxfId="56" priority="7">
      <formula>I30 &lt; 0.65</formula>
    </cfRule>
  </conditionalFormatting>
  <conditionalFormatting sqref="I9:I29">
    <cfRule type="expression" dxfId="55" priority="1">
      <formula>I9 &lt; 0.65</formula>
    </cfRule>
    <cfRule type="expression" dxfId="54" priority="2">
      <formula>AND(0.65 &lt;= I9,I9&lt;0.75)</formula>
    </cfRule>
    <cfRule type="expression" dxfId="53" priority="3">
      <formula>AND(0.75&lt;=I9,I9&lt;0.8)</formula>
    </cfRule>
  </conditionalFormatting>
  <conditionalFormatting sqref="I9:I29">
    <cfRule type="expression" dxfId="52" priority="4" stopIfTrue="1">
      <formula>I9 &lt; 0.85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I1" sqref="I1:I1048576"/>
    </sheetView>
  </sheetViews>
  <sheetFormatPr defaultRowHeight="13.5" x14ac:dyDescent="0.15"/>
  <sheetData>
    <row r="1" spans="1:21" ht="17.25" x14ac:dyDescent="0.15">
      <c r="A1" s="44"/>
      <c r="B1" s="8"/>
      <c r="C1" s="44"/>
      <c r="D1" s="70" t="s">
        <v>3</v>
      </c>
      <c r="E1" s="70"/>
      <c r="F1" s="70"/>
      <c r="G1" s="1"/>
      <c r="H1" s="1"/>
      <c r="I1" s="1"/>
      <c r="J1" s="1"/>
      <c r="K1" s="44"/>
      <c r="L1" s="8"/>
      <c r="M1" s="44"/>
      <c r="N1" s="44"/>
      <c r="O1" s="44"/>
      <c r="P1" s="44"/>
      <c r="Q1" s="46"/>
      <c r="R1" s="44"/>
      <c r="S1" s="44"/>
      <c r="T1" s="44"/>
      <c r="U1" s="44"/>
    </row>
    <row r="2" spans="1:21" ht="14.25" thickBot="1" x14ac:dyDescent="0.2">
      <c r="A2" s="44"/>
      <c r="B2" s="8"/>
      <c r="C2" s="44"/>
      <c r="D2" s="1"/>
      <c r="E2" s="1"/>
      <c r="F2" s="1"/>
      <c r="G2" s="4" t="s">
        <v>8</v>
      </c>
      <c r="H2" s="1"/>
      <c r="I2" s="1"/>
      <c r="J2" s="1"/>
      <c r="K2" s="44"/>
      <c r="L2" s="8"/>
      <c r="M2" s="44"/>
      <c r="N2" s="44"/>
      <c r="O2" s="44"/>
      <c r="P2" s="44"/>
      <c r="Q2" s="46"/>
      <c r="R2" s="44"/>
      <c r="S2" s="44"/>
      <c r="T2" s="44"/>
      <c r="U2" s="44"/>
    </row>
    <row r="3" spans="1:21" x14ac:dyDescent="0.15">
      <c r="A3" s="2"/>
      <c r="B3" s="1"/>
      <c r="C3" s="2"/>
      <c r="D3" s="71" t="s">
        <v>4</v>
      </c>
      <c r="E3" s="23" t="s">
        <v>17</v>
      </c>
      <c r="F3" s="2"/>
      <c r="G3" s="7" t="s">
        <v>10</v>
      </c>
      <c r="H3" s="2"/>
      <c r="I3" s="2"/>
      <c r="J3" s="2"/>
      <c r="K3" s="44" t="s">
        <v>5</v>
      </c>
      <c r="L3" s="15" t="s">
        <v>15</v>
      </c>
      <c r="M3" s="2"/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  <c r="T3" s="2"/>
      <c r="U3" s="2"/>
    </row>
    <row r="4" spans="1:21" ht="14.25" thickBot="1" x14ac:dyDescent="0.2">
      <c r="A4" s="2"/>
      <c r="B4" s="1"/>
      <c r="C4" s="2"/>
      <c r="D4" s="71"/>
      <c r="E4" s="22" t="s">
        <v>16</v>
      </c>
      <c r="F4" s="2"/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M4" s="2"/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  <c r="T4" s="2"/>
      <c r="U4" s="2"/>
    </row>
    <row r="5" spans="1:21" x14ac:dyDescent="0.15">
      <c r="A5" s="44"/>
      <c r="B5" s="8"/>
      <c r="C5" s="44"/>
      <c r="D5" s="44"/>
      <c r="E5" s="44"/>
      <c r="F5" s="1"/>
      <c r="G5" s="43" t="s">
        <v>22</v>
      </c>
      <c r="H5" s="1"/>
      <c r="I5" s="1"/>
      <c r="J5" s="1"/>
      <c r="K5" s="3" t="s">
        <v>7</v>
      </c>
      <c r="L5" s="8"/>
      <c r="M5" s="44"/>
      <c r="N5" s="44"/>
      <c r="O5" s="44"/>
      <c r="P5" s="44"/>
      <c r="Q5" s="46"/>
      <c r="R5" s="44"/>
      <c r="S5" s="44"/>
      <c r="T5" s="44"/>
      <c r="U5" s="44"/>
    </row>
    <row r="6" spans="1:21" ht="14.25" thickBot="1" x14ac:dyDescent="0.2">
      <c r="A6" s="44"/>
      <c r="B6" s="8"/>
      <c r="C6" s="44"/>
      <c r="D6" s="44"/>
      <c r="E6" s="44"/>
      <c r="F6" s="9"/>
      <c r="G6" s="1"/>
      <c r="H6" s="1"/>
      <c r="I6" s="1"/>
      <c r="J6" s="1"/>
      <c r="K6" s="3"/>
      <c r="L6" s="8"/>
      <c r="M6" s="44"/>
      <c r="N6" s="44"/>
      <c r="O6" s="44"/>
      <c r="P6" s="44"/>
      <c r="Q6" s="46"/>
      <c r="R6" s="44"/>
      <c r="S6" s="44"/>
      <c r="T6" s="44"/>
      <c r="U6" s="44"/>
    </row>
    <row r="7" spans="1:21" ht="14.25" thickBot="1" x14ac:dyDescent="0.2">
      <c r="A7" s="44"/>
      <c r="B7" s="8"/>
      <c r="C7" s="44"/>
      <c r="D7" s="44"/>
      <c r="E7" s="44"/>
      <c r="F7" s="1"/>
      <c r="G7" s="1"/>
      <c r="H7" s="1"/>
      <c r="I7" s="1"/>
      <c r="J7" s="1"/>
      <c r="K7" s="44"/>
      <c r="L7" s="15" t="s">
        <v>14</v>
      </c>
      <c r="M7" s="44"/>
      <c r="N7" s="44" t="s">
        <v>18</v>
      </c>
      <c r="O7" s="44"/>
      <c r="P7" s="44"/>
      <c r="Q7" s="46"/>
      <c r="R7" s="44"/>
      <c r="S7" s="44"/>
      <c r="T7" s="44"/>
      <c r="U7" s="44"/>
    </row>
    <row r="8" spans="1:21" ht="14.25" thickBot="1" x14ac:dyDescent="0.2">
      <c r="A8" s="69" t="s">
        <v>43</v>
      </c>
      <c r="B8" s="69" t="s">
        <v>44</v>
      </c>
      <c r="C8" s="40" t="s">
        <v>45</v>
      </c>
      <c r="D8" s="41" t="s">
        <v>1</v>
      </c>
      <c r="E8" s="41" t="s">
        <v>2</v>
      </c>
      <c r="F8" s="42">
        <f>'１月'!J8+7</f>
        <v>44228</v>
      </c>
      <c r="G8" s="42">
        <f>F8+7</f>
        <v>44235</v>
      </c>
      <c r="H8" s="57">
        <f>G8+7</f>
        <v>44242</v>
      </c>
      <c r="I8" s="57">
        <f>G8+7</f>
        <v>44242</v>
      </c>
      <c r="J8" s="57">
        <f>H8+7</f>
        <v>44249</v>
      </c>
      <c r="K8" s="11" t="s">
        <v>13</v>
      </c>
      <c r="L8" s="16">
        <f>H8</f>
        <v>44242</v>
      </c>
      <c r="M8" s="44"/>
      <c r="N8" s="44">
        <v>4</v>
      </c>
      <c r="O8" s="44">
        <v>10</v>
      </c>
      <c r="P8" s="44">
        <v>1</v>
      </c>
      <c r="Q8" s="46" t="s">
        <v>21</v>
      </c>
      <c r="R8" s="44"/>
      <c r="S8" s="44"/>
      <c r="T8" s="44"/>
      <c r="U8" s="44"/>
    </row>
    <row r="9" spans="1:21" x14ac:dyDescent="0.15">
      <c r="A9" s="68" t="s">
        <v>42</v>
      </c>
      <c r="B9" s="68"/>
      <c r="C9" s="26"/>
      <c r="D9" s="30"/>
      <c r="E9" s="30"/>
      <c r="F9" s="53"/>
      <c r="G9" s="53"/>
      <c r="H9" s="61"/>
      <c r="I9" s="61"/>
      <c r="J9" s="61"/>
      <c r="K9" s="35" t="str">
        <f t="shared" ref="K9:K14" si="0">IF(G9&lt;H9,$K$3,IF(G9=H9,$K$4,$K$5))</f>
        <v>　→</v>
      </c>
      <c r="L9" s="18"/>
      <c r="M9" s="44"/>
      <c r="N9" s="47"/>
      <c r="O9" s="47"/>
      <c r="P9" s="47"/>
      <c r="Q9" s="46"/>
      <c r="R9" s="50"/>
      <c r="S9" s="44"/>
      <c r="T9" s="44"/>
      <c r="U9" s="44"/>
    </row>
    <row r="10" spans="1:21" x14ac:dyDescent="0.15">
      <c r="A10" s="65"/>
      <c r="B10" s="65"/>
      <c r="C10" s="27"/>
      <c r="D10" s="31"/>
      <c r="E10" s="31"/>
      <c r="F10" s="54"/>
      <c r="G10" s="54"/>
      <c r="H10" s="62"/>
      <c r="I10" s="62"/>
      <c r="J10" s="62"/>
      <c r="K10" s="37" t="str">
        <f t="shared" si="0"/>
        <v>　→</v>
      </c>
      <c r="L10" s="19"/>
      <c r="M10" s="44"/>
      <c r="N10" s="48"/>
      <c r="O10" s="48"/>
      <c r="P10" s="48"/>
      <c r="Q10" s="46"/>
      <c r="R10" s="50"/>
      <c r="S10" s="44"/>
      <c r="T10" s="44"/>
      <c r="U10" s="44"/>
    </row>
    <row r="11" spans="1:21" x14ac:dyDescent="0.15">
      <c r="A11" s="65"/>
      <c r="B11" s="65"/>
      <c r="C11" s="27"/>
      <c r="D11" s="31"/>
      <c r="E11" s="31"/>
      <c r="F11" s="54"/>
      <c r="G11" s="54"/>
      <c r="H11" s="62"/>
      <c r="I11" s="62"/>
      <c r="J11" s="62"/>
      <c r="K11" s="37" t="str">
        <f t="shared" si="0"/>
        <v>　→</v>
      </c>
      <c r="L11" s="19"/>
      <c r="M11" s="44"/>
      <c r="N11" s="48"/>
      <c r="O11" s="48"/>
      <c r="P11" s="48"/>
      <c r="Q11" s="46"/>
      <c r="R11" s="52"/>
      <c r="S11" s="44"/>
      <c r="T11" s="44"/>
      <c r="U11" s="44"/>
    </row>
    <row r="12" spans="1:21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M12" s="44"/>
      <c r="N12" s="48"/>
      <c r="O12" s="48"/>
      <c r="P12" s="48"/>
      <c r="Q12" s="46"/>
      <c r="R12" s="50"/>
      <c r="S12" s="44"/>
      <c r="T12" s="44"/>
      <c r="U12" s="44"/>
    </row>
    <row r="13" spans="1:21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M13" s="44"/>
      <c r="N13" s="49"/>
      <c r="O13" s="49"/>
      <c r="P13" s="49"/>
      <c r="Q13" s="46"/>
      <c r="R13" s="58"/>
      <c r="S13" s="44"/>
      <c r="T13" s="44"/>
      <c r="U13" s="44"/>
    </row>
    <row r="14" spans="1:21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M14" s="44"/>
      <c r="N14" s="47"/>
      <c r="O14" s="47"/>
      <c r="P14" s="47"/>
      <c r="Q14" s="46"/>
      <c r="R14" s="58"/>
      <c r="S14" s="44"/>
      <c r="T14" s="44"/>
      <c r="U14" s="44"/>
    </row>
    <row r="15" spans="1:21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M15" s="44"/>
      <c r="N15" s="48"/>
      <c r="O15" s="48"/>
      <c r="P15" s="48"/>
      <c r="Q15" s="46"/>
      <c r="R15" s="58"/>
      <c r="S15" s="44"/>
      <c r="T15" s="44"/>
      <c r="U15" s="44"/>
    </row>
    <row r="16" spans="1:21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M16" s="44"/>
      <c r="N16" s="48"/>
      <c r="O16" s="48"/>
      <c r="P16" s="48"/>
      <c r="Q16" s="46"/>
      <c r="R16" s="50"/>
      <c r="S16" s="44"/>
      <c r="T16" s="44"/>
      <c r="U16" s="44"/>
    </row>
    <row r="17" spans="1:21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M17" s="44"/>
      <c r="N17" s="48"/>
      <c r="O17" s="48"/>
      <c r="P17" s="48"/>
      <c r="Q17" s="46"/>
      <c r="R17" s="52"/>
      <c r="S17" s="44"/>
      <c r="T17" s="44"/>
      <c r="U17" s="44"/>
    </row>
    <row r="18" spans="1:21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M18" s="44"/>
      <c r="N18" s="49"/>
      <c r="O18" s="49"/>
      <c r="P18" s="49"/>
      <c r="Q18" s="46"/>
      <c r="R18" s="50"/>
      <c r="S18" s="44"/>
      <c r="T18" s="44"/>
      <c r="U18" s="44"/>
    </row>
    <row r="19" spans="1:21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M19" s="44"/>
      <c r="N19" s="47"/>
      <c r="O19" s="47"/>
      <c r="P19" s="47"/>
      <c r="Q19" s="46"/>
      <c r="R19" s="50"/>
      <c r="S19" s="44"/>
      <c r="T19" s="44"/>
      <c r="U19" s="44"/>
    </row>
    <row r="20" spans="1:2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M20" s="44"/>
      <c r="N20" s="48"/>
      <c r="O20" s="48"/>
      <c r="P20" s="48"/>
      <c r="Q20" s="46"/>
      <c r="R20" s="50"/>
      <c r="S20" s="44"/>
      <c r="T20" s="44"/>
      <c r="U20" s="44"/>
    </row>
    <row r="21" spans="1:2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M21" s="44"/>
      <c r="N21" s="48"/>
      <c r="O21" s="48"/>
      <c r="P21" s="48"/>
      <c r="Q21" s="46"/>
      <c r="R21" s="59"/>
      <c r="S21" s="44"/>
      <c r="T21" s="44"/>
      <c r="U21" s="44"/>
    </row>
    <row r="22" spans="1:2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M22" s="44"/>
      <c r="N22" s="48"/>
      <c r="O22" s="48"/>
      <c r="P22" s="48"/>
      <c r="Q22" s="46"/>
      <c r="R22" s="50"/>
      <c r="S22" s="44"/>
      <c r="T22" s="44"/>
      <c r="U22" s="44"/>
    </row>
    <row r="23" spans="1:2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M23" s="44"/>
      <c r="N23" s="49"/>
      <c r="O23" s="49"/>
      <c r="P23" s="49"/>
      <c r="Q23" s="46"/>
      <c r="R23" s="50"/>
      <c r="S23" s="44"/>
      <c r="T23" s="44"/>
      <c r="U23" s="44"/>
    </row>
    <row r="24" spans="1:21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M24" s="44"/>
      <c r="N24" s="47"/>
      <c r="O24" s="47"/>
      <c r="P24" s="47"/>
      <c r="Q24" s="46"/>
      <c r="R24" s="52"/>
      <c r="S24" s="44"/>
      <c r="T24" s="44"/>
      <c r="U24" s="44"/>
    </row>
    <row r="25" spans="1:2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M25" s="45"/>
      <c r="N25" s="48"/>
      <c r="O25" s="48"/>
      <c r="P25" s="48"/>
      <c r="Q25" s="46"/>
      <c r="R25" s="51"/>
      <c r="S25" s="45"/>
      <c r="T25" s="45"/>
      <c r="U25" s="45"/>
    </row>
    <row r="26" spans="1:21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M26" s="44"/>
      <c r="N26" s="48"/>
      <c r="O26" s="48"/>
      <c r="P26" s="48"/>
      <c r="Q26" s="46"/>
      <c r="R26" s="50"/>
      <c r="S26" s="44"/>
      <c r="T26" s="44"/>
      <c r="U26" s="44"/>
    </row>
    <row r="27" spans="1:21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M27" s="44"/>
      <c r="N27" s="48"/>
      <c r="O27" s="48"/>
      <c r="P27" s="48"/>
      <c r="Q27" s="46"/>
      <c r="R27" s="52"/>
      <c r="S27" s="44"/>
      <c r="T27" s="44"/>
      <c r="U27" s="44"/>
    </row>
    <row r="28" spans="1:21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M28" s="44"/>
      <c r="N28" s="49"/>
      <c r="O28" s="49"/>
      <c r="P28" s="49"/>
      <c r="Q28" s="46"/>
      <c r="R28" s="50"/>
      <c r="S28" s="44"/>
      <c r="T28" s="44"/>
      <c r="U28" s="44"/>
    </row>
    <row r="29" spans="1:21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M29" s="44"/>
      <c r="N29" s="47"/>
      <c r="O29" s="47"/>
      <c r="P29" s="47"/>
      <c r="Q29" s="46"/>
      <c r="R29" s="52"/>
      <c r="S29" s="44"/>
      <c r="T29" s="44"/>
      <c r="U29" s="44"/>
    </row>
    <row r="30" spans="1:21" ht="14.25" thickBot="1" x14ac:dyDescent="0.2">
      <c r="A30" s="44"/>
      <c r="B30" s="8"/>
      <c r="C30" s="44"/>
      <c r="D30" s="44"/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 t="e">
        <f>AVERAGE(J9:J29)</f>
        <v>#DIV/0!</v>
      </c>
      <c r="K30" s="37" t="str">
        <f t="shared" si="2"/>
        <v>　→</v>
      </c>
      <c r="L30" s="19"/>
      <c r="M30" s="44"/>
      <c r="N30" s="48"/>
      <c r="O30" s="48"/>
      <c r="P30" s="48"/>
      <c r="Q30" s="46"/>
      <c r="R30" s="50"/>
      <c r="S30" s="44"/>
      <c r="T30" s="44"/>
      <c r="U30" s="44"/>
    </row>
    <row r="31" spans="1:21" x14ac:dyDescent="0.15">
      <c r="A31" s="44"/>
      <c r="B31" s="8"/>
      <c r="C31" s="44"/>
      <c r="D31" s="44"/>
      <c r="E31" s="44"/>
      <c r="F31" s="6"/>
      <c r="G31" s="6"/>
      <c r="H31" s="6"/>
      <c r="I31" s="6"/>
      <c r="J31" s="6"/>
      <c r="K31" s="37" t="str">
        <f t="shared" si="2"/>
        <v>　→</v>
      </c>
      <c r="L31" s="19"/>
      <c r="M31" s="44"/>
      <c r="N31" s="48"/>
      <c r="O31" s="48"/>
      <c r="P31" s="48"/>
      <c r="Q31" s="46"/>
      <c r="R31" s="52"/>
      <c r="S31" s="44"/>
      <c r="T31" s="44"/>
      <c r="U31" s="44"/>
    </row>
    <row r="32" spans="1:21" x14ac:dyDescent="0.15">
      <c r="A32" s="44"/>
      <c r="B32" s="8"/>
      <c r="C32" s="44"/>
      <c r="D32" s="44"/>
      <c r="E32" s="44"/>
      <c r="F32" s="1"/>
      <c r="G32" s="1"/>
      <c r="H32" s="1"/>
      <c r="I32" s="1"/>
      <c r="J32" s="1"/>
      <c r="K32" s="37" t="str">
        <f t="shared" si="2"/>
        <v>　→</v>
      </c>
      <c r="L32" s="19"/>
      <c r="M32" s="44"/>
      <c r="N32" s="48"/>
      <c r="O32" s="48"/>
      <c r="P32" s="48"/>
      <c r="Q32" s="46"/>
      <c r="R32" s="50"/>
      <c r="S32" s="44"/>
      <c r="T32" s="44"/>
      <c r="U32" s="44"/>
    </row>
    <row r="33" spans="1:21" ht="14.25" thickBot="1" x14ac:dyDescent="0.2">
      <c r="A33" s="44"/>
      <c r="B33" s="8"/>
      <c r="C33" s="44"/>
      <c r="D33" s="44"/>
      <c r="E33" s="44"/>
      <c r="F33" s="1"/>
      <c r="G33" s="1"/>
      <c r="H33" s="1"/>
      <c r="I33" s="1"/>
      <c r="J33" s="1"/>
      <c r="K33" s="38" t="str">
        <f t="shared" si="2"/>
        <v>　→</v>
      </c>
      <c r="L33" s="20"/>
      <c r="M33" s="44"/>
      <c r="N33" s="49"/>
      <c r="O33" s="49"/>
      <c r="P33" s="49"/>
      <c r="Q33" s="46"/>
      <c r="R33" s="50"/>
      <c r="S33" s="44"/>
      <c r="T33" s="44"/>
      <c r="U33" s="44"/>
    </row>
    <row r="34" spans="1:21" ht="14.25" thickBot="1" x14ac:dyDescent="0.2">
      <c r="A34" s="44"/>
      <c r="B34" s="8"/>
      <c r="C34" s="44"/>
      <c r="D34" s="44"/>
      <c r="E34" s="44"/>
      <c r="F34" s="1"/>
      <c r="G34" s="1"/>
      <c r="H34" s="1"/>
      <c r="I34" s="1"/>
      <c r="J34" s="1"/>
      <c r="K34" s="10" t="e">
        <f t="shared" si="2"/>
        <v>#DIV/0!</v>
      </c>
      <c r="L34" s="8"/>
      <c r="M34" s="44"/>
      <c r="N34" s="44"/>
      <c r="O34" s="44"/>
      <c r="P34" s="44"/>
      <c r="Q34" s="46"/>
      <c r="R34" s="50"/>
      <c r="S34" s="44"/>
      <c r="T34" s="44"/>
      <c r="U34" s="44"/>
    </row>
  </sheetData>
  <mergeCells count="2">
    <mergeCell ref="D1:F1"/>
    <mergeCell ref="D3:D4"/>
  </mergeCells>
  <phoneticPr fontId="3"/>
  <conditionalFormatting sqref="K22 K27 K32">
    <cfRule type="expression" dxfId="51" priority="31">
      <formula>G18&gt;H18</formula>
    </cfRule>
  </conditionalFormatting>
  <conditionalFormatting sqref="K10:K18">
    <cfRule type="expression" dxfId="50" priority="30">
      <formula>G10&gt;H10</formula>
    </cfRule>
  </conditionalFormatting>
  <conditionalFormatting sqref="K34">
    <cfRule type="expression" dxfId="49" priority="29">
      <formula>G30&gt;H30</formula>
    </cfRule>
  </conditionalFormatting>
  <conditionalFormatting sqref="F30:H30 J30">
    <cfRule type="expression" dxfId="48" priority="26">
      <formula>AND(0.75&lt;=F30,F30&lt;0.8)</formula>
    </cfRule>
    <cfRule type="expression" dxfId="47" priority="27">
      <formula>AND(0.65 &lt;= F30,F30&lt;0.75)</formula>
    </cfRule>
    <cfRule type="expression" dxfId="46" priority="28">
      <formula>F30 &lt; 0.65</formula>
    </cfRule>
  </conditionalFormatting>
  <conditionalFormatting sqref="K19:K20">
    <cfRule type="expression" dxfId="45" priority="25">
      <formula>G15&gt;H15</formula>
    </cfRule>
  </conditionalFormatting>
  <conditionalFormatting sqref="K9">
    <cfRule type="expression" dxfId="44" priority="24">
      <formula>G9&gt;H9</formula>
    </cfRule>
  </conditionalFormatting>
  <conditionalFormatting sqref="K21">
    <cfRule type="expression" dxfId="43" priority="23">
      <formula>G17&gt;H17</formula>
    </cfRule>
  </conditionalFormatting>
  <conditionalFormatting sqref="K23">
    <cfRule type="expression" dxfId="42" priority="22">
      <formula>G19&gt;H19</formula>
    </cfRule>
  </conditionalFormatting>
  <conditionalFormatting sqref="K24:K25">
    <cfRule type="expression" dxfId="41" priority="21">
      <formula>G20&gt;H20</formula>
    </cfRule>
  </conditionalFormatting>
  <conditionalFormatting sqref="K26">
    <cfRule type="expression" dxfId="40" priority="20">
      <formula>G22&gt;H22</formula>
    </cfRule>
  </conditionalFormatting>
  <conditionalFormatting sqref="K28">
    <cfRule type="expression" dxfId="39" priority="19">
      <formula>G24&gt;H24</formula>
    </cfRule>
  </conditionalFormatting>
  <conditionalFormatting sqref="K29:K30">
    <cfRule type="expression" dxfId="38" priority="18">
      <formula>G25&gt;H25</formula>
    </cfRule>
  </conditionalFormatting>
  <conditionalFormatting sqref="K31">
    <cfRule type="expression" dxfId="37" priority="17">
      <formula>G27&gt;H27</formula>
    </cfRule>
  </conditionalFormatting>
  <conditionalFormatting sqref="K33">
    <cfRule type="expression" dxfId="36" priority="16">
      <formula>G29&gt;H29</formula>
    </cfRule>
  </conditionalFormatting>
  <conditionalFormatting sqref="N9:P33">
    <cfRule type="cellIs" dxfId="35" priority="15" operator="equal">
      <formula>2</formula>
    </cfRule>
  </conditionalFormatting>
  <conditionalFormatting sqref="F9:H29 J9:J29">
    <cfRule type="expression" dxfId="34" priority="11">
      <formula>F9 &lt; 0.65</formula>
    </cfRule>
    <cfRule type="expression" dxfId="33" priority="12">
      <formula>AND(0.65 &lt;= F9,F9&lt;0.75)</formula>
    </cfRule>
    <cfRule type="expression" dxfId="32" priority="13">
      <formula>AND(0.75&lt;=F9,F9&lt;0.8)</formula>
    </cfRule>
  </conditionalFormatting>
  <conditionalFormatting sqref="F9:H29 J9:J29">
    <cfRule type="expression" dxfId="31" priority="14" stopIfTrue="1">
      <formula>F9 &lt; 0.85</formula>
    </cfRule>
  </conditionalFormatting>
  <conditionalFormatting sqref="I30">
    <cfRule type="expression" dxfId="30" priority="5">
      <formula>AND(0.75&lt;=I30,I30&lt;0.8)</formula>
    </cfRule>
    <cfRule type="expression" dxfId="29" priority="6">
      <formula>AND(0.65 &lt;= I30,I30&lt;0.75)</formula>
    </cfRule>
    <cfRule type="expression" dxfId="28" priority="7">
      <formula>I30 &lt; 0.65</formula>
    </cfRule>
  </conditionalFormatting>
  <conditionalFormatting sqref="I9:I29">
    <cfRule type="expression" dxfId="27" priority="1">
      <formula>I9 &lt; 0.65</formula>
    </cfRule>
    <cfRule type="expression" dxfId="26" priority="2">
      <formula>AND(0.65 &lt;= I9,I9&lt;0.75)</formula>
    </cfRule>
    <cfRule type="expression" dxfId="25" priority="3">
      <formula>AND(0.75&lt;=I9,I9&lt;0.8)</formula>
    </cfRule>
  </conditionalFormatting>
  <conditionalFormatting sqref="I9:I29">
    <cfRule type="expression" dxfId="24" priority="4" stopIfTrue="1">
      <formula>I9 &lt; 0.85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C15" sqref="C15"/>
    </sheetView>
  </sheetViews>
  <sheetFormatPr defaultRowHeight="13.5" x14ac:dyDescent="0.15"/>
  <sheetData>
    <row r="1" spans="1:21" ht="17.25" x14ac:dyDescent="0.15">
      <c r="A1" s="44"/>
      <c r="B1" s="8"/>
      <c r="C1" s="44"/>
      <c r="D1" s="70" t="s">
        <v>3</v>
      </c>
      <c r="E1" s="70"/>
      <c r="F1" s="70"/>
      <c r="G1" s="1"/>
      <c r="H1" s="1"/>
      <c r="I1" s="1"/>
      <c r="J1" s="1"/>
      <c r="K1" s="44"/>
      <c r="L1" s="8"/>
      <c r="M1" s="44"/>
      <c r="N1" s="44"/>
      <c r="O1" s="44"/>
      <c r="P1" s="44"/>
      <c r="Q1" s="46"/>
      <c r="R1" s="44"/>
      <c r="S1" s="44"/>
      <c r="T1" s="44"/>
      <c r="U1" s="44"/>
    </row>
    <row r="2" spans="1:21" ht="14.25" thickBot="1" x14ac:dyDescent="0.2">
      <c r="A2" s="44"/>
      <c r="B2" s="8"/>
      <c r="C2" s="44"/>
      <c r="D2" s="1"/>
      <c r="E2" s="1"/>
      <c r="F2" s="1"/>
      <c r="G2" s="4" t="s">
        <v>8</v>
      </c>
      <c r="H2" s="1"/>
      <c r="I2" s="1"/>
      <c r="J2" s="1"/>
      <c r="K2" s="44"/>
      <c r="L2" s="8"/>
      <c r="M2" s="44"/>
      <c r="N2" s="44"/>
      <c r="O2" s="44"/>
      <c r="P2" s="44"/>
      <c r="Q2" s="46"/>
      <c r="R2" s="44"/>
      <c r="S2" s="44"/>
      <c r="T2" s="44"/>
      <c r="U2" s="44"/>
    </row>
    <row r="3" spans="1:21" x14ac:dyDescent="0.15">
      <c r="A3" s="2"/>
      <c r="B3" s="1"/>
      <c r="C3" s="2"/>
      <c r="D3" s="71" t="s">
        <v>4</v>
      </c>
      <c r="E3" s="23" t="s">
        <v>17</v>
      </c>
      <c r="F3" s="2"/>
      <c r="G3" s="7" t="s">
        <v>10</v>
      </c>
      <c r="H3" s="2"/>
      <c r="I3" s="2"/>
      <c r="J3" s="2"/>
      <c r="K3" s="44" t="s">
        <v>5</v>
      </c>
      <c r="L3" s="15" t="s">
        <v>15</v>
      </c>
      <c r="M3" s="2"/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  <c r="T3" s="2"/>
      <c r="U3" s="2"/>
    </row>
    <row r="4" spans="1:21" ht="14.25" thickBot="1" x14ac:dyDescent="0.2">
      <c r="A4" s="2"/>
      <c r="B4" s="1"/>
      <c r="C4" s="2"/>
      <c r="D4" s="71"/>
      <c r="E4" s="22" t="s">
        <v>16</v>
      </c>
      <c r="F4" s="2"/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M4" s="2"/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  <c r="T4" s="2"/>
      <c r="U4" s="2"/>
    </row>
    <row r="5" spans="1:21" x14ac:dyDescent="0.15">
      <c r="A5" s="44"/>
      <c r="B5" s="8"/>
      <c r="C5" s="44"/>
      <c r="D5" s="44"/>
      <c r="E5" s="44"/>
      <c r="F5" s="1"/>
      <c r="G5" s="43" t="s">
        <v>22</v>
      </c>
      <c r="H5" s="1"/>
      <c r="I5" s="1"/>
      <c r="J5" s="1"/>
      <c r="K5" s="3" t="s">
        <v>7</v>
      </c>
      <c r="L5" s="8"/>
      <c r="M5" s="44"/>
      <c r="N5" s="44"/>
      <c r="O5" s="44"/>
      <c r="P5" s="44"/>
      <c r="Q5" s="46"/>
      <c r="R5" s="44"/>
      <c r="S5" s="44"/>
      <c r="T5" s="44"/>
      <c r="U5" s="44"/>
    </row>
    <row r="6" spans="1:21" ht="14.25" thickBot="1" x14ac:dyDescent="0.2">
      <c r="A6" s="44"/>
      <c r="B6" s="8"/>
      <c r="C6" s="44"/>
      <c r="D6" s="44"/>
      <c r="E6" s="44"/>
      <c r="F6" s="9"/>
      <c r="G6" s="1"/>
      <c r="H6" s="1"/>
      <c r="I6" s="1"/>
      <c r="J6" s="1"/>
      <c r="K6" s="3"/>
      <c r="L6" s="8"/>
      <c r="M6" s="44"/>
      <c r="N6" s="44"/>
      <c r="O6" s="44"/>
      <c r="P6" s="44"/>
      <c r="Q6" s="46"/>
      <c r="R6" s="44"/>
      <c r="S6" s="44"/>
      <c r="T6" s="44"/>
      <c r="U6" s="44"/>
    </row>
    <row r="7" spans="1:21" ht="14.25" thickBot="1" x14ac:dyDescent="0.2">
      <c r="A7" s="44"/>
      <c r="B7" s="8"/>
      <c r="C7" s="44"/>
      <c r="D7" s="44"/>
      <c r="E7" s="44"/>
      <c r="F7" s="1"/>
      <c r="G7" s="1"/>
      <c r="H7" s="1"/>
      <c r="I7" s="1"/>
      <c r="J7" s="1"/>
      <c r="K7" s="44"/>
      <c r="L7" s="15" t="s">
        <v>14</v>
      </c>
      <c r="M7" s="44"/>
      <c r="N7" s="44" t="s">
        <v>18</v>
      </c>
      <c r="O7" s="44"/>
      <c r="P7" s="44"/>
      <c r="Q7" s="46"/>
      <c r="R7" s="44"/>
      <c r="S7" s="44"/>
      <c r="T7" s="44"/>
      <c r="U7" s="44"/>
    </row>
    <row r="8" spans="1:21" ht="14.25" thickBot="1" x14ac:dyDescent="0.2">
      <c r="A8" s="69" t="s">
        <v>43</v>
      </c>
      <c r="B8" s="69" t="s">
        <v>44</v>
      </c>
      <c r="C8" s="40" t="s">
        <v>45</v>
      </c>
      <c r="D8" s="41" t="s">
        <v>1</v>
      </c>
      <c r="E8" s="41" t="s">
        <v>2</v>
      </c>
      <c r="F8" s="42">
        <f>'２月'!J8+7</f>
        <v>44256</v>
      </c>
      <c r="G8" s="42">
        <f>F8+7</f>
        <v>44263</v>
      </c>
      <c r="H8" s="57">
        <f>G8+7</f>
        <v>44270</v>
      </c>
      <c r="I8" s="57">
        <f>H8+7</f>
        <v>44277</v>
      </c>
      <c r="J8" s="57">
        <f>I8+7</f>
        <v>44284</v>
      </c>
      <c r="K8" s="11" t="s">
        <v>13</v>
      </c>
      <c r="L8" s="16">
        <f>H8</f>
        <v>44270</v>
      </c>
      <c r="M8" s="44"/>
      <c r="N8" s="44">
        <v>4</v>
      </c>
      <c r="O8" s="44">
        <v>10</v>
      </c>
      <c r="P8" s="44">
        <v>1</v>
      </c>
      <c r="Q8" s="46" t="s">
        <v>21</v>
      </c>
      <c r="R8" s="44"/>
      <c r="S8" s="44"/>
      <c r="T8" s="44"/>
      <c r="U8" s="44"/>
    </row>
    <row r="9" spans="1:21" x14ac:dyDescent="0.15">
      <c r="A9" s="68" t="s">
        <v>42</v>
      </c>
      <c r="B9" s="68"/>
      <c r="C9" s="26"/>
      <c r="D9" s="30"/>
      <c r="E9" s="30"/>
      <c r="F9" s="53"/>
      <c r="G9" s="53"/>
      <c r="H9" s="61"/>
      <c r="I9" s="61"/>
      <c r="J9" s="61"/>
      <c r="K9" s="35" t="str">
        <f t="shared" ref="K9:K14" si="0">IF(G9&lt;H9,$K$3,IF(G9=H9,$K$4,$K$5))</f>
        <v>　→</v>
      </c>
      <c r="L9" s="18"/>
      <c r="M9" s="44"/>
      <c r="N9" s="47"/>
      <c r="O9" s="47"/>
      <c r="P9" s="47"/>
      <c r="Q9" s="46"/>
      <c r="R9" s="50"/>
      <c r="S9" s="44"/>
      <c r="T9" s="44"/>
      <c r="U9" s="44"/>
    </row>
    <row r="10" spans="1:21" x14ac:dyDescent="0.15">
      <c r="A10" s="65"/>
      <c r="B10" s="65"/>
      <c r="C10" s="27"/>
      <c r="D10" s="31"/>
      <c r="E10" s="31"/>
      <c r="F10" s="54"/>
      <c r="G10" s="54"/>
      <c r="H10" s="62"/>
      <c r="I10" s="62"/>
      <c r="J10" s="62"/>
      <c r="K10" s="37" t="str">
        <f t="shared" si="0"/>
        <v>　→</v>
      </c>
      <c r="L10" s="19"/>
      <c r="M10" s="44"/>
      <c r="N10" s="48"/>
      <c r="O10" s="48"/>
      <c r="P10" s="48"/>
      <c r="Q10" s="46"/>
      <c r="R10" s="50"/>
      <c r="S10" s="44"/>
      <c r="T10" s="44"/>
      <c r="U10" s="44"/>
    </row>
    <row r="11" spans="1:21" x14ac:dyDescent="0.15">
      <c r="A11" s="65"/>
      <c r="B11" s="65"/>
      <c r="C11" s="27"/>
      <c r="D11" s="31"/>
      <c r="E11" s="31"/>
      <c r="F11" s="54"/>
      <c r="G11" s="54"/>
      <c r="H11" s="62"/>
      <c r="I11" s="62"/>
      <c r="J11" s="62"/>
      <c r="K11" s="37" t="str">
        <f t="shared" si="0"/>
        <v>　→</v>
      </c>
      <c r="L11" s="19"/>
      <c r="M11" s="44"/>
      <c r="N11" s="48"/>
      <c r="O11" s="48"/>
      <c r="P11" s="48"/>
      <c r="Q11" s="46"/>
      <c r="R11" s="52"/>
      <c r="S11" s="44"/>
      <c r="T11" s="44"/>
      <c r="U11" s="44"/>
    </row>
    <row r="12" spans="1:21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M12" s="44"/>
      <c r="N12" s="48"/>
      <c r="O12" s="48"/>
      <c r="P12" s="48"/>
      <c r="Q12" s="46"/>
      <c r="R12" s="50"/>
      <c r="S12" s="44"/>
      <c r="T12" s="44"/>
      <c r="U12" s="44"/>
    </row>
    <row r="13" spans="1:21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M13" s="44"/>
      <c r="N13" s="49"/>
      <c r="O13" s="49"/>
      <c r="P13" s="49"/>
      <c r="Q13" s="46"/>
      <c r="R13" s="58"/>
      <c r="S13" s="44"/>
      <c r="T13" s="44"/>
      <c r="U13" s="44"/>
    </row>
    <row r="14" spans="1:21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M14" s="44"/>
      <c r="N14" s="47"/>
      <c r="O14" s="47"/>
      <c r="P14" s="47"/>
      <c r="Q14" s="46"/>
      <c r="R14" s="58"/>
      <c r="S14" s="44"/>
      <c r="T14" s="44"/>
      <c r="U14" s="44"/>
    </row>
    <row r="15" spans="1:21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M15" s="44"/>
      <c r="N15" s="48"/>
      <c r="O15" s="48"/>
      <c r="P15" s="48"/>
      <c r="Q15" s="46"/>
      <c r="R15" s="58"/>
      <c r="S15" s="44"/>
      <c r="T15" s="44"/>
      <c r="U15" s="44"/>
    </row>
    <row r="16" spans="1:21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M16" s="44"/>
      <c r="N16" s="48"/>
      <c r="O16" s="48"/>
      <c r="P16" s="48"/>
      <c r="Q16" s="46"/>
      <c r="R16" s="50"/>
      <c r="S16" s="44"/>
      <c r="T16" s="44"/>
      <c r="U16" s="44"/>
    </row>
    <row r="17" spans="1:21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M17" s="44"/>
      <c r="N17" s="48"/>
      <c r="O17" s="48"/>
      <c r="P17" s="48"/>
      <c r="Q17" s="46"/>
      <c r="R17" s="52"/>
      <c r="S17" s="44"/>
      <c r="T17" s="44"/>
      <c r="U17" s="44"/>
    </row>
    <row r="18" spans="1:21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M18" s="44"/>
      <c r="N18" s="49"/>
      <c r="O18" s="49"/>
      <c r="P18" s="49"/>
      <c r="Q18" s="46"/>
      <c r="R18" s="50"/>
      <c r="S18" s="44"/>
      <c r="T18" s="44"/>
      <c r="U18" s="44"/>
    </row>
    <row r="19" spans="1:21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M19" s="44"/>
      <c r="N19" s="47"/>
      <c r="O19" s="47"/>
      <c r="P19" s="47"/>
      <c r="Q19" s="46"/>
      <c r="R19" s="50"/>
      <c r="S19" s="44"/>
      <c r="T19" s="44"/>
      <c r="U19" s="44"/>
    </row>
    <row r="20" spans="1:2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M20" s="44"/>
      <c r="N20" s="48"/>
      <c r="O20" s="48"/>
      <c r="P20" s="48"/>
      <c r="Q20" s="46"/>
      <c r="R20" s="50"/>
      <c r="S20" s="44"/>
      <c r="T20" s="44"/>
      <c r="U20" s="44"/>
    </row>
    <row r="21" spans="1:2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M21" s="44"/>
      <c r="N21" s="48"/>
      <c r="O21" s="48"/>
      <c r="P21" s="48"/>
      <c r="Q21" s="46"/>
      <c r="R21" s="59"/>
      <c r="S21" s="44"/>
      <c r="T21" s="44"/>
      <c r="U21" s="44"/>
    </row>
    <row r="22" spans="1:2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M22" s="44"/>
      <c r="N22" s="48"/>
      <c r="O22" s="48"/>
      <c r="P22" s="48"/>
      <c r="Q22" s="46"/>
      <c r="R22" s="50"/>
      <c r="S22" s="44"/>
      <c r="T22" s="44"/>
      <c r="U22" s="44"/>
    </row>
    <row r="23" spans="1:2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M23" s="44"/>
      <c r="N23" s="49"/>
      <c r="O23" s="49"/>
      <c r="P23" s="49"/>
      <c r="Q23" s="46"/>
      <c r="R23" s="50"/>
      <c r="S23" s="44"/>
      <c r="T23" s="44"/>
      <c r="U23" s="44"/>
    </row>
    <row r="24" spans="1:21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M24" s="44"/>
      <c r="N24" s="47"/>
      <c r="O24" s="47"/>
      <c r="P24" s="47"/>
      <c r="Q24" s="46"/>
      <c r="R24" s="52"/>
      <c r="S24" s="44"/>
      <c r="T24" s="44"/>
      <c r="U24" s="44"/>
    </row>
    <row r="25" spans="1:2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M25" s="45"/>
      <c r="N25" s="48"/>
      <c r="O25" s="48"/>
      <c r="P25" s="48"/>
      <c r="Q25" s="46"/>
      <c r="R25" s="51"/>
      <c r="S25" s="45"/>
      <c r="T25" s="45"/>
      <c r="U25" s="45"/>
    </row>
    <row r="26" spans="1:21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M26" s="44"/>
      <c r="N26" s="48"/>
      <c r="O26" s="48"/>
      <c r="P26" s="48"/>
      <c r="Q26" s="46"/>
      <c r="R26" s="50"/>
      <c r="S26" s="44"/>
      <c r="T26" s="44"/>
      <c r="U26" s="44"/>
    </row>
    <row r="27" spans="1:21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M27" s="44"/>
      <c r="N27" s="48"/>
      <c r="O27" s="48"/>
      <c r="P27" s="48"/>
      <c r="Q27" s="46"/>
      <c r="R27" s="52"/>
      <c r="S27" s="44"/>
      <c r="T27" s="44"/>
      <c r="U27" s="44"/>
    </row>
    <row r="28" spans="1:21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M28" s="44"/>
      <c r="N28" s="49"/>
      <c r="O28" s="49"/>
      <c r="P28" s="49"/>
      <c r="Q28" s="46"/>
      <c r="R28" s="50"/>
      <c r="S28" s="44"/>
      <c r="T28" s="44"/>
      <c r="U28" s="44"/>
    </row>
    <row r="29" spans="1:21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M29" s="44"/>
      <c r="N29" s="47"/>
      <c r="O29" s="47"/>
      <c r="P29" s="47"/>
      <c r="Q29" s="46"/>
      <c r="R29" s="52"/>
      <c r="S29" s="44"/>
      <c r="T29" s="44"/>
      <c r="U29" s="44"/>
    </row>
    <row r="30" spans="1:21" ht="14.25" thickBot="1" x14ac:dyDescent="0.2">
      <c r="A30" s="44"/>
      <c r="B30" s="8"/>
      <c r="C30" s="44"/>
      <c r="D30" s="44"/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 t="e">
        <f>AVERAGE(J9:J29)</f>
        <v>#DIV/0!</v>
      </c>
      <c r="K30" s="37" t="str">
        <f t="shared" si="2"/>
        <v>　→</v>
      </c>
      <c r="L30" s="19"/>
      <c r="M30" s="44"/>
      <c r="N30" s="48"/>
      <c r="O30" s="48"/>
      <c r="P30" s="48"/>
      <c r="Q30" s="46"/>
      <c r="R30" s="50"/>
      <c r="S30" s="44"/>
      <c r="T30" s="44"/>
      <c r="U30" s="44"/>
    </row>
    <row r="31" spans="1:21" x14ac:dyDescent="0.15">
      <c r="A31" s="44"/>
      <c r="B31" s="8"/>
      <c r="C31" s="44"/>
      <c r="D31" s="44"/>
      <c r="E31" s="44"/>
      <c r="F31" s="6"/>
      <c r="G31" s="6"/>
      <c r="H31" s="6"/>
      <c r="I31" s="6"/>
      <c r="J31" s="6"/>
      <c r="K31" s="37" t="str">
        <f t="shared" si="2"/>
        <v>　→</v>
      </c>
      <c r="L31" s="19"/>
      <c r="M31" s="44"/>
      <c r="N31" s="48"/>
      <c r="O31" s="48"/>
      <c r="P31" s="48"/>
      <c r="Q31" s="46"/>
      <c r="R31" s="52"/>
      <c r="S31" s="44"/>
      <c r="T31" s="44"/>
      <c r="U31" s="44"/>
    </row>
    <row r="32" spans="1:21" x14ac:dyDescent="0.15">
      <c r="A32" s="44"/>
      <c r="B32" s="8"/>
      <c r="C32" s="44"/>
      <c r="D32" s="44"/>
      <c r="E32" s="44"/>
      <c r="F32" s="1"/>
      <c r="G32" s="1"/>
      <c r="H32" s="1"/>
      <c r="I32" s="1"/>
      <c r="J32" s="1"/>
      <c r="K32" s="37" t="str">
        <f t="shared" si="2"/>
        <v>　→</v>
      </c>
      <c r="L32" s="19"/>
      <c r="M32" s="44"/>
      <c r="N32" s="48"/>
      <c r="O32" s="48"/>
      <c r="P32" s="48"/>
      <c r="Q32" s="46"/>
      <c r="R32" s="50"/>
      <c r="S32" s="44"/>
      <c r="T32" s="44"/>
      <c r="U32" s="44"/>
    </row>
    <row r="33" spans="1:21" ht="14.25" thickBot="1" x14ac:dyDescent="0.2">
      <c r="A33" s="44"/>
      <c r="B33" s="8"/>
      <c r="C33" s="44"/>
      <c r="D33" s="44"/>
      <c r="E33" s="44"/>
      <c r="F33" s="1"/>
      <c r="G33" s="1"/>
      <c r="H33" s="1"/>
      <c r="I33" s="1"/>
      <c r="J33" s="1"/>
      <c r="K33" s="38" t="str">
        <f t="shared" si="2"/>
        <v>　→</v>
      </c>
      <c r="L33" s="20"/>
      <c r="M33" s="44"/>
      <c r="N33" s="49"/>
      <c r="O33" s="49"/>
      <c r="P33" s="49"/>
      <c r="Q33" s="46"/>
      <c r="R33" s="50"/>
      <c r="S33" s="44"/>
      <c r="T33" s="44"/>
      <c r="U33" s="44"/>
    </row>
    <row r="34" spans="1:21" ht="14.25" thickBot="1" x14ac:dyDescent="0.2">
      <c r="A34" s="44"/>
      <c r="B34" s="8"/>
      <c r="C34" s="44"/>
      <c r="D34" s="44"/>
      <c r="E34" s="44"/>
      <c r="F34" s="1"/>
      <c r="G34" s="1"/>
      <c r="H34" s="1"/>
      <c r="I34" s="1"/>
      <c r="J34" s="1"/>
      <c r="K34" s="10" t="e">
        <f t="shared" si="2"/>
        <v>#DIV/0!</v>
      </c>
      <c r="L34" s="8"/>
      <c r="M34" s="44"/>
      <c r="N34" s="44"/>
      <c r="O34" s="44"/>
      <c r="P34" s="44"/>
      <c r="Q34" s="46"/>
      <c r="R34" s="50"/>
      <c r="S34" s="44"/>
      <c r="T34" s="44"/>
      <c r="U34" s="44"/>
    </row>
  </sheetData>
  <mergeCells count="2">
    <mergeCell ref="D1:F1"/>
    <mergeCell ref="D3:D4"/>
  </mergeCells>
  <phoneticPr fontId="3"/>
  <conditionalFormatting sqref="K22 K27 K32">
    <cfRule type="expression" dxfId="23" priority="24">
      <formula>G18&gt;H18</formula>
    </cfRule>
  </conditionalFormatting>
  <conditionalFormatting sqref="K10:K18">
    <cfRule type="expression" dxfId="22" priority="23">
      <formula>G10&gt;H10</formula>
    </cfRule>
  </conditionalFormatting>
  <conditionalFormatting sqref="K34">
    <cfRule type="expression" dxfId="21" priority="22">
      <formula>G30&gt;H30</formula>
    </cfRule>
  </conditionalFormatting>
  <conditionalFormatting sqref="F30:I30">
    <cfRule type="expression" dxfId="20" priority="19">
      <formula>AND(0.75&lt;=F30,F30&lt;0.8)</formula>
    </cfRule>
    <cfRule type="expression" dxfId="19" priority="20">
      <formula>AND(0.65 &lt;= F30,F30&lt;0.75)</formula>
    </cfRule>
    <cfRule type="expression" dxfId="18" priority="21">
      <formula>F30 &lt; 0.65</formula>
    </cfRule>
  </conditionalFormatting>
  <conditionalFormatting sqref="K19:K20">
    <cfRule type="expression" dxfId="17" priority="18">
      <formula>G15&gt;H15</formula>
    </cfRule>
  </conditionalFormatting>
  <conditionalFormatting sqref="K9">
    <cfRule type="expression" dxfId="16" priority="17">
      <formula>G9&gt;H9</formula>
    </cfRule>
  </conditionalFormatting>
  <conditionalFormatting sqref="K21">
    <cfRule type="expression" dxfId="15" priority="16">
      <formula>G17&gt;H17</formula>
    </cfRule>
  </conditionalFormatting>
  <conditionalFormatting sqref="K23">
    <cfRule type="expression" dxfId="14" priority="15">
      <formula>G19&gt;H19</formula>
    </cfRule>
  </conditionalFormatting>
  <conditionalFormatting sqref="K24:K25">
    <cfRule type="expression" dxfId="13" priority="14">
      <formula>G20&gt;H20</formula>
    </cfRule>
  </conditionalFormatting>
  <conditionalFormatting sqref="K26">
    <cfRule type="expression" dxfId="12" priority="13">
      <formula>G22&gt;H22</formula>
    </cfRule>
  </conditionalFormatting>
  <conditionalFormatting sqref="K28">
    <cfRule type="expression" dxfId="11" priority="12">
      <formula>G24&gt;H24</formula>
    </cfRule>
  </conditionalFormatting>
  <conditionalFormatting sqref="K29:K30">
    <cfRule type="expression" dxfId="10" priority="11">
      <formula>G25&gt;H25</formula>
    </cfRule>
  </conditionalFormatting>
  <conditionalFormatting sqref="K31">
    <cfRule type="expression" dxfId="9" priority="10">
      <formula>G27&gt;H27</formula>
    </cfRule>
  </conditionalFormatting>
  <conditionalFormatting sqref="K33">
    <cfRule type="expression" dxfId="8" priority="9">
      <formula>G29&gt;H29</formula>
    </cfRule>
  </conditionalFormatting>
  <conditionalFormatting sqref="N9:P33">
    <cfRule type="cellIs" dxfId="7" priority="8" operator="equal">
      <formula>2</formula>
    </cfRule>
  </conditionalFormatting>
  <conditionalFormatting sqref="F9:J29">
    <cfRule type="expression" dxfId="6" priority="4">
      <formula>F9 &lt; 0.65</formula>
    </cfRule>
    <cfRule type="expression" dxfId="5" priority="5">
      <formula>AND(0.65 &lt;= F9,F9&lt;0.75)</formula>
    </cfRule>
    <cfRule type="expression" dxfId="4" priority="6">
      <formula>AND(0.75&lt;=F9,F9&lt;0.8)</formula>
    </cfRule>
  </conditionalFormatting>
  <conditionalFormatting sqref="F9:J29">
    <cfRule type="expression" dxfId="3" priority="7" stopIfTrue="1">
      <formula>F9 &lt; 0.85</formula>
    </cfRule>
  </conditionalFormatting>
  <conditionalFormatting sqref="J30">
    <cfRule type="expression" dxfId="2" priority="1">
      <formula>AND(0.75&lt;=J30,J30&lt;0.8)</formula>
    </cfRule>
    <cfRule type="expression" dxfId="1" priority="2">
      <formula>AND(0.65 &lt;= J30,J30&lt;0.75)</formula>
    </cfRule>
    <cfRule type="expression" dxfId="0" priority="3">
      <formula>J30 &lt; 0.65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85" zoomScaleNormal="85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H14" sqref="H14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39" t="s">
        <v>11</v>
      </c>
      <c r="C8" s="40" t="s">
        <v>0</v>
      </c>
      <c r="D8" s="41" t="s">
        <v>1</v>
      </c>
      <c r="E8" s="41" t="s">
        <v>2</v>
      </c>
      <c r="F8" s="42">
        <v>43959</v>
      </c>
      <c r="G8" s="42">
        <v>43966</v>
      </c>
      <c r="H8" s="57">
        <v>43973</v>
      </c>
      <c r="I8" s="57">
        <v>43980</v>
      </c>
      <c r="J8" s="57">
        <v>43980</v>
      </c>
      <c r="K8" s="11" t="s">
        <v>13</v>
      </c>
      <c r="L8" s="16">
        <f>H8</f>
        <v>43973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24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/>
      <c r="K9" s="35" t="str">
        <f t="shared" ref="K9:K3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12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/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12">
        <f t="shared" ref="B11:B33" si="1">IF(C11&lt;&gt;"",B10+1,"")</f>
        <v>3</v>
      </c>
      <c r="C11" s="27">
        <v>19028</v>
      </c>
      <c r="D11" s="31" t="s">
        <v>25</v>
      </c>
      <c r="E11" s="31" t="s">
        <v>34</v>
      </c>
      <c r="F11" s="54"/>
      <c r="G11" s="54"/>
      <c r="H11" s="62"/>
      <c r="I11" s="62"/>
      <c r="J11" s="62"/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 t="s">
        <v>41</v>
      </c>
      <c r="B12" s="12">
        <f t="shared" si="1"/>
        <v>4</v>
      </c>
      <c r="C12" s="27">
        <v>19038</v>
      </c>
      <c r="D12" s="31" t="s">
        <v>26</v>
      </c>
      <c r="E12" s="31" t="s">
        <v>35</v>
      </c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 t="s">
        <v>41</v>
      </c>
      <c r="B13" s="12">
        <f t="shared" si="1"/>
        <v>5</v>
      </c>
      <c r="C13" s="28">
        <v>19041</v>
      </c>
      <c r="D13" s="32" t="s">
        <v>27</v>
      </c>
      <c r="E13" s="32" t="s">
        <v>36</v>
      </c>
      <c r="F13" s="55"/>
      <c r="G13" s="55"/>
      <c r="H13" s="63"/>
      <c r="I13" s="63"/>
      <c r="J13" s="63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7" t="s">
        <v>41</v>
      </c>
      <c r="B14" s="14">
        <f t="shared" si="1"/>
        <v>6</v>
      </c>
      <c r="C14" s="29">
        <v>19052</v>
      </c>
      <c r="D14" s="33" t="s">
        <v>28</v>
      </c>
      <c r="E14" s="33" t="s">
        <v>37</v>
      </c>
      <c r="F14" s="56"/>
      <c r="G14" s="56"/>
      <c r="H14" s="64"/>
      <c r="I14" s="64"/>
      <c r="J14" s="64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5" t="s">
        <v>41</v>
      </c>
      <c r="B15" s="12">
        <f t="shared" si="1"/>
        <v>7</v>
      </c>
      <c r="C15" s="27">
        <v>19059</v>
      </c>
      <c r="D15" s="31" t="s">
        <v>29</v>
      </c>
      <c r="E15" s="31" t="s">
        <v>38</v>
      </c>
      <c r="F15" s="54"/>
      <c r="G15" s="54"/>
      <c r="H15" s="62"/>
      <c r="I15" s="62"/>
      <c r="J15" s="62"/>
      <c r="K15" s="37" t="str">
        <f t="shared" si="0"/>
        <v>　→</v>
      </c>
      <c r="L15" s="19"/>
      <c r="N15" s="48"/>
      <c r="O15" s="48"/>
      <c r="P15" s="48"/>
      <c r="R15" s="58"/>
    </row>
    <row r="16" spans="1:19" x14ac:dyDescent="0.15">
      <c r="A16" s="65" t="s">
        <v>41</v>
      </c>
      <c r="B16" s="12">
        <f t="shared" si="1"/>
        <v>8</v>
      </c>
      <c r="C16" s="27">
        <v>19069</v>
      </c>
      <c r="D16" s="31" t="s">
        <v>30</v>
      </c>
      <c r="E16" s="31" t="s">
        <v>39</v>
      </c>
      <c r="F16" s="54"/>
      <c r="G16" s="54"/>
      <c r="H16" s="62"/>
      <c r="I16" s="62"/>
      <c r="J16" s="62"/>
      <c r="K16" s="37" t="str">
        <f t="shared" si="0"/>
        <v>　→</v>
      </c>
      <c r="L16" s="60"/>
      <c r="N16" s="48"/>
      <c r="O16" s="48"/>
      <c r="P16" s="48"/>
      <c r="R16" s="50"/>
    </row>
    <row r="17" spans="1:18" x14ac:dyDescent="0.15">
      <c r="A17" s="65"/>
      <c r="B17" s="12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0"/>
        <v>　→</v>
      </c>
      <c r="L17" s="19"/>
      <c r="N17" s="48"/>
      <c r="O17" s="48"/>
      <c r="P17" s="48"/>
      <c r="R17" s="52"/>
    </row>
    <row r="18" spans="1:18" x14ac:dyDescent="0.15">
      <c r="A18" s="66"/>
      <c r="B18" s="13" t="str">
        <f t="shared" si="1"/>
        <v/>
      </c>
      <c r="C18" s="28"/>
      <c r="D18" s="32"/>
      <c r="E18" s="32"/>
      <c r="F18" s="55"/>
      <c r="G18" s="55"/>
      <c r="H18" s="63"/>
      <c r="I18" s="63"/>
      <c r="J18" s="63"/>
      <c r="K18" s="38" t="str">
        <f t="shared" si="0"/>
        <v>　→</v>
      </c>
      <c r="L18" s="20"/>
      <c r="N18" s="49"/>
      <c r="O18" s="49"/>
      <c r="P18" s="49"/>
      <c r="R18" s="50"/>
    </row>
    <row r="19" spans="1:18" x14ac:dyDescent="0.15">
      <c r="A19" s="67"/>
      <c r="B19" s="14" t="str">
        <f t="shared" si="1"/>
        <v/>
      </c>
      <c r="C19" s="29"/>
      <c r="D19" s="33"/>
      <c r="E19" s="33"/>
      <c r="F19" s="56"/>
      <c r="G19" s="56"/>
      <c r="H19" s="64"/>
      <c r="I19" s="64"/>
      <c r="J19" s="64"/>
      <c r="K19" s="36" t="str">
        <f t="shared" si="0"/>
        <v>　→</v>
      </c>
      <c r="L19" s="21"/>
      <c r="N19" s="47"/>
      <c r="O19" s="47"/>
      <c r="P19" s="47"/>
      <c r="R19" s="50"/>
    </row>
    <row r="20" spans="1:18" ht="13.5" customHeight="1" x14ac:dyDescent="0.15">
      <c r="A20" s="65"/>
      <c r="B20" s="12" t="str">
        <f t="shared" si="1"/>
        <v/>
      </c>
      <c r="C20" s="27"/>
      <c r="D20" s="31"/>
      <c r="E20" s="31"/>
      <c r="F20" s="54"/>
      <c r="G20" s="54"/>
      <c r="H20" s="62"/>
      <c r="I20" s="62"/>
      <c r="J20" s="62"/>
      <c r="K20" s="37" t="str">
        <f t="shared" si="0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12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0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12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0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6"/>
      <c r="B23" s="13" t="str">
        <f t="shared" si="1"/>
        <v/>
      </c>
      <c r="C23" s="28"/>
      <c r="D23" s="32"/>
      <c r="E23" s="32"/>
      <c r="F23" s="55"/>
      <c r="G23" s="55"/>
      <c r="H23" s="63"/>
      <c r="I23" s="63"/>
      <c r="J23" s="63"/>
      <c r="K23" s="38" t="str">
        <f t="shared" si="0"/>
        <v>　→</v>
      </c>
      <c r="L23" s="20"/>
      <c r="N23" s="49"/>
      <c r="O23" s="49"/>
      <c r="P23" s="49"/>
      <c r="R23" s="50"/>
    </row>
    <row r="24" spans="1:18" x14ac:dyDescent="0.15">
      <c r="A24" s="67"/>
      <c r="B24" s="14" t="str">
        <f t="shared" si="1"/>
        <v/>
      </c>
      <c r="C24" s="29"/>
      <c r="D24" s="33"/>
      <c r="E24" s="33"/>
      <c r="F24" s="56"/>
      <c r="G24" s="56"/>
      <c r="H24" s="64"/>
      <c r="I24" s="64"/>
      <c r="J24" s="64"/>
      <c r="K24" s="36" t="str">
        <f t="shared" si="0"/>
        <v>　→</v>
      </c>
      <c r="L24" s="21"/>
      <c r="N24" s="47"/>
      <c r="O24" s="47"/>
      <c r="P24" s="47"/>
      <c r="R24" s="52"/>
    </row>
    <row r="25" spans="1:18" s="45" customFormat="1" x14ac:dyDescent="0.15">
      <c r="A25" s="65"/>
      <c r="B25" s="12" t="str">
        <f t="shared" si="1"/>
        <v/>
      </c>
      <c r="C25" s="27"/>
      <c r="D25" s="31"/>
      <c r="E25" s="31"/>
      <c r="F25" s="54"/>
      <c r="G25" s="54"/>
      <c r="H25" s="62"/>
      <c r="I25" s="62"/>
      <c r="J25" s="62"/>
      <c r="K25" s="37" t="str">
        <f t="shared" si="0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12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0"/>
        <v>　→</v>
      </c>
      <c r="L26" s="19"/>
      <c r="N26" s="48"/>
      <c r="O26" s="48"/>
      <c r="P26" s="48"/>
      <c r="R26" s="50"/>
    </row>
    <row r="27" spans="1:18" x14ac:dyDescent="0.15">
      <c r="A27" s="65"/>
      <c r="B27" s="12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0"/>
        <v>　→</v>
      </c>
      <c r="L27" s="19"/>
      <c r="N27" s="48"/>
      <c r="O27" s="48"/>
      <c r="P27" s="48"/>
      <c r="R27" s="52"/>
    </row>
    <row r="28" spans="1:18" x14ac:dyDescent="0.15">
      <c r="A28" s="66"/>
      <c r="B28" s="13" t="str">
        <f t="shared" si="1"/>
        <v/>
      </c>
      <c r="C28" s="28"/>
      <c r="D28" s="32"/>
      <c r="E28" s="32"/>
      <c r="F28" s="55"/>
      <c r="G28" s="55"/>
      <c r="H28" s="63"/>
      <c r="I28" s="63"/>
      <c r="J28" s="63"/>
      <c r="K28" s="38" t="str">
        <f t="shared" si="0"/>
        <v>　→</v>
      </c>
      <c r="L28" s="20"/>
      <c r="N28" s="49"/>
      <c r="O28" s="49"/>
      <c r="P28" s="49"/>
      <c r="R28" s="50"/>
    </row>
    <row r="29" spans="1:18" x14ac:dyDescent="0.15">
      <c r="A29" s="67"/>
      <c r="B29" s="14" t="str">
        <f t="shared" si="1"/>
        <v/>
      </c>
      <c r="C29" s="29"/>
      <c r="D29" s="33"/>
      <c r="E29" s="33"/>
      <c r="F29" s="56"/>
      <c r="G29" s="56"/>
      <c r="H29" s="64"/>
      <c r="I29" s="64"/>
      <c r="J29" s="64"/>
      <c r="K29" s="36" t="str">
        <f t="shared" si="0"/>
        <v>　→</v>
      </c>
      <c r="L29" s="21"/>
      <c r="N29" s="47"/>
      <c r="O29" s="47"/>
      <c r="P29" s="47"/>
      <c r="R29" s="52"/>
    </row>
    <row r="30" spans="1:18" x14ac:dyDescent="0.15">
      <c r="A30" s="65"/>
      <c r="B30" s="12" t="str">
        <f t="shared" si="1"/>
        <v/>
      </c>
      <c r="C30" s="27"/>
      <c r="D30" s="31"/>
      <c r="E30" s="31"/>
      <c r="F30" s="54"/>
      <c r="G30" s="54"/>
      <c r="H30" s="62"/>
      <c r="I30" s="62"/>
      <c r="J30" s="62"/>
      <c r="K30" s="37" t="str">
        <f t="shared" si="0"/>
        <v>　→</v>
      </c>
      <c r="L30" s="19"/>
      <c r="N30" s="48"/>
      <c r="O30" s="48"/>
      <c r="P30" s="48"/>
      <c r="R30" s="50"/>
    </row>
    <row r="31" spans="1:18" x14ac:dyDescent="0.15">
      <c r="A31" s="65"/>
      <c r="B31" s="12" t="str">
        <f t="shared" si="1"/>
        <v/>
      </c>
      <c r="C31" s="27"/>
      <c r="D31" s="31"/>
      <c r="E31" s="31"/>
      <c r="F31" s="54"/>
      <c r="G31" s="54"/>
      <c r="H31" s="62"/>
      <c r="I31" s="62"/>
      <c r="J31" s="62"/>
      <c r="K31" s="37" t="str">
        <f t="shared" si="0"/>
        <v>　→</v>
      </c>
      <c r="L31" s="19"/>
      <c r="N31" s="48"/>
      <c r="O31" s="48"/>
      <c r="P31" s="48"/>
      <c r="R31" s="52"/>
    </row>
    <row r="32" spans="1:18" x14ac:dyDescent="0.15">
      <c r="A32" s="65"/>
      <c r="B32" s="12" t="str">
        <f t="shared" si="1"/>
        <v/>
      </c>
      <c r="C32" s="27"/>
      <c r="D32" s="31"/>
      <c r="E32" s="31"/>
      <c r="F32" s="54"/>
      <c r="G32" s="54"/>
      <c r="H32" s="62"/>
      <c r="I32" s="62"/>
      <c r="J32" s="62"/>
      <c r="K32" s="37" t="str">
        <f t="shared" si="0"/>
        <v>　→</v>
      </c>
      <c r="L32" s="19"/>
      <c r="N32" s="48"/>
      <c r="O32" s="48"/>
      <c r="P32" s="48"/>
      <c r="R32" s="50"/>
    </row>
    <row r="33" spans="1:18" ht="12" thickBot="1" x14ac:dyDescent="0.2">
      <c r="A33" s="66"/>
      <c r="B33" s="13" t="str">
        <f t="shared" si="1"/>
        <v/>
      </c>
      <c r="C33" s="28"/>
      <c r="D33" s="32"/>
      <c r="E33" s="32"/>
      <c r="F33" s="55"/>
      <c r="G33" s="55"/>
      <c r="H33" s="63"/>
      <c r="I33" s="63"/>
      <c r="J33" s="63"/>
      <c r="K33" s="38" t="str">
        <f t="shared" si="0"/>
        <v>　→</v>
      </c>
      <c r="L33" s="20"/>
      <c r="N33" s="49"/>
      <c r="O33" s="49"/>
      <c r="P33" s="49"/>
      <c r="R33" s="50"/>
    </row>
    <row r="34" spans="1:18" ht="12" thickBot="1" x14ac:dyDescent="0.2">
      <c r="E34" s="34" t="s">
        <v>12</v>
      </c>
      <c r="F34" s="25" t="e">
        <f>AVERAGE(F9:F33)</f>
        <v>#DIV/0!</v>
      </c>
      <c r="G34" s="25" t="e">
        <f>AVERAGE(G9:G33)</f>
        <v>#DIV/0!</v>
      </c>
      <c r="H34" s="25" t="e">
        <f>AVERAGE(H9:H33)</f>
        <v>#DIV/0!</v>
      </c>
      <c r="I34" s="25" t="e">
        <f>AVERAGE(I9:I33)</f>
        <v>#DIV/0!</v>
      </c>
      <c r="J34" s="25" t="e">
        <f>AVERAGE(J9:J33)</f>
        <v>#DIV/0!</v>
      </c>
      <c r="K34" s="10" t="e">
        <f t="shared" si="0"/>
        <v>#DIV/0!</v>
      </c>
      <c r="R34" s="50"/>
    </row>
    <row r="35" spans="1:18" x14ac:dyDescent="0.15">
      <c r="F35" s="6"/>
      <c r="G35" s="6"/>
      <c r="H35" s="6"/>
      <c r="I35" s="6"/>
      <c r="J35" s="6"/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298" priority="883">
      <formula>G22&gt;H22</formula>
    </cfRule>
  </conditionalFormatting>
  <conditionalFormatting sqref="K10:K18">
    <cfRule type="expression" dxfId="297" priority="882">
      <formula>G10&gt;H10</formula>
    </cfRule>
  </conditionalFormatting>
  <conditionalFormatting sqref="K34">
    <cfRule type="expression" dxfId="296" priority="881">
      <formula>G34&gt;H34</formula>
    </cfRule>
  </conditionalFormatting>
  <conditionalFormatting sqref="F34:H34">
    <cfRule type="expression" dxfId="295" priority="877">
      <formula>AND(0.75&lt;=F34,F34&lt;0.8)</formula>
    </cfRule>
    <cfRule type="expression" dxfId="294" priority="878">
      <formula>AND(0.65 &lt;= F34,F34&lt;0.75)</formula>
    </cfRule>
    <cfRule type="expression" dxfId="293" priority="879">
      <formula>F34 &lt; 0.65</formula>
    </cfRule>
  </conditionalFormatting>
  <conditionalFormatting sqref="K19:K20">
    <cfRule type="expression" dxfId="292" priority="861">
      <formula>G19&gt;H19</formula>
    </cfRule>
  </conditionalFormatting>
  <conditionalFormatting sqref="K9">
    <cfRule type="expression" dxfId="291" priority="860">
      <formula>G9&gt;H9</formula>
    </cfRule>
  </conditionalFormatting>
  <conditionalFormatting sqref="K21">
    <cfRule type="expression" dxfId="290" priority="859">
      <formula>G21&gt;H21</formula>
    </cfRule>
  </conditionalFormatting>
  <conditionalFormatting sqref="K23">
    <cfRule type="expression" dxfId="289" priority="858">
      <formula>G23&gt;H23</formula>
    </cfRule>
  </conditionalFormatting>
  <conditionalFormatting sqref="K24:K25">
    <cfRule type="expression" dxfId="288" priority="855">
      <formula>G24&gt;H24</formula>
    </cfRule>
  </conditionalFormatting>
  <conditionalFormatting sqref="K26">
    <cfRule type="expression" dxfId="287" priority="854">
      <formula>G26&gt;H26</formula>
    </cfRule>
  </conditionalFormatting>
  <conditionalFormatting sqref="K28">
    <cfRule type="expression" dxfId="286" priority="853">
      <formula>G28&gt;H28</formula>
    </cfRule>
  </conditionalFormatting>
  <conditionalFormatting sqref="K29:K30">
    <cfRule type="expression" dxfId="285" priority="852">
      <formula>G29&gt;H29</formula>
    </cfRule>
  </conditionalFormatting>
  <conditionalFormatting sqref="K31">
    <cfRule type="expression" dxfId="284" priority="851">
      <formula>G31&gt;H31</formula>
    </cfRule>
  </conditionalFormatting>
  <conditionalFormatting sqref="K33">
    <cfRule type="expression" dxfId="283" priority="850">
      <formula>G33&gt;H33</formula>
    </cfRule>
  </conditionalFormatting>
  <conditionalFormatting sqref="N9:P33">
    <cfRule type="cellIs" dxfId="282" priority="782" operator="equal">
      <formula>2</formula>
    </cfRule>
  </conditionalFormatting>
  <conditionalFormatting sqref="F9:H33">
    <cfRule type="expression" dxfId="281" priority="438">
      <formula>F9 &lt; 0.65</formula>
    </cfRule>
    <cfRule type="expression" dxfId="280" priority="439">
      <formula>AND(0.65 &lt;= F9,F9&lt;0.75)</formula>
    </cfRule>
    <cfRule type="expression" dxfId="279" priority="440">
      <formula>AND(0.75&lt;=F9,F9&lt;0.8)</formula>
    </cfRule>
  </conditionalFormatting>
  <conditionalFormatting sqref="F9:H33">
    <cfRule type="expression" dxfId="278" priority="441" stopIfTrue="1">
      <formula>F9 &lt; 0.85</formula>
    </cfRule>
  </conditionalFormatting>
  <conditionalFormatting sqref="J34">
    <cfRule type="expression" dxfId="277" priority="12">
      <formula>AND(0.75&lt;=J34,J34&lt;0.8)</formula>
    </cfRule>
    <cfRule type="expression" dxfId="276" priority="13">
      <formula>AND(0.65 &lt;= J34,J34&lt;0.75)</formula>
    </cfRule>
    <cfRule type="expression" dxfId="275" priority="14">
      <formula>J34 &lt; 0.65</formula>
    </cfRule>
  </conditionalFormatting>
  <conditionalFormatting sqref="J9:J33">
    <cfRule type="expression" dxfId="274" priority="8">
      <formula>J9 &lt; 0.65</formula>
    </cfRule>
    <cfRule type="expression" dxfId="273" priority="9">
      <formula>AND(0.65 &lt;= J9,J9&lt;0.75)</formula>
    </cfRule>
    <cfRule type="expression" dxfId="272" priority="10">
      <formula>AND(0.75&lt;=J9,J9&lt;0.8)</formula>
    </cfRule>
  </conditionalFormatting>
  <conditionalFormatting sqref="J9:J33">
    <cfRule type="expression" dxfId="271" priority="11" stopIfTrue="1">
      <formula>J9 &lt; 0.85</formula>
    </cfRule>
  </conditionalFormatting>
  <conditionalFormatting sqref="I34">
    <cfRule type="expression" dxfId="270" priority="5">
      <formula>AND(0.75&lt;=I34,I34&lt;0.8)</formula>
    </cfRule>
    <cfRule type="expression" dxfId="269" priority="6">
      <formula>AND(0.65 &lt;= I34,I34&lt;0.75)</formula>
    </cfRule>
    <cfRule type="expression" dxfId="268" priority="7">
      <formula>I34 &lt; 0.65</formula>
    </cfRule>
  </conditionalFormatting>
  <conditionalFormatting sqref="I9:I33">
    <cfRule type="expression" dxfId="267" priority="1">
      <formula>I9 &lt; 0.65</formula>
    </cfRule>
    <cfRule type="expression" dxfId="266" priority="2">
      <formula>AND(0.65 &lt;= I9,I9&lt;0.75)</formula>
    </cfRule>
    <cfRule type="expression" dxfId="265" priority="3">
      <formula>AND(0.75&lt;=I9,I9&lt;0.8)</formula>
    </cfRule>
  </conditionalFormatting>
  <conditionalFormatting sqref="I9:I33">
    <cfRule type="expression" dxfId="264" priority="4" stopIfTrue="1">
      <formula>I9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F9" activePane="bottomRight" state="frozen"/>
      <selection pane="topRight" activeCell="E1" sqref="E1"/>
      <selection pane="bottomLeft" activeCell="A9" sqref="A9"/>
      <selection pane="bottomRight" activeCell="F9" sqref="F9:J16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43983</v>
      </c>
      <c r="G8" s="42">
        <v>43990</v>
      </c>
      <c r="H8" s="57">
        <v>43997</v>
      </c>
      <c r="I8" s="57">
        <v>44004</v>
      </c>
      <c r="J8" s="57">
        <v>44011</v>
      </c>
      <c r="K8" s="11" t="s">
        <v>13</v>
      </c>
      <c r="L8" s="16">
        <f>H8</f>
        <v>43997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/>
      <c r="K9" s="35" t="str">
        <f t="shared" ref="K9:K3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/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 t="shared" ref="B11:B33" si="1">IF(C11&lt;&gt;"",B10+1,"")</f>
        <v>3</v>
      </c>
      <c r="C11" s="27">
        <v>19028</v>
      </c>
      <c r="D11" s="31" t="s">
        <v>25</v>
      </c>
      <c r="E11" s="31" t="s">
        <v>34</v>
      </c>
      <c r="F11" s="54"/>
      <c r="G11" s="54"/>
      <c r="H11" s="62"/>
      <c r="I11" s="62"/>
      <c r="J11" s="62"/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 t="s">
        <v>41</v>
      </c>
      <c r="B12" s="65">
        <f t="shared" si="1"/>
        <v>4</v>
      </c>
      <c r="C12" s="27">
        <v>19038</v>
      </c>
      <c r="D12" s="31" t="s">
        <v>26</v>
      </c>
      <c r="E12" s="31" t="s">
        <v>35</v>
      </c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 t="s">
        <v>41</v>
      </c>
      <c r="B13" s="65">
        <f t="shared" si="1"/>
        <v>5</v>
      </c>
      <c r="C13" s="28">
        <v>19041</v>
      </c>
      <c r="D13" s="32" t="s">
        <v>27</v>
      </c>
      <c r="E13" s="32" t="s">
        <v>36</v>
      </c>
      <c r="F13" s="55"/>
      <c r="G13" s="55"/>
      <c r="H13" s="63"/>
      <c r="I13" s="63"/>
      <c r="J13" s="63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7" t="s">
        <v>41</v>
      </c>
      <c r="B14" s="67">
        <f t="shared" si="1"/>
        <v>6</v>
      </c>
      <c r="C14" s="29">
        <v>19052</v>
      </c>
      <c r="D14" s="33" t="s">
        <v>28</v>
      </c>
      <c r="E14" s="33" t="s">
        <v>37</v>
      </c>
      <c r="F14" s="56"/>
      <c r="G14" s="56"/>
      <c r="H14" s="64"/>
      <c r="I14" s="64"/>
      <c r="J14" s="64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5" t="s">
        <v>41</v>
      </c>
      <c r="B15" s="65">
        <f t="shared" si="1"/>
        <v>7</v>
      </c>
      <c r="C15" s="27">
        <v>19059</v>
      </c>
      <c r="D15" s="31" t="s">
        <v>29</v>
      </c>
      <c r="E15" s="31" t="s">
        <v>38</v>
      </c>
      <c r="F15" s="54"/>
      <c r="G15" s="54"/>
      <c r="H15" s="62"/>
      <c r="I15" s="62"/>
      <c r="J15" s="62"/>
      <c r="K15" s="37" t="str">
        <f t="shared" si="0"/>
        <v>　→</v>
      </c>
      <c r="L15" s="19"/>
      <c r="N15" s="48"/>
      <c r="O15" s="48"/>
      <c r="P15" s="48"/>
      <c r="R15" s="58"/>
    </row>
    <row r="16" spans="1:19" x14ac:dyDescent="0.15">
      <c r="A16" s="65" t="s">
        <v>41</v>
      </c>
      <c r="B16" s="65">
        <f t="shared" si="1"/>
        <v>8</v>
      </c>
      <c r="C16" s="27">
        <v>19069</v>
      </c>
      <c r="D16" s="31" t="s">
        <v>30</v>
      </c>
      <c r="E16" s="31" t="s">
        <v>39</v>
      </c>
      <c r="F16" s="54"/>
      <c r="G16" s="54"/>
      <c r="H16" s="62"/>
      <c r="I16" s="62"/>
      <c r="J16" s="62"/>
      <c r="K16" s="37" t="str">
        <f t="shared" si="0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0"/>
        <v>　→</v>
      </c>
      <c r="L17" s="19"/>
      <c r="N17" s="48"/>
      <c r="O17" s="48"/>
      <c r="P17" s="48"/>
      <c r="R17" s="52"/>
    </row>
    <row r="18" spans="1:18" x14ac:dyDescent="0.15">
      <c r="A18" s="66"/>
      <c r="B18" s="66" t="str">
        <f t="shared" si="1"/>
        <v/>
      </c>
      <c r="C18" s="28"/>
      <c r="D18" s="32"/>
      <c r="E18" s="32"/>
      <c r="F18" s="55"/>
      <c r="G18" s="55"/>
      <c r="H18" s="63"/>
      <c r="I18" s="63"/>
      <c r="J18" s="63"/>
      <c r="K18" s="38" t="str">
        <f t="shared" si="0"/>
        <v>　→</v>
      </c>
      <c r="L18" s="20"/>
      <c r="N18" s="49"/>
      <c r="O18" s="49"/>
      <c r="P18" s="49"/>
      <c r="R18" s="50"/>
    </row>
    <row r="19" spans="1:18" x14ac:dyDescent="0.15">
      <c r="A19" s="67"/>
      <c r="B19" s="67" t="str">
        <f t="shared" si="1"/>
        <v/>
      </c>
      <c r="C19" s="29"/>
      <c r="D19" s="33"/>
      <c r="E19" s="33"/>
      <c r="F19" s="56"/>
      <c r="G19" s="56"/>
      <c r="H19" s="64"/>
      <c r="I19" s="64"/>
      <c r="J19" s="64"/>
      <c r="K19" s="36" t="str">
        <f t="shared" si="0"/>
        <v>　→</v>
      </c>
      <c r="L19" s="21"/>
      <c r="N19" s="47"/>
      <c r="O19" s="47"/>
      <c r="P19" s="47"/>
      <c r="R19" s="50"/>
    </row>
    <row r="20" spans="1:18" ht="13.5" customHeight="1" x14ac:dyDescent="0.15">
      <c r="A20" s="65"/>
      <c r="B20" s="65" t="str">
        <f t="shared" si="1"/>
        <v/>
      </c>
      <c r="C20" s="27"/>
      <c r="D20" s="31"/>
      <c r="E20" s="31"/>
      <c r="F20" s="54"/>
      <c r="G20" s="54"/>
      <c r="H20" s="62"/>
      <c r="I20" s="62"/>
      <c r="J20" s="62"/>
      <c r="K20" s="37" t="str">
        <f t="shared" si="0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0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0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6"/>
      <c r="B23" s="66" t="str">
        <f t="shared" si="1"/>
        <v/>
      </c>
      <c r="C23" s="28"/>
      <c r="D23" s="32"/>
      <c r="E23" s="32"/>
      <c r="F23" s="55"/>
      <c r="G23" s="55"/>
      <c r="H23" s="63"/>
      <c r="I23" s="63"/>
      <c r="J23" s="63"/>
      <c r="K23" s="38" t="str">
        <f t="shared" si="0"/>
        <v>　→</v>
      </c>
      <c r="L23" s="20"/>
      <c r="N23" s="49"/>
      <c r="O23" s="49"/>
      <c r="P23" s="49"/>
      <c r="R23" s="50"/>
    </row>
    <row r="24" spans="1:18" x14ac:dyDescent="0.15">
      <c r="A24" s="67"/>
      <c r="B24" s="67" t="str">
        <f t="shared" si="1"/>
        <v/>
      </c>
      <c r="C24" s="29"/>
      <c r="D24" s="33"/>
      <c r="E24" s="33"/>
      <c r="F24" s="56"/>
      <c r="G24" s="56"/>
      <c r="H24" s="64"/>
      <c r="I24" s="64"/>
      <c r="J24" s="64"/>
      <c r="K24" s="36" t="str">
        <f t="shared" si="0"/>
        <v>　→</v>
      </c>
      <c r="L24" s="21"/>
      <c r="N24" s="47"/>
      <c r="O24" s="47"/>
      <c r="P24" s="47"/>
      <c r="R24" s="52"/>
    </row>
    <row r="25" spans="1:18" s="45" customFormat="1" x14ac:dyDescent="0.15">
      <c r="A25" s="65"/>
      <c r="B25" s="65" t="str">
        <f t="shared" si="1"/>
        <v/>
      </c>
      <c r="C25" s="27"/>
      <c r="D25" s="31"/>
      <c r="E25" s="31"/>
      <c r="F25" s="54"/>
      <c r="G25" s="54"/>
      <c r="H25" s="62"/>
      <c r="I25" s="62"/>
      <c r="J25" s="62"/>
      <c r="K25" s="37" t="str">
        <f t="shared" si="0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0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0"/>
        <v>　→</v>
      </c>
      <c r="L27" s="19"/>
      <c r="N27" s="48"/>
      <c r="O27" s="48"/>
      <c r="P27" s="48"/>
      <c r="R27" s="52"/>
    </row>
    <row r="28" spans="1:18" x14ac:dyDescent="0.15">
      <c r="A28" s="66"/>
      <c r="B28" s="66" t="str">
        <f t="shared" si="1"/>
        <v/>
      </c>
      <c r="C28" s="28"/>
      <c r="D28" s="32"/>
      <c r="E28" s="32"/>
      <c r="F28" s="55"/>
      <c r="G28" s="55"/>
      <c r="H28" s="63"/>
      <c r="I28" s="63"/>
      <c r="J28" s="63"/>
      <c r="K28" s="38" t="str">
        <f t="shared" si="0"/>
        <v>　→</v>
      </c>
      <c r="L28" s="20"/>
      <c r="N28" s="49"/>
      <c r="O28" s="49"/>
      <c r="P28" s="49"/>
      <c r="R28" s="50"/>
    </row>
    <row r="29" spans="1:18" x14ac:dyDescent="0.15">
      <c r="A29" s="67"/>
      <c r="B29" s="67" t="str">
        <f t="shared" si="1"/>
        <v/>
      </c>
      <c r="C29" s="29"/>
      <c r="D29" s="33"/>
      <c r="E29" s="33"/>
      <c r="F29" s="56"/>
      <c r="G29" s="56"/>
      <c r="H29" s="64"/>
      <c r="I29" s="64"/>
      <c r="J29" s="64"/>
      <c r="K29" s="36" t="str">
        <f t="shared" si="0"/>
        <v>　→</v>
      </c>
      <c r="L29" s="21"/>
      <c r="N29" s="47"/>
      <c r="O29" s="47"/>
      <c r="P29" s="47"/>
      <c r="R29" s="52"/>
    </row>
    <row r="30" spans="1:18" x14ac:dyDescent="0.15">
      <c r="A30" s="65"/>
      <c r="B30" s="65" t="str">
        <f t="shared" si="1"/>
        <v/>
      </c>
      <c r="C30" s="27"/>
      <c r="D30" s="31"/>
      <c r="E30" s="31"/>
      <c r="F30" s="54"/>
      <c r="G30" s="54"/>
      <c r="H30" s="62"/>
      <c r="I30" s="62"/>
      <c r="J30" s="62"/>
      <c r="K30" s="37" t="str">
        <f t="shared" si="0"/>
        <v>　→</v>
      </c>
      <c r="L30" s="19"/>
      <c r="N30" s="48"/>
      <c r="O30" s="48"/>
      <c r="P30" s="48"/>
      <c r="R30" s="50"/>
    </row>
    <row r="31" spans="1:18" x14ac:dyDescent="0.15">
      <c r="A31" s="65"/>
      <c r="B31" s="65" t="str">
        <f t="shared" si="1"/>
        <v/>
      </c>
      <c r="C31" s="27"/>
      <c r="D31" s="31"/>
      <c r="E31" s="31"/>
      <c r="F31" s="54"/>
      <c r="G31" s="54"/>
      <c r="H31" s="62"/>
      <c r="I31" s="62"/>
      <c r="J31" s="62"/>
      <c r="K31" s="37" t="str">
        <f t="shared" si="0"/>
        <v>　→</v>
      </c>
      <c r="L31" s="19"/>
      <c r="N31" s="48"/>
      <c r="O31" s="48"/>
      <c r="P31" s="48"/>
      <c r="R31" s="52"/>
    </row>
    <row r="32" spans="1:18" x14ac:dyDescent="0.15">
      <c r="A32" s="65"/>
      <c r="B32" s="65" t="str">
        <f t="shared" si="1"/>
        <v/>
      </c>
      <c r="C32" s="27"/>
      <c r="D32" s="31"/>
      <c r="E32" s="31"/>
      <c r="F32" s="54"/>
      <c r="G32" s="54"/>
      <c r="H32" s="62"/>
      <c r="I32" s="62"/>
      <c r="J32" s="62"/>
      <c r="K32" s="37" t="str">
        <f t="shared" si="0"/>
        <v>　→</v>
      </c>
      <c r="L32" s="19"/>
      <c r="N32" s="48"/>
      <c r="O32" s="48"/>
      <c r="P32" s="48"/>
      <c r="R32" s="50"/>
    </row>
    <row r="33" spans="1:18" ht="12" thickBot="1" x14ac:dyDescent="0.2">
      <c r="A33" s="66"/>
      <c r="B33" s="66" t="str">
        <f t="shared" si="1"/>
        <v/>
      </c>
      <c r="C33" s="28"/>
      <c r="D33" s="32"/>
      <c r="E33" s="32"/>
      <c r="F33" s="55"/>
      <c r="G33" s="55"/>
      <c r="H33" s="63"/>
      <c r="I33" s="63"/>
      <c r="J33" s="63"/>
      <c r="K33" s="38" t="str">
        <f t="shared" si="0"/>
        <v>　→</v>
      </c>
      <c r="L33" s="20"/>
      <c r="N33" s="49"/>
      <c r="O33" s="49"/>
      <c r="P33" s="49"/>
      <c r="R33" s="50"/>
    </row>
    <row r="34" spans="1:18" ht="12" thickBot="1" x14ac:dyDescent="0.2">
      <c r="E34" s="34" t="s">
        <v>12</v>
      </c>
      <c r="F34" s="25" t="e">
        <f>AVERAGE(F9:F33)</f>
        <v>#DIV/0!</v>
      </c>
      <c r="G34" s="25" t="e">
        <f>AVERAGE(G9:G33)</f>
        <v>#DIV/0!</v>
      </c>
      <c r="H34" s="25" t="e">
        <f>AVERAGE(H9:H33)</f>
        <v>#DIV/0!</v>
      </c>
      <c r="I34" s="25" t="e">
        <f>AVERAGE(I9:I33)</f>
        <v>#DIV/0!</v>
      </c>
      <c r="J34" s="25" t="e">
        <f>AVERAGE(J9:J33)</f>
        <v>#DIV/0!</v>
      </c>
      <c r="K34" s="10" t="e">
        <f t="shared" si="0"/>
        <v>#DIV/0!</v>
      </c>
      <c r="R34" s="50"/>
    </row>
    <row r="35" spans="1:18" x14ac:dyDescent="0.15">
      <c r="F35" s="6"/>
      <c r="G35" s="6"/>
      <c r="H35" s="6"/>
      <c r="I35" s="6"/>
      <c r="J35" s="6"/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263" priority="28">
      <formula>G22&gt;H22</formula>
    </cfRule>
  </conditionalFormatting>
  <conditionalFormatting sqref="K10:K18">
    <cfRule type="expression" dxfId="262" priority="27">
      <formula>G10&gt;H10</formula>
    </cfRule>
  </conditionalFormatting>
  <conditionalFormatting sqref="K34">
    <cfRule type="expression" dxfId="261" priority="26">
      <formula>G34&gt;H34</formula>
    </cfRule>
  </conditionalFormatting>
  <conditionalFormatting sqref="F34:I34">
    <cfRule type="expression" dxfId="260" priority="23">
      <formula>AND(0.75&lt;=F34,F34&lt;0.8)</formula>
    </cfRule>
    <cfRule type="expression" dxfId="259" priority="24">
      <formula>AND(0.65 &lt;= F34,F34&lt;0.75)</formula>
    </cfRule>
    <cfRule type="expression" dxfId="258" priority="25">
      <formula>F34 &lt; 0.65</formula>
    </cfRule>
  </conditionalFormatting>
  <conditionalFormatting sqref="K19:K20">
    <cfRule type="expression" dxfId="257" priority="22">
      <formula>G19&gt;H19</formula>
    </cfRule>
  </conditionalFormatting>
  <conditionalFormatting sqref="K9">
    <cfRule type="expression" dxfId="256" priority="21">
      <formula>G9&gt;H9</formula>
    </cfRule>
  </conditionalFormatting>
  <conditionalFormatting sqref="K21">
    <cfRule type="expression" dxfId="255" priority="20">
      <formula>G21&gt;H21</formula>
    </cfRule>
  </conditionalFormatting>
  <conditionalFormatting sqref="K23">
    <cfRule type="expression" dxfId="254" priority="19">
      <formula>G23&gt;H23</formula>
    </cfRule>
  </conditionalFormatting>
  <conditionalFormatting sqref="K24:K25">
    <cfRule type="expression" dxfId="253" priority="18">
      <formula>G24&gt;H24</formula>
    </cfRule>
  </conditionalFormatting>
  <conditionalFormatting sqref="K26">
    <cfRule type="expression" dxfId="252" priority="17">
      <formula>G26&gt;H26</formula>
    </cfRule>
  </conditionalFormatting>
  <conditionalFormatting sqref="K28">
    <cfRule type="expression" dxfId="251" priority="16">
      <formula>G28&gt;H28</formula>
    </cfRule>
  </conditionalFormatting>
  <conditionalFormatting sqref="K29:K30">
    <cfRule type="expression" dxfId="250" priority="15">
      <formula>G29&gt;H29</formula>
    </cfRule>
  </conditionalFormatting>
  <conditionalFormatting sqref="K31">
    <cfRule type="expression" dxfId="249" priority="14">
      <formula>G31&gt;H31</formula>
    </cfRule>
  </conditionalFormatting>
  <conditionalFormatting sqref="K33">
    <cfRule type="expression" dxfId="248" priority="13">
      <formula>G33&gt;H33</formula>
    </cfRule>
  </conditionalFormatting>
  <conditionalFormatting sqref="N9:P33">
    <cfRule type="cellIs" dxfId="247" priority="12" operator="equal">
      <formula>2</formula>
    </cfRule>
  </conditionalFormatting>
  <conditionalFormatting sqref="F9:I33">
    <cfRule type="expression" dxfId="246" priority="8">
      <formula>F9 &lt; 0.65</formula>
    </cfRule>
    <cfRule type="expression" dxfId="245" priority="9">
      <formula>AND(0.65 &lt;= F9,F9&lt;0.75)</formula>
    </cfRule>
    <cfRule type="expression" dxfId="244" priority="10">
      <formula>AND(0.75&lt;=F9,F9&lt;0.8)</formula>
    </cfRule>
  </conditionalFormatting>
  <conditionalFormatting sqref="F9:I33">
    <cfRule type="expression" dxfId="243" priority="11" stopIfTrue="1">
      <formula>F9 &lt; 0.85</formula>
    </cfRule>
  </conditionalFormatting>
  <conditionalFormatting sqref="J34">
    <cfRule type="expression" dxfId="242" priority="5">
      <formula>AND(0.75&lt;=J34,J34&lt;0.8)</formula>
    </cfRule>
    <cfRule type="expression" dxfId="241" priority="6">
      <formula>AND(0.65 &lt;= J34,J34&lt;0.75)</formula>
    </cfRule>
    <cfRule type="expression" dxfId="240" priority="7">
      <formula>J34 &lt; 0.65</formula>
    </cfRule>
  </conditionalFormatting>
  <conditionalFormatting sqref="J9:J33">
    <cfRule type="expression" dxfId="239" priority="1">
      <formula>J9 &lt; 0.65</formula>
    </cfRule>
    <cfRule type="expression" dxfId="238" priority="2">
      <formula>AND(0.65 &lt;= J9,J9&lt;0.75)</formula>
    </cfRule>
    <cfRule type="expression" dxfId="237" priority="3">
      <formula>AND(0.75&lt;=J9,J9&lt;0.8)</formula>
    </cfRule>
  </conditionalFormatting>
  <conditionalFormatting sqref="J9:J33">
    <cfRule type="expression" dxfId="236" priority="4" stopIfTrue="1">
      <formula>J9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F9" activePane="bottomRight" state="frozen"/>
      <selection pane="topRight" activeCell="E1" sqref="E1"/>
      <selection pane="bottomLeft" activeCell="A9" sqref="A9"/>
      <selection pane="bottomRight" activeCell="F9" sqref="F9:J11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44013</v>
      </c>
      <c r="G8" s="42">
        <v>44018</v>
      </c>
      <c r="H8" s="57">
        <v>44025</v>
      </c>
      <c r="I8" s="57">
        <v>44032</v>
      </c>
      <c r="J8" s="57">
        <v>44039</v>
      </c>
      <c r="K8" s="11" t="s">
        <v>13</v>
      </c>
      <c r="L8" s="16">
        <f>H8</f>
        <v>44025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/>
      <c r="K9" s="35" t="str">
        <f t="shared" ref="K9:K1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/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>IF(C11&lt;&gt;"",B9+2,"")</f>
        <v>3</v>
      </c>
      <c r="C11" s="27">
        <v>19059</v>
      </c>
      <c r="D11" s="31" t="s">
        <v>29</v>
      </c>
      <c r="E11" s="31" t="s">
        <v>38</v>
      </c>
      <c r="F11" s="54"/>
      <c r="G11" s="54"/>
      <c r="H11" s="62"/>
      <c r="I11" s="62"/>
      <c r="J11" s="62"/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 t="e">
        <f>AVERAGE(J9:J29)</f>
        <v>#DIV/0!</v>
      </c>
      <c r="K30" s="37" t="str">
        <f t="shared" si="2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/>
      <c r="K31" s="37" t="str">
        <f t="shared" si="2"/>
        <v>　→</v>
      </c>
      <c r="L31" s="19"/>
      <c r="N31" s="48"/>
      <c r="O31" s="48"/>
      <c r="P31" s="48"/>
      <c r="R31" s="52"/>
    </row>
    <row r="32" spans="1:18" x14ac:dyDescent="0.15">
      <c r="K32" s="37" t="str">
        <f t="shared" si="2"/>
        <v>　→</v>
      </c>
      <c r="L32" s="19"/>
      <c r="N32" s="48"/>
      <c r="O32" s="48"/>
      <c r="P32" s="48"/>
      <c r="R32" s="50"/>
    </row>
    <row r="33" spans="11:18" ht="12" thickBot="1" x14ac:dyDescent="0.2">
      <c r="K33" s="38" t="str">
        <f t="shared" si="2"/>
        <v>　→</v>
      </c>
      <c r="L33" s="20"/>
      <c r="N33" s="49"/>
      <c r="O33" s="49"/>
      <c r="P33" s="49"/>
      <c r="R33" s="50"/>
    </row>
    <row r="34" spans="11:18" ht="12" thickBot="1" x14ac:dyDescent="0.2">
      <c r="K34" s="10" t="e">
        <f t="shared" si="2"/>
        <v>#DIV/0!</v>
      </c>
      <c r="R34" s="50"/>
    </row>
    <row r="35" spans="11:18" x14ac:dyDescent="0.15"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235" priority="28">
      <formula>G18&gt;H18</formula>
    </cfRule>
  </conditionalFormatting>
  <conditionalFormatting sqref="K10:K18">
    <cfRule type="expression" dxfId="234" priority="27">
      <formula>G10&gt;H10</formula>
    </cfRule>
  </conditionalFormatting>
  <conditionalFormatting sqref="K34">
    <cfRule type="expression" dxfId="233" priority="26">
      <formula>G30&gt;H30</formula>
    </cfRule>
  </conditionalFormatting>
  <conditionalFormatting sqref="F30:I30">
    <cfRule type="expression" dxfId="232" priority="23">
      <formula>AND(0.75&lt;=F30,F30&lt;0.8)</formula>
    </cfRule>
    <cfRule type="expression" dxfId="231" priority="24">
      <formula>AND(0.65 &lt;= F30,F30&lt;0.75)</formula>
    </cfRule>
    <cfRule type="expression" dxfId="230" priority="25">
      <formula>F30 &lt; 0.65</formula>
    </cfRule>
  </conditionalFormatting>
  <conditionalFormatting sqref="K19:K20">
    <cfRule type="expression" dxfId="229" priority="22">
      <formula>G15&gt;H15</formula>
    </cfRule>
  </conditionalFormatting>
  <conditionalFormatting sqref="K9">
    <cfRule type="expression" dxfId="228" priority="21">
      <formula>G9&gt;H9</formula>
    </cfRule>
  </conditionalFormatting>
  <conditionalFormatting sqref="K21">
    <cfRule type="expression" dxfId="227" priority="20">
      <formula>G17&gt;H17</formula>
    </cfRule>
  </conditionalFormatting>
  <conditionalFormatting sqref="K23">
    <cfRule type="expression" dxfId="226" priority="19">
      <formula>G19&gt;H19</formula>
    </cfRule>
  </conditionalFormatting>
  <conditionalFormatting sqref="K24:K25">
    <cfRule type="expression" dxfId="225" priority="18">
      <formula>G20&gt;H20</formula>
    </cfRule>
  </conditionalFormatting>
  <conditionalFormatting sqref="K26">
    <cfRule type="expression" dxfId="224" priority="17">
      <formula>G22&gt;H22</formula>
    </cfRule>
  </conditionalFormatting>
  <conditionalFormatting sqref="K28">
    <cfRule type="expression" dxfId="223" priority="16">
      <formula>G24&gt;H24</formula>
    </cfRule>
  </conditionalFormatting>
  <conditionalFormatting sqref="K29:K30">
    <cfRule type="expression" dxfId="222" priority="15">
      <formula>G25&gt;H25</formula>
    </cfRule>
  </conditionalFormatting>
  <conditionalFormatting sqref="K31">
    <cfRule type="expression" dxfId="221" priority="14">
      <formula>G27&gt;H27</formula>
    </cfRule>
  </conditionalFormatting>
  <conditionalFormatting sqref="K33">
    <cfRule type="expression" dxfId="220" priority="13">
      <formula>G29&gt;H29</formula>
    </cfRule>
  </conditionalFormatting>
  <conditionalFormatting sqref="N9:P33">
    <cfRule type="cellIs" dxfId="219" priority="12" operator="equal">
      <formula>2</formula>
    </cfRule>
  </conditionalFormatting>
  <conditionalFormatting sqref="F9:J29">
    <cfRule type="expression" dxfId="218" priority="8">
      <formula>F9 &lt; 0.65</formula>
    </cfRule>
    <cfRule type="expression" dxfId="217" priority="9">
      <formula>AND(0.65 &lt;= F9,F9&lt;0.75)</formula>
    </cfRule>
    <cfRule type="expression" dxfId="216" priority="10">
      <formula>AND(0.75&lt;=F9,F9&lt;0.8)</formula>
    </cfRule>
  </conditionalFormatting>
  <conditionalFormatting sqref="F9:J29">
    <cfRule type="expression" dxfId="215" priority="11" stopIfTrue="1">
      <formula>F9 &lt; 0.85</formula>
    </cfRule>
  </conditionalFormatting>
  <conditionalFormatting sqref="J30">
    <cfRule type="expression" dxfId="214" priority="5">
      <formula>AND(0.75&lt;=J30,J30&lt;0.8)</formula>
    </cfRule>
    <cfRule type="expression" dxfId="213" priority="6">
      <formula>AND(0.65 &lt;= J30,J30&lt;0.75)</formula>
    </cfRule>
    <cfRule type="expression" dxfId="212" priority="7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Normal="100" zoomScalePageLayoutView="85" workbookViewId="0">
      <selection activeCell="X10" sqref="X10"/>
    </sheetView>
  </sheetViews>
  <sheetFormatPr defaultColWidth="9" defaultRowHeight="11.25" outlineLevelCol="1" x14ac:dyDescent="0.15"/>
  <cols>
    <col min="1" max="1" width="18.625" style="44" bestFit="1" customWidth="1" outlineLevel="1"/>
    <col min="2" max="2" width="7" style="8" bestFit="1" customWidth="1"/>
    <col min="3" max="3" width="16.625" style="44" bestFit="1" customWidth="1"/>
    <col min="4" max="4" width="9" style="44" bestFit="1" customWidth="1"/>
    <col min="5" max="5" width="30.75" style="44" bestFit="1" customWidth="1"/>
    <col min="6" max="6" width="10" style="1" bestFit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L7" s="15" t="s">
        <v>14</v>
      </c>
      <c r="N7" s="44" t="s">
        <v>18</v>
      </c>
    </row>
    <row r="8" spans="1:19" ht="12" thickBot="1" x14ac:dyDescent="0.2">
      <c r="A8" s="69" t="s">
        <v>43</v>
      </c>
      <c r="B8" s="69" t="s">
        <v>44</v>
      </c>
      <c r="C8" s="40" t="s">
        <v>45</v>
      </c>
      <c r="D8" s="41" t="s">
        <v>1</v>
      </c>
      <c r="E8" s="41" t="s">
        <v>2</v>
      </c>
      <c r="F8" s="42">
        <v>44046</v>
      </c>
      <c r="G8" s="42">
        <v>44053</v>
      </c>
      <c r="H8" s="57">
        <v>44060</v>
      </c>
      <c r="I8" s="57">
        <v>44067</v>
      </c>
      <c r="J8" s="57">
        <v>44074</v>
      </c>
      <c r="K8" s="11" t="s">
        <v>13</v>
      </c>
      <c r="L8" s="16">
        <f>H8</f>
        <v>44060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42</v>
      </c>
      <c r="B9" s="68"/>
      <c r="C9" s="26"/>
      <c r="D9" s="30"/>
      <c r="E9" s="30"/>
      <c r="F9" s="53"/>
      <c r="G9" s="53"/>
      <c r="H9" s="61"/>
      <c r="I9" s="61"/>
      <c r="J9" s="61">
        <v>0.98965517241379297</v>
      </c>
      <c r="K9" s="35" t="str">
        <f t="shared" ref="K9:K1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/>
      <c r="B10" s="65"/>
      <c r="C10" s="27"/>
      <c r="D10" s="31"/>
      <c r="E10" s="31"/>
      <c r="F10" s="54"/>
      <c r="G10" s="54"/>
      <c r="H10" s="62"/>
      <c r="I10" s="62"/>
      <c r="J10" s="62">
        <v>0.81724137931034502</v>
      </c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/>
      <c r="B11" s="65"/>
      <c r="C11" s="27"/>
      <c r="D11" s="31"/>
      <c r="E11" s="31"/>
      <c r="F11" s="54"/>
      <c r="G11" s="54"/>
      <c r="H11" s="62"/>
      <c r="I11" s="62"/>
      <c r="J11" s="62">
        <v>1</v>
      </c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>
        <f>AVERAGE(J9:J29)</f>
        <v>0.93563218390804603</v>
      </c>
      <c r="K30" s="37" t="str">
        <f t="shared" si="2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/>
      <c r="K31" s="37" t="str">
        <f t="shared" si="2"/>
        <v>　→</v>
      </c>
      <c r="L31" s="19"/>
      <c r="N31" s="48"/>
      <c r="O31" s="48"/>
      <c r="P31" s="48"/>
      <c r="R31" s="52"/>
    </row>
    <row r="32" spans="1:18" x14ac:dyDescent="0.15">
      <c r="K32" s="37" t="str">
        <f t="shared" si="2"/>
        <v>　→</v>
      </c>
      <c r="L32" s="19"/>
      <c r="N32" s="48"/>
      <c r="O32" s="48"/>
      <c r="P32" s="48"/>
      <c r="R32" s="50"/>
    </row>
    <row r="33" spans="11:18" ht="12" thickBot="1" x14ac:dyDescent="0.2">
      <c r="K33" s="38" t="str">
        <f t="shared" si="2"/>
        <v>　→</v>
      </c>
      <c r="L33" s="20"/>
      <c r="N33" s="49"/>
      <c r="O33" s="49"/>
      <c r="P33" s="49"/>
      <c r="R33" s="50"/>
    </row>
    <row r="34" spans="11:18" ht="12" thickBot="1" x14ac:dyDescent="0.2">
      <c r="K34" s="10" t="e">
        <f t="shared" si="2"/>
        <v>#DIV/0!</v>
      </c>
      <c r="R34" s="50"/>
    </row>
    <row r="35" spans="11:18" x14ac:dyDescent="0.15"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211" priority="24">
      <formula>G18&gt;H18</formula>
    </cfRule>
  </conditionalFormatting>
  <conditionalFormatting sqref="K10:K18">
    <cfRule type="expression" dxfId="210" priority="23">
      <formula>G10&gt;H10</formula>
    </cfRule>
  </conditionalFormatting>
  <conditionalFormatting sqref="K34">
    <cfRule type="expression" dxfId="209" priority="22">
      <formula>G30&gt;H30</formula>
    </cfRule>
  </conditionalFormatting>
  <conditionalFormatting sqref="F30:I30">
    <cfRule type="expression" dxfId="208" priority="19">
      <formula>AND(0.75&lt;=F30,F30&lt;0.8)</formula>
    </cfRule>
    <cfRule type="expression" dxfId="207" priority="20">
      <formula>AND(0.65 &lt;= F30,F30&lt;0.75)</formula>
    </cfRule>
    <cfRule type="expression" dxfId="206" priority="21">
      <formula>F30 &lt; 0.65</formula>
    </cfRule>
  </conditionalFormatting>
  <conditionalFormatting sqref="K19:K20">
    <cfRule type="expression" dxfId="205" priority="18">
      <formula>G15&gt;H15</formula>
    </cfRule>
  </conditionalFormatting>
  <conditionalFormatting sqref="K9">
    <cfRule type="expression" dxfId="204" priority="17">
      <formula>G9&gt;H9</formula>
    </cfRule>
  </conditionalFormatting>
  <conditionalFormatting sqref="K21">
    <cfRule type="expression" dxfId="203" priority="16">
      <formula>G17&gt;H17</formula>
    </cfRule>
  </conditionalFormatting>
  <conditionalFormatting sqref="K23">
    <cfRule type="expression" dxfId="202" priority="15">
      <formula>G19&gt;H19</formula>
    </cfRule>
  </conditionalFormatting>
  <conditionalFormatting sqref="K24:K25">
    <cfRule type="expression" dxfId="201" priority="14">
      <formula>G20&gt;H20</formula>
    </cfRule>
  </conditionalFormatting>
  <conditionalFormatting sqref="K26">
    <cfRule type="expression" dxfId="200" priority="13">
      <formula>G22&gt;H22</formula>
    </cfRule>
  </conditionalFormatting>
  <conditionalFormatting sqref="K28">
    <cfRule type="expression" dxfId="199" priority="12">
      <formula>G24&gt;H24</formula>
    </cfRule>
  </conditionalFormatting>
  <conditionalFormatting sqref="K29:K30">
    <cfRule type="expression" dxfId="198" priority="11">
      <formula>G25&gt;H25</formula>
    </cfRule>
  </conditionalFormatting>
  <conditionalFormatting sqref="K31">
    <cfRule type="expression" dxfId="197" priority="10">
      <formula>G27&gt;H27</formula>
    </cfRule>
  </conditionalFormatting>
  <conditionalFormatting sqref="K33">
    <cfRule type="expression" dxfId="196" priority="9">
      <formula>G29&gt;H29</formula>
    </cfRule>
  </conditionalFormatting>
  <conditionalFormatting sqref="N9:P33">
    <cfRule type="cellIs" dxfId="195" priority="8" operator="equal">
      <formula>2</formula>
    </cfRule>
  </conditionalFormatting>
  <conditionalFormatting sqref="F9:J29">
    <cfRule type="expression" dxfId="194" priority="4">
      <formula>F9 &lt; 0.65</formula>
    </cfRule>
    <cfRule type="expression" dxfId="193" priority="5">
      <formula>AND(0.65 &lt;= F9,F9&lt;0.75)</formula>
    </cfRule>
    <cfRule type="expression" dxfId="192" priority="6">
      <formula>AND(0.75&lt;=F9,F9&lt;0.8)</formula>
    </cfRule>
  </conditionalFormatting>
  <conditionalFormatting sqref="F9:J29">
    <cfRule type="expression" dxfId="191" priority="7" stopIfTrue="1">
      <formula>F9 &lt; 0.85</formula>
    </cfRule>
  </conditionalFormatting>
  <conditionalFormatting sqref="J30">
    <cfRule type="expression" dxfId="190" priority="1">
      <formula>AND(0.75&lt;=J30,J30&lt;0.8)</formula>
    </cfRule>
    <cfRule type="expression" dxfId="189" priority="2">
      <formula>AND(0.65 &lt;= J30,J30&lt;0.75)</formula>
    </cfRule>
    <cfRule type="expression" dxfId="188" priority="3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I1" sqref="I1:I1048576"/>
    </sheetView>
  </sheetViews>
  <sheetFormatPr defaultRowHeight="13.5" x14ac:dyDescent="0.15"/>
  <sheetData>
    <row r="1" spans="1:21" ht="17.25" x14ac:dyDescent="0.15">
      <c r="A1" s="44"/>
      <c r="B1" s="8"/>
      <c r="C1" s="44"/>
      <c r="D1" s="70" t="s">
        <v>3</v>
      </c>
      <c r="E1" s="70"/>
      <c r="F1" s="70"/>
      <c r="G1" s="1"/>
      <c r="H1" s="1"/>
      <c r="I1" s="1"/>
      <c r="J1" s="1"/>
      <c r="K1" s="44"/>
      <c r="L1" s="8"/>
      <c r="M1" s="44"/>
      <c r="N1" s="44"/>
      <c r="O1" s="44"/>
      <c r="P1" s="44"/>
      <c r="Q1" s="46"/>
      <c r="R1" s="44"/>
      <c r="S1" s="44"/>
      <c r="T1" s="44"/>
      <c r="U1" s="44"/>
    </row>
    <row r="2" spans="1:21" ht="14.25" thickBot="1" x14ac:dyDescent="0.2">
      <c r="A2" s="44"/>
      <c r="B2" s="8"/>
      <c r="C2" s="44"/>
      <c r="D2" s="1"/>
      <c r="E2" s="1"/>
      <c r="F2" s="1"/>
      <c r="G2" s="4" t="s">
        <v>8</v>
      </c>
      <c r="H2" s="1"/>
      <c r="I2" s="1"/>
      <c r="J2" s="1"/>
      <c r="K2" s="44"/>
      <c r="L2" s="8"/>
      <c r="M2" s="44"/>
      <c r="N2" s="44"/>
      <c r="O2" s="44"/>
      <c r="P2" s="44"/>
      <c r="Q2" s="46"/>
      <c r="R2" s="44"/>
      <c r="S2" s="44"/>
      <c r="T2" s="44"/>
      <c r="U2" s="44"/>
    </row>
    <row r="3" spans="1:21" x14ac:dyDescent="0.15">
      <c r="A3" s="2"/>
      <c r="B3" s="1"/>
      <c r="C3" s="2"/>
      <c r="D3" s="71" t="s">
        <v>4</v>
      </c>
      <c r="E3" s="23" t="s">
        <v>17</v>
      </c>
      <c r="F3" s="2"/>
      <c r="G3" s="7" t="s">
        <v>10</v>
      </c>
      <c r="H3" s="2"/>
      <c r="I3" s="2"/>
      <c r="J3" s="2"/>
      <c r="K3" s="44" t="s">
        <v>5</v>
      </c>
      <c r="L3" s="15" t="s">
        <v>15</v>
      </c>
      <c r="M3" s="2"/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  <c r="T3" s="2"/>
      <c r="U3" s="2"/>
    </row>
    <row r="4" spans="1:21" ht="14.25" thickBot="1" x14ac:dyDescent="0.2">
      <c r="A4" s="2"/>
      <c r="B4" s="1"/>
      <c r="C4" s="2"/>
      <c r="D4" s="71"/>
      <c r="E4" s="22" t="s">
        <v>16</v>
      </c>
      <c r="F4" s="2"/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M4" s="2"/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  <c r="T4" s="2"/>
      <c r="U4" s="2"/>
    </row>
    <row r="5" spans="1:21" x14ac:dyDescent="0.15">
      <c r="A5" s="44"/>
      <c r="B5" s="8"/>
      <c r="C5" s="44"/>
      <c r="D5" s="44"/>
      <c r="E5" s="44"/>
      <c r="F5" s="1"/>
      <c r="G5" s="43" t="s">
        <v>22</v>
      </c>
      <c r="H5" s="1"/>
      <c r="I5" s="1"/>
      <c r="J5" s="1"/>
      <c r="K5" s="3" t="s">
        <v>7</v>
      </c>
      <c r="L5" s="8"/>
      <c r="M5" s="44"/>
      <c r="N5" s="44"/>
      <c r="O5" s="44"/>
      <c r="P5" s="44"/>
      <c r="Q5" s="46"/>
      <c r="R5" s="44"/>
      <c r="S5" s="44"/>
      <c r="T5" s="44"/>
      <c r="U5" s="44"/>
    </row>
    <row r="6" spans="1:21" ht="14.25" thickBot="1" x14ac:dyDescent="0.2">
      <c r="A6" s="44"/>
      <c r="B6" s="8"/>
      <c r="C6" s="44"/>
      <c r="D6" s="44"/>
      <c r="E6" s="44"/>
      <c r="F6" s="9"/>
      <c r="G6" s="1"/>
      <c r="H6" s="1"/>
      <c r="I6" s="1"/>
      <c r="J6" s="1"/>
      <c r="K6" s="3"/>
      <c r="L6" s="8"/>
      <c r="M6" s="44"/>
      <c r="N6" s="44"/>
      <c r="O6" s="44"/>
      <c r="P6" s="44"/>
      <c r="Q6" s="46"/>
      <c r="R6" s="44"/>
      <c r="S6" s="44"/>
      <c r="T6" s="44"/>
      <c r="U6" s="44"/>
    </row>
    <row r="7" spans="1:21" ht="14.25" thickBot="1" x14ac:dyDescent="0.2">
      <c r="A7" s="44"/>
      <c r="B7" s="8"/>
      <c r="C7" s="44"/>
      <c r="D7" s="44"/>
      <c r="E7" s="44"/>
      <c r="F7" s="1"/>
      <c r="G7" s="1"/>
      <c r="H7" s="1"/>
      <c r="I7" s="1"/>
      <c r="J7" s="1"/>
      <c r="K7" s="44"/>
      <c r="L7" s="15" t="s">
        <v>14</v>
      </c>
      <c r="M7" s="44"/>
      <c r="N7" s="44" t="s">
        <v>18</v>
      </c>
      <c r="O7" s="44"/>
      <c r="P7" s="44"/>
      <c r="Q7" s="46"/>
      <c r="R7" s="44"/>
      <c r="S7" s="44"/>
      <c r="T7" s="44"/>
      <c r="U7" s="44"/>
    </row>
    <row r="8" spans="1:21" ht="14.25" thickBot="1" x14ac:dyDescent="0.2">
      <c r="A8" s="69" t="s">
        <v>43</v>
      </c>
      <c r="B8" s="69" t="s">
        <v>44</v>
      </c>
      <c r="C8" s="40" t="s">
        <v>45</v>
      </c>
      <c r="D8" s="41" t="s">
        <v>1</v>
      </c>
      <c r="E8" s="41" t="s">
        <v>2</v>
      </c>
      <c r="F8" s="42">
        <f>'８月'!J8+7</f>
        <v>44081</v>
      </c>
      <c r="G8" s="42">
        <f>F8+7</f>
        <v>44088</v>
      </c>
      <c r="H8" s="57">
        <f>G8+7</f>
        <v>44095</v>
      </c>
      <c r="I8" s="57">
        <f>G8+7</f>
        <v>44095</v>
      </c>
      <c r="J8" s="57">
        <f>H8+7</f>
        <v>44102</v>
      </c>
      <c r="K8" s="11" t="s">
        <v>13</v>
      </c>
      <c r="L8" s="16">
        <f>H8</f>
        <v>44095</v>
      </c>
      <c r="M8" s="44"/>
      <c r="N8" s="44">
        <v>4</v>
      </c>
      <c r="O8" s="44">
        <v>10</v>
      </c>
      <c r="P8" s="44">
        <v>1</v>
      </c>
      <c r="Q8" s="46" t="s">
        <v>21</v>
      </c>
      <c r="R8" s="44"/>
      <c r="S8" s="44"/>
      <c r="T8" s="44"/>
      <c r="U8" s="44"/>
    </row>
    <row r="9" spans="1:21" x14ac:dyDescent="0.15">
      <c r="A9" s="68" t="s">
        <v>42</v>
      </c>
      <c r="B9" s="68"/>
      <c r="C9" s="26"/>
      <c r="D9" s="30"/>
      <c r="E9" s="30"/>
      <c r="F9" s="53"/>
      <c r="G9" s="53"/>
      <c r="H9" s="61"/>
      <c r="I9" s="61"/>
      <c r="J9" s="61"/>
      <c r="K9" s="35" t="str">
        <f t="shared" ref="K9:K14" si="0">IF(G9&lt;H9,$K$3,IF(G9=H9,$K$4,$K$5))</f>
        <v>　→</v>
      </c>
      <c r="L9" s="18"/>
      <c r="M9" s="44"/>
      <c r="N9" s="47"/>
      <c r="O9" s="47"/>
      <c r="P9" s="47"/>
      <c r="Q9" s="46"/>
      <c r="R9" s="50"/>
      <c r="S9" s="44"/>
      <c r="T9" s="44"/>
      <c r="U9" s="44"/>
    </row>
    <row r="10" spans="1:21" x14ac:dyDescent="0.15">
      <c r="A10" s="65"/>
      <c r="B10" s="65"/>
      <c r="C10" s="27"/>
      <c r="D10" s="31"/>
      <c r="E10" s="31"/>
      <c r="F10" s="54"/>
      <c r="G10" s="54"/>
      <c r="H10" s="62"/>
      <c r="I10" s="62"/>
      <c r="J10" s="62"/>
      <c r="K10" s="37" t="str">
        <f t="shared" si="0"/>
        <v>　→</v>
      </c>
      <c r="L10" s="19"/>
      <c r="M10" s="44"/>
      <c r="N10" s="48"/>
      <c r="O10" s="48"/>
      <c r="P10" s="48"/>
      <c r="Q10" s="46"/>
      <c r="R10" s="50"/>
      <c r="S10" s="44"/>
      <c r="T10" s="44"/>
      <c r="U10" s="44"/>
    </row>
    <row r="11" spans="1:21" x14ac:dyDescent="0.15">
      <c r="A11" s="65"/>
      <c r="B11" s="65"/>
      <c r="C11" s="27"/>
      <c r="D11" s="31"/>
      <c r="E11" s="31"/>
      <c r="F11" s="54"/>
      <c r="G11" s="54"/>
      <c r="H11" s="62"/>
      <c r="I11" s="62"/>
      <c r="J11" s="62"/>
      <c r="K11" s="37" t="str">
        <f t="shared" si="0"/>
        <v>　→</v>
      </c>
      <c r="L11" s="19"/>
      <c r="M11" s="44"/>
      <c r="N11" s="48"/>
      <c r="O11" s="48"/>
      <c r="P11" s="48"/>
      <c r="Q11" s="46"/>
      <c r="R11" s="52"/>
      <c r="S11" s="44"/>
      <c r="T11" s="44"/>
      <c r="U11" s="44"/>
    </row>
    <row r="12" spans="1:21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M12" s="44"/>
      <c r="N12" s="48"/>
      <c r="O12" s="48"/>
      <c r="P12" s="48"/>
      <c r="Q12" s="46"/>
      <c r="R12" s="50"/>
      <c r="S12" s="44"/>
      <c r="T12" s="44"/>
      <c r="U12" s="44"/>
    </row>
    <row r="13" spans="1:21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M13" s="44"/>
      <c r="N13" s="49"/>
      <c r="O13" s="49"/>
      <c r="P13" s="49"/>
      <c r="Q13" s="46"/>
      <c r="R13" s="58"/>
      <c r="S13" s="44"/>
      <c r="T13" s="44"/>
      <c r="U13" s="44"/>
    </row>
    <row r="14" spans="1:21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M14" s="44"/>
      <c r="N14" s="47"/>
      <c r="O14" s="47"/>
      <c r="P14" s="47"/>
      <c r="Q14" s="46"/>
      <c r="R14" s="58"/>
      <c r="S14" s="44"/>
      <c r="T14" s="44"/>
      <c r="U14" s="44"/>
    </row>
    <row r="15" spans="1:21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M15" s="44"/>
      <c r="N15" s="48"/>
      <c r="O15" s="48"/>
      <c r="P15" s="48"/>
      <c r="Q15" s="46"/>
      <c r="R15" s="58"/>
      <c r="S15" s="44"/>
      <c r="T15" s="44"/>
      <c r="U15" s="44"/>
    </row>
    <row r="16" spans="1:21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M16" s="44"/>
      <c r="N16" s="48"/>
      <c r="O16" s="48"/>
      <c r="P16" s="48"/>
      <c r="Q16" s="46"/>
      <c r="R16" s="50"/>
      <c r="S16" s="44"/>
      <c r="T16" s="44"/>
      <c r="U16" s="44"/>
    </row>
    <row r="17" spans="1:21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M17" s="44"/>
      <c r="N17" s="48"/>
      <c r="O17" s="48"/>
      <c r="P17" s="48"/>
      <c r="Q17" s="46"/>
      <c r="R17" s="52"/>
      <c r="S17" s="44"/>
      <c r="T17" s="44"/>
      <c r="U17" s="44"/>
    </row>
    <row r="18" spans="1:21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M18" s="44"/>
      <c r="N18" s="49"/>
      <c r="O18" s="49"/>
      <c r="P18" s="49"/>
      <c r="Q18" s="46"/>
      <c r="R18" s="50"/>
      <c r="S18" s="44"/>
      <c r="T18" s="44"/>
      <c r="U18" s="44"/>
    </row>
    <row r="19" spans="1:21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M19" s="44"/>
      <c r="N19" s="47"/>
      <c r="O19" s="47"/>
      <c r="P19" s="47"/>
      <c r="Q19" s="46"/>
      <c r="R19" s="50"/>
      <c r="S19" s="44"/>
      <c r="T19" s="44"/>
      <c r="U19" s="44"/>
    </row>
    <row r="20" spans="1:2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M20" s="44"/>
      <c r="N20" s="48"/>
      <c r="O20" s="48"/>
      <c r="P20" s="48"/>
      <c r="Q20" s="46"/>
      <c r="R20" s="50"/>
      <c r="S20" s="44"/>
      <c r="T20" s="44"/>
      <c r="U20" s="44"/>
    </row>
    <row r="21" spans="1:2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M21" s="44"/>
      <c r="N21" s="48"/>
      <c r="O21" s="48"/>
      <c r="P21" s="48"/>
      <c r="Q21" s="46"/>
      <c r="R21" s="59"/>
      <c r="S21" s="44"/>
      <c r="T21" s="44"/>
      <c r="U21" s="44"/>
    </row>
    <row r="22" spans="1:2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M22" s="44"/>
      <c r="N22" s="48"/>
      <c r="O22" s="48"/>
      <c r="P22" s="48"/>
      <c r="Q22" s="46"/>
      <c r="R22" s="50"/>
      <c r="S22" s="44"/>
      <c r="T22" s="44"/>
      <c r="U22" s="44"/>
    </row>
    <row r="23" spans="1:2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M23" s="44"/>
      <c r="N23" s="49"/>
      <c r="O23" s="49"/>
      <c r="P23" s="49"/>
      <c r="Q23" s="46"/>
      <c r="R23" s="50"/>
      <c r="S23" s="44"/>
      <c r="T23" s="44"/>
      <c r="U23" s="44"/>
    </row>
    <row r="24" spans="1:21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M24" s="44"/>
      <c r="N24" s="47"/>
      <c r="O24" s="47"/>
      <c r="P24" s="47"/>
      <c r="Q24" s="46"/>
      <c r="R24" s="52"/>
      <c r="S24" s="44"/>
      <c r="T24" s="44"/>
      <c r="U24" s="44"/>
    </row>
    <row r="25" spans="1:2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M25" s="45"/>
      <c r="N25" s="48"/>
      <c r="O25" s="48"/>
      <c r="P25" s="48"/>
      <c r="Q25" s="46"/>
      <c r="R25" s="51"/>
      <c r="S25" s="45"/>
      <c r="T25" s="45"/>
      <c r="U25" s="45"/>
    </row>
    <row r="26" spans="1:21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M26" s="44"/>
      <c r="N26" s="48"/>
      <c r="O26" s="48"/>
      <c r="P26" s="48"/>
      <c r="Q26" s="46"/>
      <c r="R26" s="50"/>
      <c r="S26" s="44"/>
      <c r="T26" s="44"/>
      <c r="U26" s="44"/>
    </row>
    <row r="27" spans="1:21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M27" s="44"/>
      <c r="N27" s="48"/>
      <c r="O27" s="48"/>
      <c r="P27" s="48"/>
      <c r="Q27" s="46"/>
      <c r="R27" s="52"/>
      <c r="S27" s="44"/>
      <c r="T27" s="44"/>
      <c r="U27" s="44"/>
    </row>
    <row r="28" spans="1:21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M28" s="44"/>
      <c r="N28" s="49"/>
      <c r="O28" s="49"/>
      <c r="P28" s="49"/>
      <c r="Q28" s="46"/>
      <c r="R28" s="50"/>
      <c r="S28" s="44"/>
      <c r="T28" s="44"/>
      <c r="U28" s="44"/>
    </row>
    <row r="29" spans="1:21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M29" s="44"/>
      <c r="N29" s="47"/>
      <c r="O29" s="47"/>
      <c r="P29" s="47"/>
      <c r="Q29" s="46"/>
      <c r="R29" s="52"/>
      <c r="S29" s="44"/>
      <c r="T29" s="44"/>
      <c r="U29" s="44"/>
    </row>
    <row r="30" spans="1:21" ht="14.25" thickBot="1" x14ac:dyDescent="0.2">
      <c r="A30" s="44"/>
      <c r="B30" s="8"/>
      <c r="C30" s="44"/>
      <c r="D30" s="44"/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 t="e">
        <f>AVERAGE(J9:J29)</f>
        <v>#DIV/0!</v>
      </c>
      <c r="K30" s="37" t="str">
        <f t="shared" si="2"/>
        <v>　→</v>
      </c>
      <c r="L30" s="19"/>
      <c r="M30" s="44"/>
      <c r="N30" s="48"/>
      <c r="O30" s="48"/>
      <c r="P30" s="48"/>
      <c r="Q30" s="46"/>
      <c r="R30" s="50"/>
      <c r="S30" s="44"/>
      <c r="T30" s="44"/>
      <c r="U30" s="44"/>
    </row>
    <row r="31" spans="1:21" x14ac:dyDescent="0.15">
      <c r="A31" s="44"/>
      <c r="B31" s="8"/>
      <c r="C31" s="44"/>
      <c r="D31" s="44"/>
      <c r="E31" s="44"/>
      <c r="F31" s="6"/>
      <c r="G31" s="6"/>
      <c r="H31" s="6"/>
      <c r="I31" s="6"/>
      <c r="J31" s="6"/>
      <c r="K31" s="37" t="str">
        <f t="shared" si="2"/>
        <v>　→</v>
      </c>
      <c r="L31" s="19"/>
      <c r="M31" s="44"/>
      <c r="N31" s="48"/>
      <c r="O31" s="48"/>
      <c r="P31" s="48"/>
      <c r="Q31" s="46"/>
      <c r="R31" s="52"/>
      <c r="S31" s="44"/>
      <c r="T31" s="44"/>
      <c r="U31" s="44"/>
    </row>
    <row r="32" spans="1:21" x14ac:dyDescent="0.15">
      <c r="A32" s="44"/>
      <c r="B32" s="8"/>
      <c r="C32" s="44"/>
      <c r="D32" s="44"/>
      <c r="E32" s="44"/>
      <c r="F32" s="1"/>
      <c r="G32" s="1"/>
      <c r="H32" s="1"/>
      <c r="I32" s="1"/>
      <c r="J32" s="1"/>
      <c r="K32" s="37" t="str">
        <f t="shared" si="2"/>
        <v>　→</v>
      </c>
      <c r="L32" s="19"/>
      <c r="M32" s="44"/>
      <c r="N32" s="48"/>
      <c r="O32" s="48"/>
      <c r="P32" s="48"/>
      <c r="Q32" s="46"/>
      <c r="R32" s="50"/>
      <c r="S32" s="44"/>
      <c r="T32" s="44"/>
      <c r="U32" s="44"/>
    </row>
    <row r="33" spans="1:21" ht="14.25" thickBot="1" x14ac:dyDescent="0.2">
      <c r="A33" s="44"/>
      <c r="B33" s="8"/>
      <c r="C33" s="44"/>
      <c r="D33" s="44"/>
      <c r="E33" s="44"/>
      <c r="F33" s="1"/>
      <c r="G33" s="1"/>
      <c r="H33" s="1"/>
      <c r="I33" s="1"/>
      <c r="J33" s="1"/>
      <c r="K33" s="38" t="str">
        <f t="shared" si="2"/>
        <v>　→</v>
      </c>
      <c r="L33" s="20"/>
      <c r="M33" s="44"/>
      <c r="N33" s="49"/>
      <c r="O33" s="49"/>
      <c r="P33" s="49"/>
      <c r="Q33" s="46"/>
      <c r="R33" s="50"/>
      <c r="S33" s="44"/>
      <c r="T33" s="44"/>
      <c r="U33" s="44"/>
    </row>
    <row r="34" spans="1:21" ht="14.25" thickBot="1" x14ac:dyDescent="0.2">
      <c r="A34" s="44"/>
      <c r="B34" s="8"/>
      <c r="C34" s="44"/>
      <c r="D34" s="44"/>
      <c r="E34" s="44"/>
      <c r="F34" s="1"/>
      <c r="G34" s="1"/>
      <c r="H34" s="1"/>
      <c r="I34" s="1"/>
      <c r="J34" s="1"/>
      <c r="K34" s="10" t="e">
        <f t="shared" si="2"/>
        <v>#DIV/0!</v>
      </c>
      <c r="L34" s="8"/>
      <c r="M34" s="44"/>
      <c r="N34" s="44"/>
      <c r="O34" s="44"/>
      <c r="P34" s="44"/>
      <c r="Q34" s="46"/>
      <c r="R34" s="50"/>
      <c r="S34" s="44"/>
      <c r="T34" s="44"/>
      <c r="U34" s="44"/>
    </row>
  </sheetData>
  <mergeCells count="2">
    <mergeCell ref="D1:F1"/>
    <mergeCell ref="D3:D4"/>
  </mergeCells>
  <phoneticPr fontId="3"/>
  <conditionalFormatting sqref="K22 K27 K32">
    <cfRule type="expression" dxfId="187" priority="31">
      <formula>G18&gt;H18</formula>
    </cfRule>
  </conditionalFormatting>
  <conditionalFormatting sqref="K10:K18">
    <cfRule type="expression" dxfId="186" priority="30">
      <formula>G10&gt;H10</formula>
    </cfRule>
  </conditionalFormatting>
  <conditionalFormatting sqref="K34">
    <cfRule type="expression" dxfId="185" priority="29">
      <formula>G30&gt;H30</formula>
    </cfRule>
  </conditionalFormatting>
  <conditionalFormatting sqref="F30:H30 J30">
    <cfRule type="expression" dxfId="184" priority="26">
      <formula>AND(0.75&lt;=F30,F30&lt;0.8)</formula>
    </cfRule>
    <cfRule type="expression" dxfId="183" priority="27">
      <formula>AND(0.65 &lt;= F30,F30&lt;0.75)</formula>
    </cfRule>
    <cfRule type="expression" dxfId="182" priority="28">
      <formula>F30 &lt; 0.65</formula>
    </cfRule>
  </conditionalFormatting>
  <conditionalFormatting sqref="K19:K20">
    <cfRule type="expression" dxfId="181" priority="25">
      <formula>G15&gt;H15</formula>
    </cfRule>
  </conditionalFormatting>
  <conditionalFormatting sqref="K9">
    <cfRule type="expression" dxfId="180" priority="24">
      <formula>G9&gt;H9</formula>
    </cfRule>
  </conditionalFormatting>
  <conditionalFormatting sqref="K21">
    <cfRule type="expression" dxfId="179" priority="23">
      <formula>G17&gt;H17</formula>
    </cfRule>
  </conditionalFormatting>
  <conditionalFormatting sqref="K23">
    <cfRule type="expression" dxfId="178" priority="22">
      <formula>G19&gt;H19</formula>
    </cfRule>
  </conditionalFormatting>
  <conditionalFormatting sqref="K24:K25">
    <cfRule type="expression" dxfId="177" priority="21">
      <formula>G20&gt;H20</formula>
    </cfRule>
  </conditionalFormatting>
  <conditionalFormatting sqref="K26">
    <cfRule type="expression" dxfId="176" priority="20">
      <formula>G22&gt;H22</formula>
    </cfRule>
  </conditionalFormatting>
  <conditionalFormatting sqref="K28">
    <cfRule type="expression" dxfId="175" priority="19">
      <formula>G24&gt;H24</formula>
    </cfRule>
  </conditionalFormatting>
  <conditionalFormatting sqref="K29:K30">
    <cfRule type="expression" dxfId="174" priority="18">
      <formula>G25&gt;H25</formula>
    </cfRule>
  </conditionalFormatting>
  <conditionalFormatting sqref="K31">
    <cfRule type="expression" dxfId="173" priority="17">
      <formula>G27&gt;H27</formula>
    </cfRule>
  </conditionalFormatting>
  <conditionalFormatting sqref="K33">
    <cfRule type="expression" dxfId="172" priority="16">
      <formula>G29&gt;H29</formula>
    </cfRule>
  </conditionalFormatting>
  <conditionalFormatting sqref="N9:P33">
    <cfRule type="cellIs" dxfId="171" priority="15" operator="equal">
      <formula>2</formula>
    </cfRule>
  </conditionalFormatting>
  <conditionalFormatting sqref="F9:H29 J9:J29">
    <cfRule type="expression" dxfId="170" priority="11">
      <formula>F9 &lt; 0.65</formula>
    </cfRule>
    <cfRule type="expression" dxfId="169" priority="12">
      <formula>AND(0.65 &lt;= F9,F9&lt;0.75)</formula>
    </cfRule>
    <cfRule type="expression" dxfId="168" priority="13">
      <formula>AND(0.75&lt;=F9,F9&lt;0.8)</formula>
    </cfRule>
  </conditionalFormatting>
  <conditionalFormatting sqref="F9:H29 J9:J29">
    <cfRule type="expression" dxfId="167" priority="14" stopIfTrue="1">
      <formula>F9 &lt; 0.85</formula>
    </cfRule>
  </conditionalFormatting>
  <conditionalFormatting sqref="I30">
    <cfRule type="expression" dxfId="166" priority="5">
      <formula>AND(0.75&lt;=I30,I30&lt;0.8)</formula>
    </cfRule>
    <cfRule type="expression" dxfId="165" priority="6">
      <formula>AND(0.65 &lt;= I30,I30&lt;0.75)</formula>
    </cfRule>
    <cfRule type="expression" dxfId="164" priority="7">
      <formula>I30 &lt; 0.65</formula>
    </cfRule>
  </conditionalFormatting>
  <conditionalFormatting sqref="I9:I29">
    <cfRule type="expression" dxfId="163" priority="1">
      <formula>I9 &lt; 0.65</formula>
    </cfRule>
    <cfRule type="expression" dxfId="162" priority="2">
      <formula>AND(0.65 &lt;= I9,I9&lt;0.75)</formula>
    </cfRule>
    <cfRule type="expression" dxfId="161" priority="3">
      <formula>AND(0.75&lt;=I9,I9&lt;0.8)</formula>
    </cfRule>
  </conditionalFormatting>
  <conditionalFormatting sqref="I9:I29">
    <cfRule type="expression" dxfId="160" priority="4" stopIfTrue="1">
      <formula>I9 &lt; 0.85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I5" sqref="I5"/>
    </sheetView>
  </sheetViews>
  <sheetFormatPr defaultRowHeight="13.5" x14ac:dyDescent="0.15"/>
  <sheetData>
    <row r="1" spans="1:21" ht="17.25" x14ac:dyDescent="0.15">
      <c r="A1" s="44"/>
      <c r="B1" s="8"/>
      <c r="C1" s="44"/>
      <c r="D1" s="70" t="s">
        <v>3</v>
      </c>
      <c r="E1" s="70"/>
      <c r="F1" s="70"/>
      <c r="G1" s="1"/>
      <c r="H1" s="1"/>
      <c r="I1" s="1"/>
      <c r="J1" s="1"/>
      <c r="K1" s="44"/>
      <c r="L1" s="8"/>
      <c r="M1" s="44"/>
      <c r="N1" s="44"/>
      <c r="O1" s="44"/>
      <c r="P1" s="44"/>
      <c r="Q1" s="46"/>
      <c r="R1" s="44"/>
      <c r="S1" s="44"/>
      <c r="T1" s="44"/>
      <c r="U1" s="44"/>
    </row>
    <row r="2" spans="1:21" ht="14.25" thickBot="1" x14ac:dyDescent="0.2">
      <c r="A2" s="44"/>
      <c r="B2" s="8"/>
      <c r="C2" s="44"/>
      <c r="D2" s="1"/>
      <c r="E2" s="1"/>
      <c r="F2" s="1"/>
      <c r="G2" s="4" t="s">
        <v>8</v>
      </c>
      <c r="H2" s="1"/>
      <c r="I2" s="1"/>
      <c r="J2" s="1"/>
      <c r="K2" s="44"/>
      <c r="L2" s="8"/>
      <c r="M2" s="44"/>
      <c r="N2" s="44"/>
      <c r="O2" s="44"/>
      <c r="P2" s="44"/>
      <c r="Q2" s="46"/>
      <c r="R2" s="44"/>
      <c r="S2" s="44"/>
      <c r="T2" s="44"/>
      <c r="U2" s="44"/>
    </row>
    <row r="3" spans="1:21" x14ac:dyDescent="0.15">
      <c r="A3" s="2"/>
      <c r="B3" s="1"/>
      <c r="C3" s="2"/>
      <c r="D3" s="71" t="s">
        <v>4</v>
      </c>
      <c r="E3" s="23" t="s">
        <v>17</v>
      </c>
      <c r="F3" s="2"/>
      <c r="G3" s="7" t="s">
        <v>10</v>
      </c>
      <c r="H3" s="2"/>
      <c r="I3" s="2"/>
      <c r="J3" s="2"/>
      <c r="K3" s="44" t="s">
        <v>5</v>
      </c>
      <c r="L3" s="15" t="s">
        <v>15</v>
      </c>
      <c r="M3" s="2"/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  <c r="T3" s="2"/>
      <c r="U3" s="2"/>
    </row>
    <row r="4" spans="1:21" ht="14.25" thickBot="1" x14ac:dyDescent="0.2">
      <c r="A4" s="2"/>
      <c r="B4" s="1"/>
      <c r="C4" s="2"/>
      <c r="D4" s="71"/>
      <c r="E4" s="22" t="s">
        <v>16</v>
      </c>
      <c r="F4" s="2"/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M4" s="2"/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  <c r="T4" s="2"/>
      <c r="U4" s="2"/>
    </row>
    <row r="5" spans="1:21" x14ac:dyDescent="0.15">
      <c r="A5" s="44"/>
      <c r="B5" s="8"/>
      <c r="C5" s="44"/>
      <c r="D5" s="44"/>
      <c r="E5" s="44"/>
      <c r="F5" s="1"/>
      <c r="G5" s="43" t="s">
        <v>22</v>
      </c>
      <c r="H5" s="1"/>
      <c r="I5" s="1"/>
      <c r="J5" s="1"/>
      <c r="K5" s="3" t="s">
        <v>7</v>
      </c>
      <c r="L5" s="8"/>
      <c r="M5" s="44"/>
      <c r="N5" s="44"/>
      <c r="O5" s="44"/>
      <c r="P5" s="44"/>
      <c r="Q5" s="46"/>
      <c r="R5" s="44"/>
      <c r="S5" s="44"/>
      <c r="T5" s="44"/>
      <c r="U5" s="44"/>
    </row>
    <row r="6" spans="1:21" ht="14.25" thickBot="1" x14ac:dyDescent="0.2">
      <c r="A6" s="44"/>
      <c r="B6" s="8"/>
      <c r="C6" s="44"/>
      <c r="D6" s="44"/>
      <c r="E6" s="44"/>
      <c r="F6" s="9"/>
      <c r="G6" s="1"/>
      <c r="H6" s="1"/>
      <c r="I6" s="1"/>
      <c r="J6" s="1"/>
      <c r="K6" s="3"/>
      <c r="L6" s="8"/>
      <c r="M6" s="44"/>
      <c r="N6" s="44"/>
      <c r="O6" s="44"/>
      <c r="P6" s="44"/>
      <c r="Q6" s="46"/>
      <c r="R6" s="44"/>
      <c r="S6" s="44"/>
      <c r="T6" s="44"/>
      <c r="U6" s="44"/>
    </row>
    <row r="7" spans="1:21" ht="14.25" thickBot="1" x14ac:dyDescent="0.2">
      <c r="A7" s="44"/>
      <c r="B7" s="8"/>
      <c r="C7" s="44"/>
      <c r="D7" s="44"/>
      <c r="E7" s="44"/>
      <c r="F7" s="1"/>
      <c r="G7" s="1"/>
      <c r="H7" s="1"/>
      <c r="I7" s="1"/>
      <c r="J7" s="1"/>
      <c r="K7" s="44"/>
      <c r="L7" s="15" t="s">
        <v>14</v>
      </c>
      <c r="M7" s="44"/>
      <c r="N7" s="44" t="s">
        <v>18</v>
      </c>
      <c r="O7" s="44"/>
      <c r="P7" s="44"/>
      <c r="Q7" s="46"/>
      <c r="R7" s="44"/>
      <c r="S7" s="44"/>
      <c r="T7" s="44"/>
      <c r="U7" s="44"/>
    </row>
    <row r="8" spans="1:21" ht="14.25" thickBot="1" x14ac:dyDescent="0.2">
      <c r="A8" s="69" t="s">
        <v>43</v>
      </c>
      <c r="B8" s="69" t="s">
        <v>44</v>
      </c>
      <c r="C8" s="40" t="s">
        <v>45</v>
      </c>
      <c r="D8" s="41" t="s">
        <v>1</v>
      </c>
      <c r="E8" s="41" t="s">
        <v>2</v>
      </c>
      <c r="F8" s="42">
        <f>7+'９月'!J8</f>
        <v>44109</v>
      </c>
      <c r="G8" s="42">
        <f>F8+7</f>
        <v>44116</v>
      </c>
      <c r="H8" s="57">
        <f>G8+7</f>
        <v>44123</v>
      </c>
      <c r="I8" s="57">
        <f>G8+7</f>
        <v>44123</v>
      </c>
      <c r="J8" s="57">
        <f>H8+7</f>
        <v>44130</v>
      </c>
      <c r="K8" s="11" t="s">
        <v>13</v>
      </c>
      <c r="L8" s="16">
        <f>H8</f>
        <v>44123</v>
      </c>
      <c r="M8" s="44"/>
      <c r="N8" s="44">
        <v>4</v>
      </c>
      <c r="O8" s="44">
        <v>10</v>
      </c>
      <c r="P8" s="44">
        <v>1</v>
      </c>
      <c r="Q8" s="46" t="s">
        <v>21</v>
      </c>
      <c r="R8" s="44"/>
      <c r="S8" s="44"/>
      <c r="T8" s="44"/>
      <c r="U8" s="44"/>
    </row>
    <row r="9" spans="1:21" x14ac:dyDescent="0.15">
      <c r="A9" s="68" t="s">
        <v>42</v>
      </c>
      <c r="B9" s="68"/>
      <c r="C9" s="26"/>
      <c r="D9" s="30"/>
      <c r="E9" s="30"/>
      <c r="F9" s="53"/>
      <c r="G9" s="53"/>
      <c r="H9" s="61"/>
      <c r="I9" s="61"/>
      <c r="J9" s="61"/>
      <c r="K9" s="35" t="str">
        <f t="shared" ref="K9:K14" si="0">IF(G9&lt;H9,$K$3,IF(G9=H9,$K$4,$K$5))</f>
        <v>　→</v>
      </c>
      <c r="L9" s="18"/>
      <c r="M9" s="44"/>
      <c r="N9" s="47"/>
      <c r="O9" s="47"/>
      <c r="P9" s="47"/>
      <c r="Q9" s="46"/>
      <c r="R9" s="50"/>
      <c r="S9" s="44"/>
      <c r="T9" s="44"/>
      <c r="U9" s="44"/>
    </row>
    <row r="10" spans="1:21" x14ac:dyDescent="0.15">
      <c r="A10" s="65"/>
      <c r="B10" s="65"/>
      <c r="C10" s="27"/>
      <c r="D10" s="31"/>
      <c r="E10" s="31"/>
      <c r="F10" s="54"/>
      <c r="G10" s="54"/>
      <c r="H10" s="62"/>
      <c r="I10" s="62"/>
      <c r="J10" s="62"/>
      <c r="K10" s="37" t="str">
        <f t="shared" si="0"/>
        <v>　→</v>
      </c>
      <c r="L10" s="19"/>
      <c r="M10" s="44"/>
      <c r="N10" s="48"/>
      <c r="O10" s="48"/>
      <c r="P10" s="48"/>
      <c r="Q10" s="46"/>
      <c r="R10" s="50"/>
      <c r="S10" s="44"/>
      <c r="T10" s="44"/>
      <c r="U10" s="44"/>
    </row>
    <row r="11" spans="1:21" x14ac:dyDescent="0.15">
      <c r="A11" s="65"/>
      <c r="B11" s="65"/>
      <c r="C11" s="27"/>
      <c r="D11" s="31"/>
      <c r="E11" s="31"/>
      <c r="F11" s="54"/>
      <c r="G11" s="54"/>
      <c r="H11" s="62"/>
      <c r="I11" s="62"/>
      <c r="J11" s="62"/>
      <c r="K11" s="37" t="str">
        <f t="shared" si="0"/>
        <v>　→</v>
      </c>
      <c r="L11" s="19"/>
      <c r="M11" s="44"/>
      <c r="N11" s="48"/>
      <c r="O11" s="48"/>
      <c r="P11" s="48"/>
      <c r="Q11" s="46"/>
      <c r="R11" s="52"/>
      <c r="S11" s="44"/>
      <c r="T11" s="44"/>
      <c r="U11" s="44"/>
    </row>
    <row r="12" spans="1:21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M12" s="44"/>
      <c r="N12" s="48"/>
      <c r="O12" s="48"/>
      <c r="P12" s="48"/>
      <c r="Q12" s="46"/>
      <c r="R12" s="50"/>
      <c r="S12" s="44"/>
      <c r="T12" s="44"/>
      <c r="U12" s="44"/>
    </row>
    <row r="13" spans="1:21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M13" s="44"/>
      <c r="N13" s="49"/>
      <c r="O13" s="49"/>
      <c r="P13" s="49"/>
      <c r="Q13" s="46"/>
      <c r="R13" s="58"/>
      <c r="S13" s="44"/>
      <c r="T13" s="44"/>
      <c r="U13" s="44"/>
    </row>
    <row r="14" spans="1:21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M14" s="44"/>
      <c r="N14" s="47"/>
      <c r="O14" s="47"/>
      <c r="P14" s="47"/>
      <c r="Q14" s="46"/>
      <c r="R14" s="58"/>
      <c r="S14" s="44"/>
      <c r="T14" s="44"/>
      <c r="U14" s="44"/>
    </row>
    <row r="15" spans="1:21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M15" s="44"/>
      <c r="N15" s="48"/>
      <c r="O15" s="48"/>
      <c r="P15" s="48"/>
      <c r="Q15" s="46"/>
      <c r="R15" s="58"/>
      <c r="S15" s="44"/>
      <c r="T15" s="44"/>
      <c r="U15" s="44"/>
    </row>
    <row r="16" spans="1:21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M16" s="44"/>
      <c r="N16" s="48"/>
      <c r="O16" s="48"/>
      <c r="P16" s="48"/>
      <c r="Q16" s="46"/>
      <c r="R16" s="50"/>
      <c r="S16" s="44"/>
      <c r="T16" s="44"/>
      <c r="U16" s="44"/>
    </row>
    <row r="17" spans="1:21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M17" s="44"/>
      <c r="N17" s="48"/>
      <c r="O17" s="48"/>
      <c r="P17" s="48"/>
      <c r="Q17" s="46"/>
      <c r="R17" s="52"/>
      <c r="S17" s="44"/>
      <c r="T17" s="44"/>
      <c r="U17" s="44"/>
    </row>
    <row r="18" spans="1:21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M18" s="44"/>
      <c r="N18" s="49"/>
      <c r="O18" s="49"/>
      <c r="P18" s="49"/>
      <c r="Q18" s="46"/>
      <c r="R18" s="50"/>
      <c r="S18" s="44"/>
      <c r="T18" s="44"/>
      <c r="U18" s="44"/>
    </row>
    <row r="19" spans="1:21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M19" s="44"/>
      <c r="N19" s="47"/>
      <c r="O19" s="47"/>
      <c r="P19" s="47"/>
      <c r="Q19" s="46"/>
      <c r="R19" s="50"/>
      <c r="S19" s="44"/>
      <c r="T19" s="44"/>
      <c r="U19" s="44"/>
    </row>
    <row r="20" spans="1:2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M20" s="44"/>
      <c r="N20" s="48"/>
      <c r="O20" s="48"/>
      <c r="P20" s="48"/>
      <c r="Q20" s="46"/>
      <c r="R20" s="50"/>
      <c r="S20" s="44"/>
      <c r="T20" s="44"/>
      <c r="U20" s="44"/>
    </row>
    <row r="21" spans="1:2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M21" s="44"/>
      <c r="N21" s="48"/>
      <c r="O21" s="48"/>
      <c r="P21" s="48"/>
      <c r="Q21" s="46"/>
      <c r="R21" s="59"/>
      <c r="S21" s="44"/>
      <c r="T21" s="44"/>
      <c r="U21" s="44"/>
    </row>
    <row r="22" spans="1:2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M22" s="44"/>
      <c r="N22" s="48"/>
      <c r="O22" s="48"/>
      <c r="P22" s="48"/>
      <c r="Q22" s="46"/>
      <c r="R22" s="50"/>
      <c r="S22" s="44"/>
      <c r="T22" s="44"/>
      <c r="U22" s="44"/>
    </row>
    <row r="23" spans="1:2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M23" s="44"/>
      <c r="N23" s="49"/>
      <c r="O23" s="49"/>
      <c r="P23" s="49"/>
      <c r="Q23" s="46"/>
      <c r="R23" s="50"/>
      <c r="S23" s="44"/>
      <c r="T23" s="44"/>
      <c r="U23" s="44"/>
    </row>
    <row r="24" spans="1:21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M24" s="44"/>
      <c r="N24" s="47"/>
      <c r="O24" s="47"/>
      <c r="P24" s="47"/>
      <c r="Q24" s="46"/>
      <c r="R24" s="52"/>
      <c r="S24" s="44"/>
      <c r="T24" s="44"/>
      <c r="U24" s="44"/>
    </row>
    <row r="25" spans="1:2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M25" s="45"/>
      <c r="N25" s="48"/>
      <c r="O25" s="48"/>
      <c r="P25" s="48"/>
      <c r="Q25" s="46"/>
      <c r="R25" s="51"/>
      <c r="S25" s="45"/>
      <c r="T25" s="45"/>
      <c r="U25" s="45"/>
    </row>
    <row r="26" spans="1:21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M26" s="44"/>
      <c r="N26" s="48"/>
      <c r="O26" s="48"/>
      <c r="P26" s="48"/>
      <c r="Q26" s="46"/>
      <c r="R26" s="50"/>
      <c r="S26" s="44"/>
      <c r="T26" s="44"/>
      <c r="U26" s="44"/>
    </row>
    <row r="27" spans="1:21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M27" s="44"/>
      <c r="N27" s="48"/>
      <c r="O27" s="48"/>
      <c r="P27" s="48"/>
      <c r="Q27" s="46"/>
      <c r="R27" s="52"/>
      <c r="S27" s="44"/>
      <c r="T27" s="44"/>
      <c r="U27" s="44"/>
    </row>
    <row r="28" spans="1:21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M28" s="44"/>
      <c r="N28" s="49"/>
      <c r="O28" s="49"/>
      <c r="P28" s="49"/>
      <c r="Q28" s="46"/>
      <c r="R28" s="50"/>
      <c r="S28" s="44"/>
      <c r="T28" s="44"/>
      <c r="U28" s="44"/>
    </row>
    <row r="29" spans="1:21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M29" s="44"/>
      <c r="N29" s="47"/>
      <c r="O29" s="47"/>
      <c r="P29" s="47"/>
      <c r="Q29" s="46"/>
      <c r="R29" s="52"/>
      <c r="S29" s="44"/>
      <c r="T29" s="44"/>
      <c r="U29" s="44"/>
    </row>
    <row r="30" spans="1:21" ht="14.25" thickBot="1" x14ac:dyDescent="0.2">
      <c r="A30" s="44"/>
      <c r="B30" s="8"/>
      <c r="C30" s="44"/>
      <c r="D30" s="44"/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 t="e">
        <f>AVERAGE(J9:J29)</f>
        <v>#DIV/0!</v>
      </c>
      <c r="K30" s="37" t="str">
        <f t="shared" si="2"/>
        <v>　→</v>
      </c>
      <c r="L30" s="19"/>
      <c r="M30" s="44"/>
      <c r="N30" s="48"/>
      <c r="O30" s="48"/>
      <c r="P30" s="48"/>
      <c r="Q30" s="46"/>
      <c r="R30" s="50"/>
      <c r="S30" s="44"/>
      <c r="T30" s="44"/>
      <c r="U30" s="44"/>
    </row>
    <row r="31" spans="1:21" x14ac:dyDescent="0.15">
      <c r="A31" s="44"/>
      <c r="B31" s="8"/>
      <c r="C31" s="44"/>
      <c r="D31" s="44"/>
      <c r="E31" s="44"/>
      <c r="F31" s="6"/>
      <c r="G31" s="6"/>
      <c r="H31" s="6"/>
      <c r="I31" s="6"/>
      <c r="J31" s="6"/>
      <c r="K31" s="37" t="str">
        <f t="shared" si="2"/>
        <v>　→</v>
      </c>
      <c r="L31" s="19"/>
      <c r="M31" s="44"/>
      <c r="N31" s="48"/>
      <c r="O31" s="48"/>
      <c r="P31" s="48"/>
      <c r="Q31" s="46"/>
      <c r="R31" s="52"/>
      <c r="S31" s="44"/>
      <c r="T31" s="44"/>
      <c r="U31" s="44"/>
    </row>
    <row r="32" spans="1:21" x14ac:dyDescent="0.15">
      <c r="A32" s="44"/>
      <c r="B32" s="8"/>
      <c r="C32" s="44"/>
      <c r="D32" s="44"/>
      <c r="E32" s="44"/>
      <c r="F32" s="1"/>
      <c r="G32" s="1"/>
      <c r="H32" s="1"/>
      <c r="I32" s="1"/>
      <c r="J32" s="1"/>
      <c r="K32" s="37" t="str">
        <f t="shared" si="2"/>
        <v>　→</v>
      </c>
      <c r="L32" s="19"/>
      <c r="M32" s="44"/>
      <c r="N32" s="48"/>
      <c r="O32" s="48"/>
      <c r="P32" s="48"/>
      <c r="Q32" s="46"/>
      <c r="R32" s="50"/>
      <c r="S32" s="44"/>
      <c r="T32" s="44"/>
      <c r="U32" s="44"/>
    </row>
    <row r="33" spans="1:21" ht="14.25" thickBot="1" x14ac:dyDescent="0.2">
      <c r="A33" s="44"/>
      <c r="B33" s="8"/>
      <c r="C33" s="44"/>
      <c r="D33" s="44"/>
      <c r="E33" s="44"/>
      <c r="F33" s="1"/>
      <c r="G33" s="1"/>
      <c r="H33" s="1"/>
      <c r="I33" s="1"/>
      <c r="J33" s="1"/>
      <c r="K33" s="38" t="str">
        <f t="shared" si="2"/>
        <v>　→</v>
      </c>
      <c r="L33" s="20"/>
      <c r="M33" s="44"/>
      <c r="N33" s="49"/>
      <c r="O33" s="49"/>
      <c r="P33" s="49"/>
      <c r="Q33" s="46"/>
      <c r="R33" s="50"/>
      <c r="S33" s="44"/>
      <c r="T33" s="44"/>
      <c r="U33" s="44"/>
    </row>
    <row r="34" spans="1:21" ht="14.25" thickBot="1" x14ac:dyDescent="0.2">
      <c r="A34" s="44"/>
      <c r="B34" s="8"/>
      <c r="C34" s="44"/>
      <c r="D34" s="44"/>
      <c r="E34" s="44"/>
      <c r="F34" s="1"/>
      <c r="G34" s="1"/>
      <c r="H34" s="1"/>
      <c r="I34" s="1"/>
      <c r="J34" s="1"/>
      <c r="K34" s="10" t="e">
        <f t="shared" si="2"/>
        <v>#DIV/0!</v>
      </c>
      <c r="L34" s="8"/>
      <c r="M34" s="44"/>
      <c r="N34" s="44"/>
      <c r="O34" s="44"/>
      <c r="P34" s="44"/>
      <c r="Q34" s="46"/>
      <c r="R34" s="50"/>
      <c r="S34" s="44"/>
      <c r="T34" s="44"/>
      <c r="U34" s="44"/>
    </row>
  </sheetData>
  <mergeCells count="2">
    <mergeCell ref="D1:F1"/>
    <mergeCell ref="D3:D4"/>
  </mergeCells>
  <phoneticPr fontId="3"/>
  <conditionalFormatting sqref="K22 K27 K32">
    <cfRule type="expression" dxfId="159" priority="31">
      <formula>G18&gt;H18</formula>
    </cfRule>
  </conditionalFormatting>
  <conditionalFormatting sqref="K10:K18">
    <cfRule type="expression" dxfId="158" priority="30">
      <formula>G10&gt;H10</formula>
    </cfRule>
  </conditionalFormatting>
  <conditionalFormatting sqref="K34">
    <cfRule type="expression" dxfId="157" priority="29">
      <formula>G30&gt;H30</formula>
    </cfRule>
  </conditionalFormatting>
  <conditionalFormatting sqref="F30:H30 J30">
    <cfRule type="expression" dxfId="156" priority="26">
      <formula>AND(0.75&lt;=F30,F30&lt;0.8)</formula>
    </cfRule>
    <cfRule type="expression" dxfId="155" priority="27">
      <formula>AND(0.65 &lt;= F30,F30&lt;0.75)</formula>
    </cfRule>
    <cfRule type="expression" dxfId="154" priority="28">
      <formula>F30 &lt; 0.65</formula>
    </cfRule>
  </conditionalFormatting>
  <conditionalFormatting sqref="K19:K20">
    <cfRule type="expression" dxfId="153" priority="25">
      <formula>G15&gt;H15</formula>
    </cfRule>
  </conditionalFormatting>
  <conditionalFormatting sqref="K9">
    <cfRule type="expression" dxfId="152" priority="24">
      <formula>G9&gt;H9</formula>
    </cfRule>
  </conditionalFormatting>
  <conditionalFormatting sqref="K21">
    <cfRule type="expression" dxfId="151" priority="23">
      <formula>G17&gt;H17</formula>
    </cfRule>
  </conditionalFormatting>
  <conditionalFormatting sqref="K23">
    <cfRule type="expression" dxfId="150" priority="22">
      <formula>G19&gt;H19</formula>
    </cfRule>
  </conditionalFormatting>
  <conditionalFormatting sqref="K24:K25">
    <cfRule type="expression" dxfId="149" priority="21">
      <formula>G20&gt;H20</formula>
    </cfRule>
  </conditionalFormatting>
  <conditionalFormatting sqref="K26">
    <cfRule type="expression" dxfId="148" priority="20">
      <formula>G22&gt;H22</formula>
    </cfRule>
  </conditionalFormatting>
  <conditionalFormatting sqref="K28">
    <cfRule type="expression" dxfId="147" priority="19">
      <formula>G24&gt;H24</formula>
    </cfRule>
  </conditionalFormatting>
  <conditionalFormatting sqref="K29:K30">
    <cfRule type="expression" dxfId="146" priority="18">
      <formula>G25&gt;H25</formula>
    </cfRule>
  </conditionalFormatting>
  <conditionalFormatting sqref="K31">
    <cfRule type="expression" dxfId="145" priority="17">
      <formula>G27&gt;H27</formula>
    </cfRule>
  </conditionalFormatting>
  <conditionalFormatting sqref="K33">
    <cfRule type="expression" dxfId="144" priority="16">
      <formula>G29&gt;H29</formula>
    </cfRule>
  </conditionalFormatting>
  <conditionalFormatting sqref="N9:P33">
    <cfRule type="cellIs" dxfId="143" priority="15" operator="equal">
      <formula>2</formula>
    </cfRule>
  </conditionalFormatting>
  <conditionalFormatting sqref="F9:H29 J9:J29">
    <cfRule type="expression" dxfId="142" priority="11">
      <formula>F9 &lt; 0.65</formula>
    </cfRule>
    <cfRule type="expression" dxfId="141" priority="12">
      <formula>AND(0.65 &lt;= F9,F9&lt;0.75)</formula>
    </cfRule>
    <cfRule type="expression" dxfId="140" priority="13">
      <formula>AND(0.75&lt;=F9,F9&lt;0.8)</formula>
    </cfRule>
  </conditionalFormatting>
  <conditionalFormatting sqref="F9:H29 J9:J29">
    <cfRule type="expression" dxfId="139" priority="14" stopIfTrue="1">
      <formula>F9 &lt; 0.85</formula>
    </cfRule>
  </conditionalFormatting>
  <conditionalFormatting sqref="I30">
    <cfRule type="expression" dxfId="138" priority="5">
      <formula>AND(0.75&lt;=I30,I30&lt;0.8)</formula>
    </cfRule>
    <cfRule type="expression" dxfId="137" priority="6">
      <formula>AND(0.65 &lt;= I30,I30&lt;0.75)</formula>
    </cfRule>
    <cfRule type="expression" dxfId="136" priority="7">
      <formula>I30 &lt; 0.65</formula>
    </cfRule>
  </conditionalFormatting>
  <conditionalFormatting sqref="I9:I29">
    <cfRule type="expression" dxfId="135" priority="1">
      <formula>I9 &lt; 0.65</formula>
    </cfRule>
    <cfRule type="expression" dxfId="134" priority="2">
      <formula>AND(0.65 &lt;= I9,I9&lt;0.75)</formula>
    </cfRule>
    <cfRule type="expression" dxfId="133" priority="3">
      <formula>AND(0.75&lt;=I9,I9&lt;0.8)</formula>
    </cfRule>
  </conditionalFormatting>
  <conditionalFormatting sqref="I9:I29">
    <cfRule type="expression" dxfId="132" priority="4" stopIfTrue="1">
      <formula>I9 &lt; 0.85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M10" sqref="M10"/>
    </sheetView>
  </sheetViews>
  <sheetFormatPr defaultRowHeight="13.5" x14ac:dyDescent="0.15"/>
  <sheetData>
    <row r="1" spans="1:21" ht="17.25" x14ac:dyDescent="0.15">
      <c r="A1" s="44"/>
      <c r="B1" s="8"/>
      <c r="C1" s="44"/>
      <c r="D1" s="70" t="s">
        <v>3</v>
      </c>
      <c r="E1" s="70"/>
      <c r="F1" s="70"/>
      <c r="G1" s="1"/>
      <c r="H1" s="1"/>
      <c r="I1" s="1"/>
      <c r="J1" s="1"/>
      <c r="K1" s="44"/>
      <c r="L1" s="8"/>
      <c r="M1" s="44"/>
      <c r="N1" s="44"/>
      <c r="O1" s="44"/>
      <c r="P1" s="44"/>
      <c r="Q1" s="46"/>
      <c r="R1" s="44"/>
      <c r="S1" s="44"/>
      <c r="T1" s="44"/>
      <c r="U1" s="44"/>
    </row>
    <row r="2" spans="1:21" ht="14.25" thickBot="1" x14ac:dyDescent="0.2">
      <c r="A2" s="44"/>
      <c r="B2" s="8"/>
      <c r="C2" s="44"/>
      <c r="D2" s="1"/>
      <c r="E2" s="1"/>
      <c r="F2" s="1"/>
      <c r="G2" s="4" t="s">
        <v>8</v>
      </c>
      <c r="H2" s="1"/>
      <c r="I2" s="1"/>
      <c r="J2" s="1"/>
      <c r="K2" s="44"/>
      <c r="L2" s="8"/>
      <c r="M2" s="44"/>
      <c r="N2" s="44"/>
      <c r="O2" s="44"/>
      <c r="P2" s="44"/>
      <c r="Q2" s="46"/>
      <c r="R2" s="44"/>
      <c r="S2" s="44"/>
      <c r="T2" s="44"/>
      <c r="U2" s="44"/>
    </row>
    <row r="3" spans="1:21" x14ac:dyDescent="0.15">
      <c r="A3" s="2"/>
      <c r="B3" s="1"/>
      <c r="C3" s="2"/>
      <c r="D3" s="71" t="s">
        <v>4</v>
      </c>
      <c r="E3" s="23" t="s">
        <v>17</v>
      </c>
      <c r="F3" s="2"/>
      <c r="G3" s="7" t="s">
        <v>10</v>
      </c>
      <c r="H3" s="2"/>
      <c r="I3" s="2"/>
      <c r="J3" s="2"/>
      <c r="K3" s="44" t="s">
        <v>5</v>
      </c>
      <c r="L3" s="15" t="s">
        <v>15</v>
      </c>
      <c r="M3" s="2"/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  <c r="T3" s="2"/>
      <c r="U3" s="2"/>
    </row>
    <row r="4" spans="1:21" ht="14.25" thickBot="1" x14ac:dyDescent="0.2">
      <c r="A4" s="2"/>
      <c r="B4" s="1"/>
      <c r="C4" s="2"/>
      <c r="D4" s="71"/>
      <c r="E4" s="22" t="s">
        <v>16</v>
      </c>
      <c r="F4" s="2"/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M4" s="2"/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  <c r="T4" s="2"/>
      <c r="U4" s="2"/>
    </row>
    <row r="5" spans="1:21" x14ac:dyDescent="0.15">
      <c r="A5" s="44"/>
      <c r="B5" s="8"/>
      <c r="C5" s="44"/>
      <c r="D5" s="44"/>
      <c r="E5" s="44"/>
      <c r="F5" s="1"/>
      <c r="G5" s="43" t="s">
        <v>22</v>
      </c>
      <c r="H5" s="1"/>
      <c r="I5" s="1"/>
      <c r="J5" s="1"/>
      <c r="K5" s="3" t="s">
        <v>7</v>
      </c>
      <c r="L5" s="8"/>
      <c r="M5" s="44"/>
      <c r="N5" s="44"/>
      <c r="O5" s="44"/>
      <c r="P5" s="44"/>
      <c r="Q5" s="46"/>
      <c r="R5" s="44"/>
      <c r="S5" s="44"/>
      <c r="T5" s="44"/>
      <c r="U5" s="44"/>
    </row>
    <row r="6" spans="1:21" ht="14.25" thickBot="1" x14ac:dyDescent="0.2">
      <c r="A6" s="44"/>
      <c r="B6" s="8"/>
      <c r="C6" s="44"/>
      <c r="D6" s="44"/>
      <c r="E6" s="44"/>
      <c r="F6" s="9"/>
      <c r="G6" s="1"/>
      <c r="H6" s="1"/>
      <c r="I6" s="1"/>
      <c r="J6" s="1"/>
      <c r="K6" s="3"/>
      <c r="L6" s="8"/>
      <c r="M6" s="44"/>
      <c r="N6" s="44"/>
      <c r="O6" s="44"/>
      <c r="P6" s="44"/>
      <c r="Q6" s="46"/>
      <c r="R6" s="44"/>
      <c r="S6" s="44"/>
      <c r="T6" s="44"/>
      <c r="U6" s="44"/>
    </row>
    <row r="7" spans="1:21" ht="14.25" thickBot="1" x14ac:dyDescent="0.2">
      <c r="A7" s="44"/>
      <c r="B7" s="8"/>
      <c r="C7" s="44"/>
      <c r="D7" s="44"/>
      <c r="E7" s="44"/>
      <c r="F7" s="1"/>
      <c r="G7" s="1"/>
      <c r="H7" s="1"/>
      <c r="I7" s="1"/>
      <c r="J7" s="1"/>
      <c r="K7" s="44"/>
      <c r="L7" s="15" t="s">
        <v>14</v>
      </c>
      <c r="M7" s="44"/>
      <c r="N7" s="44" t="s">
        <v>18</v>
      </c>
      <c r="O7" s="44"/>
      <c r="P7" s="44"/>
      <c r="Q7" s="46"/>
      <c r="R7" s="44"/>
      <c r="S7" s="44"/>
      <c r="T7" s="44"/>
      <c r="U7" s="44"/>
    </row>
    <row r="8" spans="1:21" ht="14.25" thickBot="1" x14ac:dyDescent="0.2">
      <c r="A8" s="69" t="s">
        <v>43</v>
      </c>
      <c r="B8" s="69" t="s">
        <v>44</v>
      </c>
      <c r="C8" s="40" t="s">
        <v>45</v>
      </c>
      <c r="D8" s="41" t="s">
        <v>1</v>
      </c>
      <c r="E8" s="41" t="s">
        <v>2</v>
      </c>
      <c r="F8" s="42">
        <f>'１０月'!J8+7</f>
        <v>44137</v>
      </c>
      <c r="G8" s="42">
        <f>F8+7</f>
        <v>44144</v>
      </c>
      <c r="H8" s="57">
        <f>G8+7</f>
        <v>44151</v>
      </c>
      <c r="I8" s="57">
        <f>H8+7</f>
        <v>44158</v>
      </c>
      <c r="J8" s="57">
        <f>7+I8</f>
        <v>44165</v>
      </c>
      <c r="K8" s="11" t="s">
        <v>13</v>
      </c>
      <c r="L8" s="16">
        <f>H8</f>
        <v>44151</v>
      </c>
      <c r="M8" s="44"/>
      <c r="N8" s="44">
        <v>4</v>
      </c>
      <c r="O8" s="44">
        <v>10</v>
      </c>
      <c r="P8" s="44">
        <v>1</v>
      </c>
      <c r="Q8" s="46" t="s">
        <v>21</v>
      </c>
      <c r="R8" s="44"/>
      <c r="S8" s="44"/>
      <c r="T8" s="44"/>
      <c r="U8" s="44"/>
    </row>
    <row r="9" spans="1:21" x14ac:dyDescent="0.15">
      <c r="A9" s="68" t="s">
        <v>42</v>
      </c>
      <c r="B9" s="68"/>
      <c r="C9" s="26"/>
      <c r="D9" s="30"/>
      <c r="E9" s="30"/>
      <c r="F9" s="53"/>
      <c r="G9" s="53"/>
      <c r="H9" s="61"/>
      <c r="I9" s="61"/>
      <c r="J9" s="61"/>
      <c r="K9" s="35" t="str">
        <f t="shared" ref="K9:K14" si="0">IF(G9&lt;H9,$K$3,IF(G9=H9,$K$4,$K$5))</f>
        <v>　→</v>
      </c>
      <c r="L9" s="18"/>
      <c r="M9" s="44"/>
      <c r="N9" s="47"/>
      <c r="O9" s="47"/>
      <c r="P9" s="47"/>
      <c r="Q9" s="46"/>
      <c r="R9" s="50"/>
      <c r="S9" s="44"/>
      <c r="T9" s="44"/>
      <c r="U9" s="44"/>
    </row>
    <row r="10" spans="1:21" x14ac:dyDescent="0.15">
      <c r="A10" s="65"/>
      <c r="B10" s="65"/>
      <c r="C10" s="27"/>
      <c r="D10" s="31"/>
      <c r="E10" s="31"/>
      <c r="F10" s="54"/>
      <c r="G10" s="54"/>
      <c r="H10" s="62"/>
      <c r="I10" s="62"/>
      <c r="J10" s="62"/>
      <c r="K10" s="37" t="str">
        <f t="shared" si="0"/>
        <v>　→</v>
      </c>
      <c r="L10" s="19"/>
      <c r="M10" s="44"/>
      <c r="N10" s="48"/>
      <c r="O10" s="48"/>
      <c r="P10" s="48"/>
      <c r="Q10" s="46"/>
      <c r="R10" s="50"/>
      <c r="S10" s="44"/>
      <c r="T10" s="44"/>
      <c r="U10" s="44"/>
    </row>
    <row r="11" spans="1:21" x14ac:dyDescent="0.15">
      <c r="A11" s="65"/>
      <c r="B11" s="65"/>
      <c r="C11" s="27"/>
      <c r="D11" s="31"/>
      <c r="E11" s="31"/>
      <c r="F11" s="54"/>
      <c r="G11" s="54"/>
      <c r="H11" s="62"/>
      <c r="I11" s="62"/>
      <c r="J11" s="62"/>
      <c r="K11" s="37" t="str">
        <f t="shared" si="0"/>
        <v>　→</v>
      </c>
      <c r="L11" s="19"/>
      <c r="M11" s="44"/>
      <c r="N11" s="48"/>
      <c r="O11" s="48"/>
      <c r="P11" s="48"/>
      <c r="Q11" s="46"/>
      <c r="R11" s="52"/>
      <c r="S11" s="44"/>
      <c r="T11" s="44"/>
      <c r="U11" s="44"/>
    </row>
    <row r="12" spans="1:21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M12" s="44"/>
      <c r="N12" s="48"/>
      <c r="O12" s="48"/>
      <c r="P12" s="48"/>
      <c r="Q12" s="46"/>
      <c r="R12" s="50"/>
      <c r="S12" s="44"/>
      <c r="T12" s="44"/>
      <c r="U12" s="44"/>
    </row>
    <row r="13" spans="1:21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M13" s="44"/>
      <c r="N13" s="49"/>
      <c r="O13" s="49"/>
      <c r="P13" s="49"/>
      <c r="Q13" s="46"/>
      <c r="R13" s="58"/>
      <c r="S13" s="44"/>
      <c r="T13" s="44"/>
      <c r="U13" s="44"/>
    </row>
    <row r="14" spans="1:21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M14" s="44"/>
      <c r="N14" s="47"/>
      <c r="O14" s="47"/>
      <c r="P14" s="47"/>
      <c r="Q14" s="46"/>
      <c r="R14" s="58"/>
      <c r="S14" s="44"/>
      <c r="T14" s="44"/>
      <c r="U14" s="44"/>
    </row>
    <row r="15" spans="1:21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M15" s="44"/>
      <c r="N15" s="48"/>
      <c r="O15" s="48"/>
      <c r="P15" s="48"/>
      <c r="Q15" s="46"/>
      <c r="R15" s="58"/>
      <c r="S15" s="44"/>
      <c r="T15" s="44"/>
      <c r="U15" s="44"/>
    </row>
    <row r="16" spans="1:21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M16" s="44"/>
      <c r="N16" s="48"/>
      <c r="O16" s="48"/>
      <c r="P16" s="48"/>
      <c r="Q16" s="46"/>
      <c r="R16" s="50"/>
      <c r="S16" s="44"/>
      <c r="T16" s="44"/>
      <c r="U16" s="44"/>
    </row>
    <row r="17" spans="1:21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M17" s="44"/>
      <c r="N17" s="48"/>
      <c r="O17" s="48"/>
      <c r="P17" s="48"/>
      <c r="Q17" s="46"/>
      <c r="R17" s="52"/>
      <c r="S17" s="44"/>
      <c r="T17" s="44"/>
      <c r="U17" s="44"/>
    </row>
    <row r="18" spans="1:21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M18" s="44"/>
      <c r="N18" s="49"/>
      <c r="O18" s="49"/>
      <c r="P18" s="49"/>
      <c r="Q18" s="46"/>
      <c r="R18" s="50"/>
      <c r="S18" s="44"/>
      <c r="T18" s="44"/>
      <c r="U18" s="44"/>
    </row>
    <row r="19" spans="1:21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M19" s="44"/>
      <c r="N19" s="47"/>
      <c r="O19" s="47"/>
      <c r="P19" s="47"/>
      <c r="Q19" s="46"/>
      <c r="R19" s="50"/>
      <c r="S19" s="44"/>
      <c r="T19" s="44"/>
      <c r="U19" s="44"/>
    </row>
    <row r="20" spans="1:2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M20" s="44"/>
      <c r="N20" s="48"/>
      <c r="O20" s="48"/>
      <c r="P20" s="48"/>
      <c r="Q20" s="46"/>
      <c r="R20" s="50"/>
      <c r="S20" s="44"/>
      <c r="T20" s="44"/>
      <c r="U20" s="44"/>
    </row>
    <row r="21" spans="1:2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M21" s="44"/>
      <c r="N21" s="48"/>
      <c r="O21" s="48"/>
      <c r="P21" s="48"/>
      <c r="Q21" s="46"/>
      <c r="R21" s="59"/>
      <c r="S21" s="44"/>
      <c r="T21" s="44"/>
      <c r="U21" s="44"/>
    </row>
    <row r="22" spans="1:2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M22" s="44"/>
      <c r="N22" s="48"/>
      <c r="O22" s="48"/>
      <c r="P22" s="48"/>
      <c r="Q22" s="46"/>
      <c r="R22" s="50"/>
      <c r="S22" s="44"/>
      <c r="T22" s="44"/>
      <c r="U22" s="44"/>
    </row>
    <row r="23" spans="1:2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M23" s="44"/>
      <c r="N23" s="49"/>
      <c r="O23" s="49"/>
      <c r="P23" s="49"/>
      <c r="Q23" s="46"/>
      <c r="R23" s="50"/>
      <c r="S23" s="44"/>
      <c r="T23" s="44"/>
      <c r="U23" s="44"/>
    </row>
    <row r="24" spans="1:21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M24" s="44"/>
      <c r="N24" s="47"/>
      <c r="O24" s="47"/>
      <c r="P24" s="47"/>
      <c r="Q24" s="46"/>
      <c r="R24" s="52"/>
      <c r="S24" s="44"/>
      <c r="T24" s="44"/>
      <c r="U24" s="44"/>
    </row>
    <row r="25" spans="1:2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M25" s="45"/>
      <c r="N25" s="48"/>
      <c r="O25" s="48"/>
      <c r="P25" s="48"/>
      <c r="Q25" s="46"/>
      <c r="R25" s="51"/>
      <c r="S25" s="45"/>
      <c r="T25" s="45"/>
      <c r="U25" s="45"/>
    </row>
    <row r="26" spans="1:21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M26" s="44"/>
      <c r="N26" s="48"/>
      <c r="O26" s="48"/>
      <c r="P26" s="48"/>
      <c r="Q26" s="46"/>
      <c r="R26" s="50"/>
      <c r="S26" s="44"/>
      <c r="T26" s="44"/>
      <c r="U26" s="44"/>
    </row>
    <row r="27" spans="1:21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M27" s="44"/>
      <c r="N27" s="48"/>
      <c r="O27" s="48"/>
      <c r="P27" s="48"/>
      <c r="Q27" s="46"/>
      <c r="R27" s="52"/>
      <c r="S27" s="44"/>
      <c r="T27" s="44"/>
      <c r="U27" s="44"/>
    </row>
    <row r="28" spans="1:21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M28" s="44"/>
      <c r="N28" s="49"/>
      <c r="O28" s="49"/>
      <c r="P28" s="49"/>
      <c r="Q28" s="46"/>
      <c r="R28" s="50"/>
      <c r="S28" s="44"/>
      <c r="T28" s="44"/>
      <c r="U28" s="44"/>
    </row>
    <row r="29" spans="1:21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M29" s="44"/>
      <c r="N29" s="47"/>
      <c r="O29" s="47"/>
      <c r="P29" s="47"/>
      <c r="Q29" s="46"/>
      <c r="R29" s="52"/>
      <c r="S29" s="44"/>
      <c r="T29" s="44"/>
      <c r="U29" s="44"/>
    </row>
    <row r="30" spans="1:21" ht="14.25" thickBot="1" x14ac:dyDescent="0.2">
      <c r="A30" s="44"/>
      <c r="B30" s="8"/>
      <c r="C30" s="44"/>
      <c r="D30" s="44"/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 t="e">
        <f>AVERAGE(J9:J29)</f>
        <v>#DIV/0!</v>
      </c>
      <c r="K30" s="37" t="str">
        <f t="shared" si="2"/>
        <v>　→</v>
      </c>
      <c r="L30" s="19"/>
      <c r="M30" s="44"/>
      <c r="N30" s="48"/>
      <c r="O30" s="48"/>
      <c r="P30" s="48"/>
      <c r="Q30" s="46"/>
      <c r="R30" s="50"/>
      <c r="S30" s="44"/>
      <c r="T30" s="44"/>
      <c r="U30" s="44"/>
    </row>
    <row r="31" spans="1:21" x14ac:dyDescent="0.15">
      <c r="A31" s="44"/>
      <c r="B31" s="8"/>
      <c r="C31" s="44"/>
      <c r="D31" s="44"/>
      <c r="E31" s="44"/>
      <c r="F31" s="6"/>
      <c r="G31" s="6"/>
      <c r="H31" s="6"/>
      <c r="I31" s="6"/>
      <c r="J31" s="6"/>
      <c r="K31" s="37" t="str">
        <f t="shared" si="2"/>
        <v>　→</v>
      </c>
      <c r="L31" s="19"/>
      <c r="M31" s="44"/>
      <c r="N31" s="48"/>
      <c r="O31" s="48"/>
      <c r="P31" s="48"/>
      <c r="Q31" s="46"/>
      <c r="R31" s="52"/>
      <c r="S31" s="44"/>
      <c r="T31" s="44"/>
      <c r="U31" s="44"/>
    </row>
    <row r="32" spans="1:21" x14ac:dyDescent="0.15">
      <c r="A32" s="44"/>
      <c r="B32" s="8"/>
      <c r="C32" s="44"/>
      <c r="D32" s="44"/>
      <c r="E32" s="44"/>
      <c r="F32" s="1"/>
      <c r="G32" s="1"/>
      <c r="H32" s="1"/>
      <c r="I32" s="1"/>
      <c r="J32" s="1"/>
      <c r="K32" s="37" t="str">
        <f t="shared" si="2"/>
        <v>　→</v>
      </c>
      <c r="L32" s="19"/>
      <c r="M32" s="44"/>
      <c r="N32" s="48"/>
      <c r="O32" s="48"/>
      <c r="P32" s="48"/>
      <c r="Q32" s="46"/>
      <c r="R32" s="50"/>
      <c r="S32" s="44"/>
      <c r="T32" s="44"/>
      <c r="U32" s="44"/>
    </row>
    <row r="33" spans="1:21" ht="14.25" thickBot="1" x14ac:dyDescent="0.2">
      <c r="A33" s="44"/>
      <c r="B33" s="8"/>
      <c r="C33" s="44"/>
      <c r="D33" s="44"/>
      <c r="E33" s="44"/>
      <c r="F33" s="1"/>
      <c r="G33" s="1"/>
      <c r="H33" s="1"/>
      <c r="I33" s="1"/>
      <c r="J33" s="1"/>
      <c r="K33" s="38" t="str">
        <f t="shared" si="2"/>
        <v>　→</v>
      </c>
      <c r="L33" s="20"/>
      <c r="M33" s="44"/>
      <c r="N33" s="49"/>
      <c r="O33" s="49"/>
      <c r="P33" s="49"/>
      <c r="Q33" s="46"/>
      <c r="R33" s="50"/>
      <c r="S33" s="44"/>
      <c r="T33" s="44"/>
      <c r="U33" s="44"/>
    </row>
    <row r="34" spans="1:21" ht="14.25" thickBot="1" x14ac:dyDescent="0.2">
      <c r="A34" s="44"/>
      <c r="B34" s="8"/>
      <c r="C34" s="44"/>
      <c r="D34" s="44"/>
      <c r="E34" s="44"/>
      <c r="F34" s="1"/>
      <c r="G34" s="1"/>
      <c r="H34" s="1"/>
      <c r="I34" s="1"/>
      <c r="J34" s="1"/>
      <c r="K34" s="10" t="e">
        <f t="shared" si="2"/>
        <v>#DIV/0!</v>
      </c>
      <c r="L34" s="8"/>
      <c r="M34" s="44"/>
      <c r="N34" s="44"/>
      <c r="O34" s="44"/>
      <c r="P34" s="44"/>
      <c r="Q34" s="46"/>
      <c r="R34" s="50"/>
      <c r="S34" s="44"/>
      <c r="T34" s="44"/>
      <c r="U34" s="44"/>
    </row>
  </sheetData>
  <mergeCells count="2">
    <mergeCell ref="D1:F1"/>
    <mergeCell ref="D3:D4"/>
  </mergeCells>
  <phoneticPr fontId="3"/>
  <conditionalFormatting sqref="K22 K27 K32">
    <cfRule type="expression" dxfId="131" priority="24">
      <formula>G18&gt;H18</formula>
    </cfRule>
  </conditionalFormatting>
  <conditionalFormatting sqref="K10:K18">
    <cfRule type="expression" dxfId="130" priority="23">
      <formula>G10&gt;H10</formula>
    </cfRule>
  </conditionalFormatting>
  <conditionalFormatting sqref="K34">
    <cfRule type="expression" dxfId="129" priority="22">
      <formula>G30&gt;H30</formula>
    </cfRule>
  </conditionalFormatting>
  <conditionalFormatting sqref="F30:I30">
    <cfRule type="expression" dxfId="128" priority="19">
      <formula>AND(0.75&lt;=F30,F30&lt;0.8)</formula>
    </cfRule>
    <cfRule type="expression" dxfId="127" priority="20">
      <formula>AND(0.65 &lt;= F30,F30&lt;0.75)</formula>
    </cfRule>
    <cfRule type="expression" dxfId="126" priority="21">
      <formula>F30 &lt; 0.65</formula>
    </cfRule>
  </conditionalFormatting>
  <conditionalFormatting sqref="K19:K20">
    <cfRule type="expression" dxfId="125" priority="18">
      <formula>G15&gt;H15</formula>
    </cfRule>
  </conditionalFormatting>
  <conditionalFormatting sqref="K9">
    <cfRule type="expression" dxfId="124" priority="17">
      <formula>G9&gt;H9</formula>
    </cfRule>
  </conditionalFormatting>
  <conditionalFormatting sqref="K21">
    <cfRule type="expression" dxfId="123" priority="16">
      <formula>G17&gt;H17</formula>
    </cfRule>
  </conditionalFormatting>
  <conditionalFormatting sqref="K23">
    <cfRule type="expression" dxfId="122" priority="15">
      <formula>G19&gt;H19</formula>
    </cfRule>
  </conditionalFormatting>
  <conditionalFormatting sqref="K24:K25">
    <cfRule type="expression" dxfId="121" priority="14">
      <formula>G20&gt;H20</formula>
    </cfRule>
  </conditionalFormatting>
  <conditionalFormatting sqref="K26">
    <cfRule type="expression" dxfId="120" priority="13">
      <formula>G22&gt;H22</formula>
    </cfRule>
  </conditionalFormatting>
  <conditionalFormatting sqref="K28">
    <cfRule type="expression" dxfId="119" priority="12">
      <formula>G24&gt;H24</formula>
    </cfRule>
  </conditionalFormatting>
  <conditionalFormatting sqref="K29:K30">
    <cfRule type="expression" dxfId="118" priority="11">
      <formula>G25&gt;H25</formula>
    </cfRule>
  </conditionalFormatting>
  <conditionalFormatting sqref="K31">
    <cfRule type="expression" dxfId="117" priority="10">
      <formula>G27&gt;H27</formula>
    </cfRule>
  </conditionalFormatting>
  <conditionalFormatting sqref="K33">
    <cfRule type="expression" dxfId="116" priority="9">
      <formula>G29&gt;H29</formula>
    </cfRule>
  </conditionalFormatting>
  <conditionalFormatting sqref="N9:P33">
    <cfRule type="cellIs" dxfId="115" priority="8" operator="equal">
      <formula>2</formula>
    </cfRule>
  </conditionalFormatting>
  <conditionalFormatting sqref="F9:J29">
    <cfRule type="expression" dxfId="114" priority="4">
      <formula>F9 &lt; 0.65</formula>
    </cfRule>
    <cfRule type="expression" dxfId="113" priority="5">
      <formula>AND(0.65 &lt;= F9,F9&lt;0.75)</formula>
    </cfRule>
    <cfRule type="expression" dxfId="112" priority="6">
      <formula>AND(0.75&lt;=F9,F9&lt;0.8)</formula>
    </cfRule>
  </conditionalFormatting>
  <conditionalFormatting sqref="F9:J29">
    <cfRule type="expression" dxfId="111" priority="7" stopIfTrue="1">
      <formula>F9 &lt; 0.85</formula>
    </cfRule>
  </conditionalFormatting>
  <conditionalFormatting sqref="J30">
    <cfRule type="expression" dxfId="110" priority="1">
      <formula>AND(0.75&lt;=J30,J30&lt;0.8)</formula>
    </cfRule>
    <cfRule type="expression" dxfId="109" priority="2">
      <formula>AND(0.65 &lt;= J30,J30&lt;0.75)</formula>
    </cfRule>
    <cfRule type="expression" dxfId="108" priority="3">
      <formula>J30 &lt; 0.65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I1" sqref="I1:I1048576"/>
    </sheetView>
  </sheetViews>
  <sheetFormatPr defaultRowHeight="13.5" x14ac:dyDescent="0.15"/>
  <sheetData>
    <row r="1" spans="1:21" ht="17.25" x14ac:dyDescent="0.15">
      <c r="A1" s="44"/>
      <c r="B1" s="8"/>
      <c r="C1" s="44"/>
      <c r="D1" s="70" t="s">
        <v>3</v>
      </c>
      <c r="E1" s="70"/>
      <c r="F1" s="70"/>
      <c r="G1" s="1"/>
      <c r="H1" s="1"/>
      <c r="I1" s="1"/>
      <c r="J1" s="1"/>
      <c r="K1" s="44"/>
      <c r="L1" s="8"/>
      <c r="M1" s="44"/>
      <c r="N1" s="44"/>
      <c r="O1" s="44"/>
      <c r="P1" s="44"/>
      <c r="Q1" s="46"/>
      <c r="R1" s="44"/>
      <c r="S1" s="44"/>
      <c r="T1" s="44"/>
      <c r="U1" s="44"/>
    </row>
    <row r="2" spans="1:21" ht="14.25" thickBot="1" x14ac:dyDescent="0.2">
      <c r="A2" s="44"/>
      <c r="B2" s="8"/>
      <c r="C2" s="44"/>
      <c r="D2" s="1"/>
      <c r="E2" s="1"/>
      <c r="F2" s="1"/>
      <c r="G2" s="4" t="s">
        <v>8</v>
      </c>
      <c r="H2" s="1"/>
      <c r="I2" s="1"/>
      <c r="J2" s="1"/>
      <c r="K2" s="44"/>
      <c r="L2" s="8"/>
      <c r="M2" s="44"/>
      <c r="N2" s="44"/>
      <c r="O2" s="44"/>
      <c r="P2" s="44"/>
      <c r="Q2" s="46"/>
      <c r="R2" s="44"/>
      <c r="S2" s="44"/>
      <c r="T2" s="44"/>
      <c r="U2" s="44"/>
    </row>
    <row r="3" spans="1:21" x14ac:dyDescent="0.15">
      <c r="A3" s="2"/>
      <c r="B3" s="1"/>
      <c r="C3" s="2"/>
      <c r="D3" s="71" t="s">
        <v>4</v>
      </c>
      <c r="E3" s="23" t="s">
        <v>17</v>
      </c>
      <c r="F3" s="2"/>
      <c r="G3" s="7" t="s">
        <v>10</v>
      </c>
      <c r="H3" s="2"/>
      <c r="I3" s="2"/>
      <c r="J3" s="2"/>
      <c r="K3" s="44" t="s">
        <v>5</v>
      </c>
      <c r="L3" s="15" t="s">
        <v>15</v>
      </c>
      <c r="M3" s="2"/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  <c r="T3" s="2"/>
      <c r="U3" s="2"/>
    </row>
    <row r="4" spans="1:21" ht="14.25" thickBot="1" x14ac:dyDescent="0.2">
      <c r="A4" s="2"/>
      <c r="B4" s="1"/>
      <c r="C4" s="2"/>
      <c r="D4" s="71"/>
      <c r="E4" s="22" t="s">
        <v>16</v>
      </c>
      <c r="F4" s="2"/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M4" s="2"/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  <c r="T4" s="2"/>
      <c r="U4" s="2"/>
    </row>
    <row r="5" spans="1:21" x14ac:dyDescent="0.15">
      <c r="A5" s="44"/>
      <c r="B5" s="8"/>
      <c r="C5" s="44"/>
      <c r="D5" s="44"/>
      <c r="E5" s="44"/>
      <c r="F5" s="1"/>
      <c r="G5" s="43" t="s">
        <v>22</v>
      </c>
      <c r="H5" s="1"/>
      <c r="I5" s="1"/>
      <c r="J5" s="1"/>
      <c r="K5" s="3" t="s">
        <v>7</v>
      </c>
      <c r="L5" s="8"/>
      <c r="M5" s="44"/>
      <c r="N5" s="44"/>
      <c r="O5" s="44"/>
      <c r="P5" s="44"/>
      <c r="Q5" s="46"/>
      <c r="R5" s="44"/>
      <c r="S5" s="44"/>
      <c r="T5" s="44"/>
      <c r="U5" s="44"/>
    </row>
    <row r="6" spans="1:21" ht="14.25" thickBot="1" x14ac:dyDescent="0.2">
      <c r="A6" s="44"/>
      <c r="B6" s="8"/>
      <c r="C6" s="44"/>
      <c r="D6" s="44"/>
      <c r="E6" s="44"/>
      <c r="F6" s="9"/>
      <c r="G6" s="1"/>
      <c r="H6" s="1"/>
      <c r="I6" s="1"/>
      <c r="J6" s="1"/>
      <c r="K6" s="3"/>
      <c r="L6" s="8"/>
      <c r="M6" s="44"/>
      <c r="N6" s="44"/>
      <c r="O6" s="44"/>
      <c r="P6" s="44"/>
      <c r="Q6" s="46"/>
      <c r="R6" s="44"/>
      <c r="S6" s="44"/>
      <c r="T6" s="44"/>
      <c r="U6" s="44"/>
    </row>
    <row r="7" spans="1:21" ht="14.25" thickBot="1" x14ac:dyDescent="0.2">
      <c r="A7" s="44"/>
      <c r="B7" s="8"/>
      <c r="C7" s="44"/>
      <c r="D7" s="44"/>
      <c r="E7" s="44"/>
      <c r="F7" s="1"/>
      <c r="G7" s="1"/>
      <c r="H7" s="1"/>
      <c r="I7" s="1"/>
      <c r="J7" s="1"/>
      <c r="K7" s="44"/>
      <c r="L7" s="15" t="s">
        <v>14</v>
      </c>
      <c r="M7" s="44"/>
      <c r="N7" s="44" t="s">
        <v>18</v>
      </c>
      <c r="O7" s="44"/>
      <c r="P7" s="44"/>
      <c r="Q7" s="46"/>
      <c r="R7" s="44"/>
      <c r="S7" s="44"/>
      <c r="T7" s="44"/>
      <c r="U7" s="44"/>
    </row>
    <row r="8" spans="1:21" ht="14.25" thickBot="1" x14ac:dyDescent="0.2">
      <c r="A8" s="69" t="s">
        <v>43</v>
      </c>
      <c r="B8" s="69" t="s">
        <v>44</v>
      </c>
      <c r="C8" s="40" t="s">
        <v>45</v>
      </c>
      <c r="D8" s="41" t="s">
        <v>1</v>
      </c>
      <c r="E8" s="41" t="s">
        <v>2</v>
      </c>
      <c r="F8" s="42">
        <f>'１１月'!J8+7</f>
        <v>44172</v>
      </c>
      <c r="G8" s="42">
        <f>F8+7</f>
        <v>44179</v>
      </c>
      <c r="H8" s="57">
        <f>G8+7</f>
        <v>44186</v>
      </c>
      <c r="I8" s="57">
        <f>G8+7</f>
        <v>44186</v>
      </c>
      <c r="J8" s="57">
        <f>H8+7</f>
        <v>44193</v>
      </c>
      <c r="K8" s="11" t="s">
        <v>13</v>
      </c>
      <c r="L8" s="16">
        <f>H8</f>
        <v>44186</v>
      </c>
      <c r="M8" s="44"/>
      <c r="N8" s="44">
        <v>4</v>
      </c>
      <c r="O8" s="44">
        <v>10</v>
      </c>
      <c r="P8" s="44">
        <v>1</v>
      </c>
      <c r="Q8" s="46" t="s">
        <v>21</v>
      </c>
      <c r="R8" s="44"/>
      <c r="S8" s="44"/>
      <c r="T8" s="44"/>
      <c r="U8" s="44"/>
    </row>
    <row r="9" spans="1:21" x14ac:dyDescent="0.15">
      <c r="A9" s="68" t="s">
        <v>42</v>
      </c>
      <c r="B9" s="68"/>
      <c r="C9" s="26"/>
      <c r="D9" s="30"/>
      <c r="E9" s="30"/>
      <c r="F9" s="53"/>
      <c r="G9" s="53"/>
      <c r="H9" s="61"/>
      <c r="I9" s="61"/>
      <c r="J9" s="61"/>
      <c r="K9" s="35" t="str">
        <f t="shared" ref="K9:K14" si="0">IF(G9&lt;H9,$K$3,IF(G9=H9,$K$4,$K$5))</f>
        <v>　→</v>
      </c>
      <c r="L9" s="18"/>
      <c r="M9" s="44"/>
      <c r="N9" s="47"/>
      <c r="O9" s="47"/>
      <c r="P9" s="47"/>
      <c r="Q9" s="46"/>
      <c r="R9" s="50"/>
      <c r="S9" s="44"/>
      <c r="T9" s="44"/>
      <c r="U9" s="44"/>
    </row>
    <row r="10" spans="1:21" x14ac:dyDescent="0.15">
      <c r="A10" s="65"/>
      <c r="B10" s="65"/>
      <c r="C10" s="27"/>
      <c r="D10" s="31"/>
      <c r="E10" s="31"/>
      <c r="F10" s="54"/>
      <c r="G10" s="54"/>
      <c r="H10" s="62"/>
      <c r="I10" s="62"/>
      <c r="J10" s="62"/>
      <c r="K10" s="37" t="str">
        <f t="shared" si="0"/>
        <v>　→</v>
      </c>
      <c r="L10" s="19"/>
      <c r="M10" s="44"/>
      <c r="N10" s="48"/>
      <c r="O10" s="48"/>
      <c r="P10" s="48"/>
      <c r="Q10" s="46"/>
      <c r="R10" s="50"/>
      <c r="S10" s="44"/>
      <c r="T10" s="44"/>
      <c r="U10" s="44"/>
    </row>
    <row r="11" spans="1:21" x14ac:dyDescent="0.15">
      <c r="A11" s="65"/>
      <c r="B11" s="65"/>
      <c r="C11" s="27"/>
      <c r="D11" s="31"/>
      <c r="E11" s="31"/>
      <c r="F11" s="54"/>
      <c r="G11" s="54"/>
      <c r="H11" s="62"/>
      <c r="I11" s="62"/>
      <c r="J11" s="62"/>
      <c r="K11" s="37" t="str">
        <f t="shared" si="0"/>
        <v>　→</v>
      </c>
      <c r="L11" s="19"/>
      <c r="M11" s="44"/>
      <c r="N11" s="48"/>
      <c r="O11" s="48"/>
      <c r="P11" s="48"/>
      <c r="Q11" s="46"/>
      <c r="R11" s="52"/>
      <c r="S11" s="44"/>
      <c r="T11" s="44"/>
      <c r="U11" s="44"/>
    </row>
    <row r="12" spans="1:21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M12" s="44"/>
      <c r="N12" s="48"/>
      <c r="O12" s="48"/>
      <c r="P12" s="48"/>
      <c r="Q12" s="46"/>
      <c r="R12" s="50"/>
      <c r="S12" s="44"/>
      <c r="T12" s="44"/>
      <c r="U12" s="44"/>
    </row>
    <row r="13" spans="1:21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M13" s="44"/>
      <c r="N13" s="49"/>
      <c r="O13" s="49"/>
      <c r="P13" s="49"/>
      <c r="Q13" s="46"/>
      <c r="R13" s="58"/>
      <c r="S13" s="44"/>
      <c r="T13" s="44"/>
      <c r="U13" s="44"/>
    </row>
    <row r="14" spans="1:21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M14" s="44"/>
      <c r="N14" s="47"/>
      <c r="O14" s="47"/>
      <c r="P14" s="47"/>
      <c r="Q14" s="46"/>
      <c r="R14" s="58"/>
      <c r="S14" s="44"/>
      <c r="T14" s="44"/>
      <c r="U14" s="44"/>
    </row>
    <row r="15" spans="1:21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M15" s="44"/>
      <c r="N15" s="48"/>
      <c r="O15" s="48"/>
      <c r="P15" s="48"/>
      <c r="Q15" s="46"/>
      <c r="R15" s="58"/>
      <c r="S15" s="44"/>
      <c r="T15" s="44"/>
      <c r="U15" s="44"/>
    </row>
    <row r="16" spans="1:21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M16" s="44"/>
      <c r="N16" s="48"/>
      <c r="O16" s="48"/>
      <c r="P16" s="48"/>
      <c r="Q16" s="46"/>
      <c r="R16" s="50"/>
      <c r="S16" s="44"/>
      <c r="T16" s="44"/>
      <c r="U16" s="44"/>
    </row>
    <row r="17" spans="1:21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M17" s="44"/>
      <c r="N17" s="48"/>
      <c r="O17" s="48"/>
      <c r="P17" s="48"/>
      <c r="Q17" s="46"/>
      <c r="R17" s="52"/>
      <c r="S17" s="44"/>
      <c r="T17" s="44"/>
      <c r="U17" s="44"/>
    </row>
    <row r="18" spans="1:21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M18" s="44"/>
      <c r="N18" s="49"/>
      <c r="O18" s="49"/>
      <c r="P18" s="49"/>
      <c r="Q18" s="46"/>
      <c r="R18" s="50"/>
      <c r="S18" s="44"/>
      <c r="T18" s="44"/>
      <c r="U18" s="44"/>
    </row>
    <row r="19" spans="1:21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M19" s="44"/>
      <c r="N19" s="47"/>
      <c r="O19" s="47"/>
      <c r="P19" s="47"/>
      <c r="Q19" s="46"/>
      <c r="R19" s="50"/>
      <c r="S19" s="44"/>
      <c r="T19" s="44"/>
      <c r="U19" s="44"/>
    </row>
    <row r="20" spans="1:2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M20" s="44"/>
      <c r="N20" s="48"/>
      <c r="O20" s="48"/>
      <c r="P20" s="48"/>
      <c r="Q20" s="46"/>
      <c r="R20" s="50"/>
      <c r="S20" s="44"/>
      <c r="T20" s="44"/>
      <c r="U20" s="44"/>
    </row>
    <row r="21" spans="1:2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M21" s="44"/>
      <c r="N21" s="48"/>
      <c r="O21" s="48"/>
      <c r="P21" s="48"/>
      <c r="Q21" s="46"/>
      <c r="R21" s="59"/>
      <c r="S21" s="44"/>
      <c r="T21" s="44"/>
      <c r="U21" s="44"/>
    </row>
    <row r="22" spans="1:2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M22" s="44"/>
      <c r="N22" s="48"/>
      <c r="O22" s="48"/>
      <c r="P22" s="48"/>
      <c r="Q22" s="46"/>
      <c r="R22" s="50"/>
      <c r="S22" s="44"/>
      <c r="T22" s="44"/>
      <c r="U22" s="44"/>
    </row>
    <row r="23" spans="1:2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M23" s="44"/>
      <c r="N23" s="49"/>
      <c r="O23" s="49"/>
      <c r="P23" s="49"/>
      <c r="Q23" s="46"/>
      <c r="R23" s="50"/>
      <c r="S23" s="44"/>
      <c r="T23" s="44"/>
      <c r="U23" s="44"/>
    </row>
    <row r="24" spans="1:21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M24" s="44"/>
      <c r="N24" s="47"/>
      <c r="O24" s="47"/>
      <c r="P24" s="47"/>
      <c r="Q24" s="46"/>
      <c r="R24" s="52"/>
      <c r="S24" s="44"/>
      <c r="T24" s="44"/>
      <c r="U24" s="44"/>
    </row>
    <row r="25" spans="1:2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M25" s="45"/>
      <c r="N25" s="48"/>
      <c r="O25" s="48"/>
      <c r="P25" s="48"/>
      <c r="Q25" s="46"/>
      <c r="R25" s="51"/>
      <c r="S25" s="45"/>
      <c r="T25" s="45"/>
      <c r="U25" s="45"/>
    </row>
    <row r="26" spans="1:21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M26" s="44"/>
      <c r="N26" s="48"/>
      <c r="O26" s="48"/>
      <c r="P26" s="48"/>
      <c r="Q26" s="46"/>
      <c r="R26" s="50"/>
      <c r="S26" s="44"/>
      <c r="T26" s="44"/>
      <c r="U26" s="44"/>
    </row>
    <row r="27" spans="1:21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M27" s="44"/>
      <c r="N27" s="48"/>
      <c r="O27" s="48"/>
      <c r="P27" s="48"/>
      <c r="Q27" s="46"/>
      <c r="R27" s="52"/>
      <c r="S27" s="44"/>
      <c r="T27" s="44"/>
      <c r="U27" s="44"/>
    </row>
    <row r="28" spans="1:21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M28" s="44"/>
      <c r="N28" s="49"/>
      <c r="O28" s="49"/>
      <c r="P28" s="49"/>
      <c r="Q28" s="46"/>
      <c r="R28" s="50"/>
      <c r="S28" s="44"/>
      <c r="T28" s="44"/>
      <c r="U28" s="44"/>
    </row>
    <row r="29" spans="1:21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M29" s="44"/>
      <c r="N29" s="47"/>
      <c r="O29" s="47"/>
      <c r="P29" s="47"/>
      <c r="Q29" s="46"/>
      <c r="R29" s="52"/>
      <c r="S29" s="44"/>
      <c r="T29" s="44"/>
      <c r="U29" s="44"/>
    </row>
    <row r="30" spans="1:21" ht="14.25" thickBot="1" x14ac:dyDescent="0.2">
      <c r="A30" s="44"/>
      <c r="B30" s="8"/>
      <c r="C30" s="44"/>
      <c r="D30" s="44"/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 t="e">
        <f>AVERAGE(J9:J29)</f>
        <v>#DIV/0!</v>
      </c>
      <c r="K30" s="37" t="str">
        <f t="shared" si="2"/>
        <v>　→</v>
      </c>
      <c r="L30" s="19"/>
      <c r="M30" s="44"/>
      <c r="N30" s="48"/>
      <c r="O30" s="48"/>
      <c r="P30" s="48"/>
      <c r="Q30" s="46"/>
      <c r="R30" s="50"/>
      <c r="S30" s="44"/>
      <c r="T30" s="44"/>
      <c r="U30" s="44"/>
    </row>
    <row r="31" spans="1:21" x14ac:dyDescent="0.15">
      <c r="A31" s="44"/>
      <c r="B31" s="8"/>
      <c r="C31" s="44"/>
      <c r="D31" s="44"/>
      <c r="E31" s="44"/>
      <c r="F31" s="6"/>
      <c r="G31" s="6"/>
      <c r="H31" s="6"/>
      <c r="I31" s="6"/>
      <c r="J31" s="6"/>
      <c r="K31" s="37" t="str">
        <f t="shared" si="2"/>
        <v>　→</v>
      </c>
      <c r="L31" s="19"/>
      <c r="M31" s="44"/>
      <c r="N31" s="48"/>
      <c r="O31" s="48"/>
      <c r="P31" s="48"/>
      <c r="Q31" s="46"/>
      <c r="R31" s="52"/>
      <c r="S31" s="44"/>
      <c r="T31" s="44"/>
      <c r="U31" s="44"/>
    </row>
    <row r="32" spans="1:21" x14ac:dyDescent="0.15">
      <c r="A32" s="44"/>
      <c r="B32" s="8"/>
      <c r="C32" s="44"/>
      <c r="D32" s="44"/>
      <c r="E32" s="44"/>
      <c r="F32" s="1"/>
      <c r="G32" s="1"/>
      <c r="H32" s="1"/>
      <c r="I32" s="1"/>
      <c r="J32" s="1"/>
      <c r="K32" s="37" t="str">
        <f t="shared" si="2"/>
        <v>　→</v>
      </c>
      <c r="L32" s="19"/>
      <c r="M32" s="44"/>
      <c r="N32" s="48"/>
      <c r="O32" s="48"/>
      <c r="P32" s="48"/>
      <c r="Q32" s="46"/>
      <c r="R32" s="50"/>
      <c r="S32" s="44"/>
      <c r="T32" s="44"/>
      <c r="U32" s="44"/>
    </row>
    <row r="33" spans="1:21" ht="14.25" thickBot="1" x14ac:dyDescent="0.2">
      <c r="A33" s="44"/>
      <c r="B33" s="8"/>
      <c r="C33" s="44"/>
      <c r="D33" s="44"/>
      <c r="E33" s="44"/>
      <c r="F33" s="1"/>
      <c r="G33" s="1"/>
      <c r="H33" s="1"/>
      <c r="I33" s="1"/>
      <c r="J33" s="1"/>
      <c r="K33" s="38" t="str">
        <f t="shared" si="2"/>
        <v>　→</v>
      </c>
      <c r="L33" s="20"/>
      <c r="M33" s="44"/>
      <c r="N33" s="49"/>
      <c r="O33" s="49"/>
      <c r="P33" s="49"/>
      <c r="Q33" s="46"/>
      <c r="R33" s="50"/>
      <c r="S33" s="44"/>
      <c r="T33" s="44"/>
      <c r="U33" s="44"/>
    </row>
    <row r="34" spans="1:21" ht="14.25" thickBot="1" x14ac:dyDescent="0.2">
      <c r="A34" s="44"/>
      <c r="B34" s="8"/>
      <c r="C34" s="44"/>
      <c r="D34" s="44"/>
      <c r="E34" s="44"/>
      <c r="F34" s="1"/>
      <c r="G34" s="1"/>
      <c r="H34" s="1"/>
      <c r="I34" s="1"/>
      <c r="J34" s="1"/>
      <c r="K34" s="10" t="e">
        <f t="shared" si="2"/>
        <v>#DIV/0!</v>
      </c>
      <c r="L34" s="8"/>
      <c r="M34" s="44"/>
      <c r="N34" s="44"/>
      <c r="O34" s="44"/>
      <c r="P34" s="44"/>
      <c r="Q34" s="46"/>
      <c r="R34" s="50"/>
      <c r="S34" s="44"/>
      <c r="T34" s="44"/>
      <c r="U34" s="44"/>
    </row>
  </sheetData>
  <mergeCells count="2">
    <mergeCell ref="D1:F1"/>
    <mergeCell ref="D3:D4"/>
  </mergeCells>
  <phoneticPr fontId="3"/>
  <conditionalFormatting sqref="K22 K27 K32">
    <cfRule type="expression" dxfId="107" priority="31">
      <formula>G18&gt;H18</formula>
    </cfRule>
  </conditionalFormatting>
  <conditionalFormatting sqref="K10:K18">
    <cfRule type="expression" dxfId="106" priority="30">
      <formula>G10&gt;H10</formula>
    </cfRule>
  </conditionalFormatting>
  <conditionalFormatting sqref="K34">
    <cfRule type="expression" dxfId="105" priority="29">
      <formula>G30&gt;H30</formula>
    </cfRule>
  </conditionalFormatting>
  <conditionalFormatting sqref="F30:H30 J30">
    <cfRule type="expression" dxfId="104" priority="26">
      <formula>AND(0.75&lt;=F30,F30&lt;0.8)</formula>
    </cfRule>
    <cfRule type="expression" dxfId="103" priority="27">
      <formula>AND(0.65 &lt;= F30,F30&lt;0.75)</formula>
    </cfRule>
    <cfRule type="expression" dxfId="102" priority="28">
      <formula>F30 &lt; 0.65</formula>
    </cfRule>
  </conditionalFormatting>
  <conditionalFormatting sqref="K19:K20">
    <cfRule type="expression" dxfId="101" priority="25">
      <formula>G15&gt;H15</formula>
    </cfRule>
  </conditionalFormatting>
  <conditionalFormatting sqref="K9">
    <cfRule type="expression" dxfId="100" priority="24">
      <formula>G9&gt;H9</formula>
    </cfRule>
  </conditionalFormatting>
  <conditionalFormatting sqref="K21">
    <cfRule type="expression" dxfId="99" priority="23">
      <formula>G17&gt;H17</formula>
    </cfRule>
  </conditionalFormatting>
  <conditionalFormatting sqref="K23">
    <cfRule type="expression" dxfId="98" priority="22">
      <formula>G19&gt;H19</formula>
    </cfRule>
  </conditionalFormatting>
  <conditionalFormatting sqref="K24:K25">
    <cfRule type="expression" dxfId="97" priority="21">
      <formula>G20&gt;H20</formula>
    </cfRule>
  </conditionalFormatting>
  <conditionalFormatting sqref="K26">
    <cfRule type="expression" dxfId="96" priority="20">
      <formula>G22&gt;H22</formula>
    </cfRule>
  </conditionalFormatting>
  <conditionalFormatting sqref="K28">
    <cfRule type="expression" dxfId="95" priority="19">
      <formula>G24&gt;H24</formula>
    </cfRule>
  </conditionalFormatting>
  <conditionalFormatting sqref="K29:K30">
    <cfRule type="expression" dxfId="94" priority="18">
      <formula>G25&gt;H25</formula>
    </cfRule>
  </conditionalFormatting>
  <conditionalFormatting sqref="K31">
    <cfRule type="expression" dxfId="93" priority="17">
      <formula>G27&gt;H27</formula>
    </cfRule>
  </conditionalFormatting>
  <conditionalFormatting sqref="K33">
    <cfRule type="expression" dxfId="92" priority="16">
      <formula>G29&gt;H29</formula>
    </cfRule>
  </conditionalFormatting>
  <conditionalFormatting sqref="N9:P33">
    <cfRule type="cellIs" dxfId="91" priority="15" operator="equal">
      <formula>2</formula>
    </cfRule>
  </conditionalFormatting>
  <conditionalFormatting sqref="F9:H29 J9:J29">
    <cfRule type="expression" dxfId="90" priority="11">
      <formula>F9 &lt; 0.65</formula>
    </cfRule>
    <cfRule type="expression" dxfId="89" priority="12">
      <formula>AND(0.65 &lt;= F9,F9&lt;0.75)</formula>
    </cfRule>
    <cfRule type="expression" dxfId="88" priority="13">
      <formula>AND(0.75&lt;=F9,F9&lt;0.8)</formula>
    </cfRule>
  </conditionalFormatting>
  <conditionalFormatting sqref="F9:H29 J9:J29">
    <cfRule type="expression" dxfId="87" priority="14" stopIfTrue="1">
      <formula>F9 &lt; 0.85</formula>
    </cfRule>
  </conditionalFormatting>
  <conditionalFormatting sqref="I30">
    <cfRule type="expression" dxfId="86" priority="5">
      <formula>AND(0.75&lt;=I30,I30&lt;0.8)</formula>
    </cfRule>
    <cfRule type="expression" dxfId="85" priority="6">
      <formula>AND(0.65 &lt;= I30,I30&lt;0.75)</formula>
    </cfRule>
    <cfRule type="expression" dxfId="84" priority="7">
      <formula>I30 &lt; 0.65</formula>
    </cfRule>
  </conditionalFormatting>
  <conditionalFormatting sqref="I9:I29">
    <cfRule type="expression" dxfId="83" priority="1">
      <formula>I9 &lt; 0.65</formula>
    </cfRule>
    <cfRule type="expression" dxfId="82" priority="2">
      <formula>AND(0.65 &lt;= I9,I9&lt;0.75)</formula>
    </cfRule>
    <cfRule type="expression" dxfId="81" priority="3">
      <formula>AND(0.75&lt;=I9,I9&lt;0.8)</formula>
    </cfRule>
  </conditionalFormatting>
  <conditionalFormatting sqref="I9:I29">
    <cfRule type="expression" dxfId="80" priority="4" stopIfTrue="1">
      <formula>I9 &lt; 0.85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5</vt:i4>
      </vt:variant>
    </vt:vector>
  </HeadingPairs>
  <TitlesOfParts>
    <vt:vector size="17" baseType="lpstr">
      <vt:lpstr>４月</vt:lpstr>
      <vt:lpstr>５月</vt:lpstr>
      <vt:lpstr>６月</vt:lpstr>
      <vt:lpstr>７月</vt:lpstr>
      <vt:lpstr>８月</vt:lpstr>
      <vt:lpstr>９月</vt:lpstr>
      <vt:lpstr>１０月</vt:lpstr>
      <vt:lpstr>１１月</vt:lpstr>
      <vt:lpstr>１２月</vt:lpstr>
      <vt:lpstr>１月</vt:lpstr>
      <vt:lpstr>２月</vt:lpstr>
      <vt:lpstr>３月</vt:lpstr>
      <vt:lpstr>'４月'!Print_Area</vt:lpstr>
      <vt:lpstr>'５月'!Print_Area</vt:lpstr>
      <vt:lpstr>'６月'!Print_Area</vt:lpstr>
      <vt:lpstr>'７月'!Print_Area</vt:lpstr>
      <vt:lpstr>'８月'!Print_Area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y.ueda</cp:lastModifiedBy>
  <cp:lastPrinted>2020-04-13T01:38:48Z</cp:lastPrinted>
  <dcterms:created xsi:type="dcterms:W3CDTF">2014-07-08T02:46:15Z</dcterms:created>
  <dcterms:modified xsi:type="dcterms:W3CDTF">2021-01-28T16:05:13Z</dcterms:modified>
</cp:coreProperties>
</file>