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059\Documents\UiPath\ファイルの転記\files\"/>
    </mc:Choice>
  </mc:AlternateContent>
  <bookViews>
    <workbookView xWindow="0" yWindow="0" windowWidth="28800" windowHeight="11490" firstSheet="2" activeTab="4"/>
  </bookViews>
  <sheets>
    <sheet name="2年情報メディア_5月" sheetId="114" r:id="rId1"/>
    <sheet name="2年情報メディア_6月" sheetId="115" r:id="rId2"/>
    <sheet name="2年情報メディア_7月" sheetId="116" r:id="rId3"/>
    <sheet name="2年情報メディア_8月" sheetId="118" r:id="rId4"/>
    <sheet name="2年情報メディア_8月 " sheetId="117" r:id="rId5"/>
  </sheets>
  <definedNames>
    <definedName name="_xlnm._FilterDatabase" localSheetId="0" hidden="1">'2年情報メディア_5月'!$A$8:$T$8</definedName>
    <definedName name="_xlnm._FilterDatabase" localSheetId="1" hidden="1">'2年情報メディア_6月'!$A$8:$U$8</definedName>
    <definedName name="_xlnm._FilterDatabase" localSheetId="2" hidden="1">'2年情報メディア_7月'!$A$8:$U$8</definedName>
    <definedName name="_xlnm._FilterDatabase" localSheetId="4" hidden="1">'2年情報メディア_8月 '!$A$8:$U$8</definedName>
    <definedName name="_xlnm.Print_Area" localSheetId="0">'2年情報メディア_5月'!$B$1:$S$35</definedName>
    <definedName name="_xlnm.Print_Area" localSheetId="1">'2年情報メディア_6月'!$B$1:$T$35</definedName>
    <definedName name="_xlnm.Print_Area" localSheetId="2">'2年情報メディア_7月'!$B$1:$T$35</definedName>
    <definedName name="_xlnm.Print_Area" localSheetId="4">'2年情報メディア_8月 '!$B$1:$T$35</definedName>
  </definedNames>
  <calcPr calcId="162913"/>
</workbook>
</file>

<file path=xl/calcChain.xml><?xml version="1.0" encoding="utf-8"?>
<calcChain xmlns="http://schemas.openxmlformats.org/spreadsheetml/2006/main">
  <c r="K33" i="117" l="1"/>
  <c r="K32" i="117"/>
  <c r="K31" i="117"/>
  <c r="K30" i="117"/>
  <c r="J30" i="117"/>
  <c r="I30" i="117"/>
  <c r="H30" i="117"/>
  <c r="G30" i="117"/>
  <c r="K34" i="117" s="1"/>
  <c r="F30" i="117"/>
  <c r="K29" i="117"/>
  <c r="B29" i="117"/>
  <c r="K28" i="117"/>
  <c r="B28" i="117"/>
  <c r="K27" i="117"/>
  <c r="B27" i="117"/>
  <c r="K26" i="117"/>
  <c r="B26" i="117"/>
  <c r="K25" i="117"/>
  <c r="B25" i="117"/>
  <c r="K24" i="117"/>
  <c r="B24" i="117"/>
  <c r="K23" i="117"/>
  <c r="B23" i="117"/>
  <c r="K22" i="117"/>
  <c r="B22" i="117"/>
  <c r="K21" i="117"/>
  <c r="B21" i="117"/>
  <c r="K20" i="117"/>
  <c r="B20" i="117"/>
  <c r="K19" i="117"/>
  <c r="B19" i="117"/>
  <c r="K18" i="117"/>
  <c r="B18" i="117"/>
  <c r="K17" i="117"/>
  <c r="B17" i="117"/>
  <c r="K16" i="117"/>
  <c r="B16" i="117"/>
  <c r="K15" i="117"/>
  <c r="B15" i="117"/>
  <c r="K14" i="117"/>
  <c r="B14" i="117"/>
  <c r="K13" i="117"/>
  <c r="B13" i="117"/>
  <c r="K12" i="117"/>
  <c r="K11" i="117"/>
  <c r="B11" i="117"/>
  <c r="K10" i="117"/>
  <c r="B10" i="117"/>
  <c r="K9" i="117"/>
  <c r="L8" i="117"/>
  <c r="P4" i="117"/>
  <c r="O4" i="117"/>
  <c r="N4" i="117"/>
  <c r="P3" i="117"/>
  <c r="O3" i="117"/>
  <c r="N3" i="117"/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I34" i="115"/>
  <c r="K34" i="116" l="1"/>
  <c r="K9" i="115"/>
  <c r="K10" i="115"/>
  <c r="K11" i="115"/>
  <c r="K12" i="115"/>
  <c r="K13" i="115"/>
  <c r="K14" i="115"/>
  <c r="K15" i="115"/>
  <c r="K16" i="115"/>
  <c r="J34" i="115" l="1"/>
  <c r="H34" i="115"/>
  <c r="G34" i="115"/>
  <c r="F34" i="115"/>
  <c r="K33" i="115"/>
  <c r="B33" i="115"/>
  <c r="K32" i="115"/>
  <c r="B32" i="115"/>
  <c r="K31" i="115"/>
  <c r="B31" i="115"/>
  <c r="K30" i="115"/>
  <c r="B30" i="115"/>
  <c r="K29" i="115"/>
  <c r="B29" i="115"/>
  <c r="K28" i="115"/>
  <c r="B28" i="115"/>
  <c r="K27" i="115"/>
  <c r="B27" i="115"/>
  <c r="K26" i="115"/>
  <c r="B26" i="115"/>
  <c r="K25" i="115"/>
  <c r="B25" i="115"/>
  <c r="K24" i="115"/>
  <c r="B24" i="115"/>
  <c r="K23" i="115"/>
  <c r="B23" i="115"/>
  <c r="K22" i="115"/>
  <c r="B22" i="115"/>
  <c r="K21" i="115"/>
  <c r="B21" i="115"/>
  <c r="K20" i="115"/>
  <c r="B20" i="115"/>
  <c r="K19" i="115"/>
  <c r="B19" i="115"/>
  <c r="K18" i="115"/>
  <c r="B18" i="115"/>
  <c r="K17" i="115"/>
  <c r="B17" i="115"/>
  <c r="B10" i="115"/>
  <c r="B11" i="115" s="1"/>
  <c r="B12" i="115" s="1"/>
  <c r="B13" i="115" s="1"/>
  <c r="B14" i="115" s="1"/>
  <c r="B15" i="115" s="1"/>
  <c r="B16" i="115" s="1"/>
  <c r="L8" i="115"/>
  <c r="P4" i="115"/>
  <c r="O4" i="115"/>
  <c r="N4" i="115"/>
  <c r="P3" i="115"/>
  <c r="O3" i="115"/>
  <c r="N3" i="115"/>
  <c r="K34" i="115" l="1"/>
  <c r="I34" i="114"/>
  <c r="J13" i="114" l="1"/>
  <c r="O4" i="114" l="1"/>
  <c r="O3" i="114"/>
  <c r="N3" i="114"/>
  <c r="N4" i="114"/>
  <c r="M4" i="114"/>
  <c r="M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H34" i="114" l="1"/>
  <c r="G34" i="114"/>
  <c r="F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2" i="114"/>
  <c r="J11" i="114"/>
  <c r="J10" i="114"/>
  <c r="J9" i="114"/>
  <c r="K8" i="114"/>
  <c r="J34" i="114" l="1"/>
  <c r="L4" i="115" l="1"/>
  <c r="K4" i="114"/>
</calcChain>
</file>

<file path=xl/sharedStrings.xml><?xml version="1.0" encoding="utf-8"?>
<sst xmlns="http://schemas.openxmlformats.org/spreadsheetml/2006/main" count="166" uniqueCount="42">
  <si>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</si>
  <si>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</si>
  <si>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</si>
  <si>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</si>
  <si>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</si>
  <si>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</si>
  <si>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</si>
  <si>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</si>
  <si>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</si>
  <si>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</si>
  <si>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</si>
  <si>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</si>
  <si>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</si>
  <si>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</si>
  <si>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</si>
  <si>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</si>
  <si>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</si>
  <si>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</si>
  <si>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</si>
  <si>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</si>
  <si>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</si>
  <si>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</si>
  <si>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</si>
  <si>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田中　望依</t>
    <rPh sb="0" eb="2">
      <t>タナカ</t>
    </rPh>
    <rPh sb="3" eb="4">
      <t>ノゾミ</t>
    </rPh>
    <rPh sb="4" eb="5">
      <t>イ</t>
    </rPh>
    <phoneticPr fontId="1"/>
  </si>
  <si>
    <t>上村　昌広</t>
    <rPh sb="0" eb="2">
      <t>カミムラ</t>
    </rPh>
    <rPh sb="3" eb="4">
      <t>マサ</t>
    </rPh>
    <rPh sb="4" eb="5">
      <t>ヒロ</t>
    </rPh>
    <phoneticPr fontId="1"/>
  </si>
  <si>
    <t>田中　望愛</t>
    <rPh sb="0" eb="2">
      <t>タナカ</t>
    </rPh>
    <rPh sb="3" eb="4">
      <t>ノゾミ</t>
    </rPh>
    <rPh sb="4" eb="5">
      <t>アイ</t>
    </rPh>
    <phoneticPr fontId="1"/>
  </si>
  <si>
    <t>橋村　祐哉</t>
    <rPh sb="0" eb="2">
      <t>ハシムラ</t>
    </rPh>
    <rPh sb="3" eb="4">
      <t>ユウ</t>
    </rPh>
    <rPh sb="4" eb="5">
      <t>ヤ</t>
    </rPh>
    <phoneticPr fontId="1"/>
  </si>
  <si>
    <t>中園　楓</t>
    <rPh sb="0" eb="2">
      <t>ナカゾノ</t>
    </rPh>
    <rPh sb="3" eb="4">
      <t>カエデ</t>
    </rPh>
    <phoneticPr fontId="1"/>
  </si>
  <si>
    <t>浦田　慧吾</t>
    <rPh sb="0" eb="2">
      <t>ウラタ</t>
    </rPh>
    <rPh sb="3" eb="4">
      <t>ケイ</t>
    </rPh>
    <rPh sb="4" eb="5">
      <t>ゴ</t>
    </rPh>
    <phoneticPr fontId="1"/>
  </si>
  <si>
    <t>中野　良磨</t>
    <rPh sb="0" eb="2">
      <t>ナカノ</t>
    </rPh>
    <rPh sb="3" eb="4">
      <t>ヨ</t>
    </rPh>
    <rPh sb="4" eb="5">
      <t>ミガ</t>
    </rPh>
    <phoneticPr fontId="1"/>
  </si>
  <si>
    <t>榎　沙也香</t>
    <rPh sb="0" eb="1">
      <t>エノキ</t>
    </rPh>
    <rPh sb="2" eb="4">
      <t>サヤ</t>
    </rPh>
    <rPh sb="4" eb="5">
      <t>カオリ</t>
    </rPh>
    <phoneticPr fontId="1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</si>
  <si>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</si>
  <si>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</si>
  <si>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</si>
  <si>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タナカ　ノア</t>
    <phoneticPr fontId="3"/>
  </si>
  <si>
    <t>ハシムラ　ユウヤ</t>
    <phoneticPr fontId="3"/>
  </si>
  <si>
    <t>ナカゾノ　カエデ</t>
    <phoneticPr fontId="3"/>
  </si>
  <si>
    <t>ウラタ　ケイゴ</t>
    <phoneticPr fontId="3"/>
  </si>
  <si>
    <t>ナカノ　リョウマ</t>
    <phoneticPr fontId="3"/>
  </si>
  <si>
    <t>エノキ　サヤカ</t>
    <phoneticPr fontId="3"/>
  </si>
  <si>
    <t>学科 or コース</t>
    <rPh sb="0" eb="2">
      <t>ガッカ</t>
    </rPh>
    <phoneticPr fontId="3"/>
  </si>
  <si>
    <t>情報メディア学科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</si>
</sst>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0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9" sqref="F9:I19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9" width="9" style="1" customWidth="1"/>
    <col min="10" max="10" width="5.875" style="44" customWidth="1"/>
    <col min="11" max="11" width="7.5" style="8" customWidth="1"/>
    <col min="12" max="15" width="2.625" style="44" customWidth="1"/>
    <col min="16" max="16" width="3.125" style="46" bestFit="1" customWidth="1"/>
    <col min="17" max="20" width="2.625" style="44" customWidth="1"/>
    <col min="21" max="16384" width="9" style="44"/>
  </cols>
  <sheetData>
    <row r="1" spans="1:18" ht="17.25" x14ac:dyDescent="0.15">
      <c r="D1" s="70" t="s">
        <v>3</v>
      </c>
      <c r="E1" s="70"/>
      <c r="F1" s="70"/>
    </row>
    <row r="2" spans="1:18" ht="12" thickBot="1" x14ac:dyDescent="0.2">
      <c r="D2" s="1"/>
      <c r="E2" s="1"/>
      <c r="G2" s="4" t="s">
        <v>8</v>
      </c>
    </row>
    <row r="3" spans="1:18" s="2" customFormat="1" x14ac:dyDescent="0.15">
      <c r="B3" s="1"/>
      <c r="D3" s="71" t="s">
        <v>4</v>
      </c>
      <c r="E3" s="23" t="s">
        <v>17</v>
      </c>
      <c r="G3" s="7" t="s">
        <v>10</v>
      </c>
      <c r="J3" s="44" t="s">
        <v>5</v>
      </c>
      <c r="K3" s="15" t="s">
        <v>15</v>
      </c>
      <c r="M3" s="44">
        <f>COUNTIF(M$9:M$33,"=2")</f>
        <v>0</v>
      </c>
      <c r="N3" s="44">
        <f>COUNTIF(N$9:N$33,"=2")</f>
        <v>0</v>
      </c>
      <c r="O3" s="44">
        <f>COUNTIF(O$9:O$33,"=2")</f>
        <v>0</v>
      </c>
      <c r="P3" s="46"/>
      <c r="Q3" s="44" t="s">
        <v>19</v>
      </c>
      <c r="R3" s="44"/>
    </row>
    <row r="4" spans="1:18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2" t="s">
        <v>6</v>
      </c>
      <c r="K4" s="17" t="e">
        <f>#REF!</f>
        <v>#REF!</v>
      </c>
      <c r="M4" s="44">
        <f>COUNTIF(M$9:M$33,"=3")</f>
        <v>0</v>
      </c>
      <c r="N4" s="44">
        <f>COUNTIF(N$9:N$33,"=3")</f>
        <v>0</v>
      </c>
      <c r="O4" s="44">
        <f>COUNTIF(O$9:O$33,"=3")</f>
        <v>0</v>
      </c>
      <c r="P4" s="46"/>
      <c r="Q4" s="44" t="s">
        <v>20</v>
      </c>
      <c r="R4" s="44"/>
    </row>
    <row r="5" spans="1:18" x14ac:dyDescent="0.15">
      <c r="G5" s="43" t="s">
        <v>22</v>
      </c>
      <c r="J5" s="3" t="s">
        <v>7</v>
      </c>
    </row>
    <row r="6" spans="1:18" ht="12" thickBot="1" x14ac:dyDescent="0.2">
      <c r="F6" s="9"/>
      <c r="J6" s="3"/>
    </row>
    <row r="7" spans="1:18" ht="12" thickBot="1" x14ac:dyDescent="0.2">
      <c r="C7" s="44" t="s">
        <v>31</v>
      </c>
      <c r="K7" s="15" t="s">
        <v>14</v>
      </c>
      <c r="M7" s="44" t="s">
        <v>18</v>
      </c>
    </row>
    <row r="8" spans="1:18" ht="12" thickBot="1" x14ac:dyDescent="0.2">
      <c r="A8" s="69" t="s">
        <v>40</v>
      </c>
      <c r="B8" s="39" t="s">
        <v>11</v>
      </c>
      <c r="C8" s="40" t="s">
        <v>0</v>
      </c>
      <c r="D8" s="41" t="s">
        <v>1</v>
      </c>
      <c r="E8" s="41" t="s">
        <v>2</v>
      </c>
      <c r="F8" s="42">
        <v>43959</v>
      </c>
      <c r="G8" s="42">
        <v>43966</v>
      </c>
      <c r="H8" s="57">
        <v>43973</v>
      </c>
      <c r="I8" s="57">
        <v>43980</v>
      </c>
      <c r="J8" s="11" t="s">
        <v>13</v>
      </c>
      <c r="K8" s="16">
        <f>H8</f>
        <v>43973</v>
      </c>
      <c r="M8" s="44">
        <v>4</v>
      </c>
      <c r="N8" s="44">
        <v>10</v>
      </c>
      <c r="O8" s="44">
        <v>1</v>
      </c>
      <c r="P8" s="46" t="s">
        <v>21</v>
      </c>
    </row>
    <row r="9" spans="1:18" x14ac:dyDescent="0.15">
      <c r="A9" s="68" t="s">
        <v>41</v>
      </c>
      <c r="B9" s="24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35" t="str">
        <f t="shared" ref="J9:J34" si="0">IF(G9&lt;H9,$J$3,IF(G9=H9,$J$4,$J$5))</f>
        <v>　→</v>
      </c>
      <c r="K9" s="18"/>
      <c r="M9" s="47"/>
      <c r="N9" s="47"/>
      <c r="O9" s="47"/>
      <c r="Q9" s="50"/>
    </row>
    <row r="10" spans="1:18" x14ac:dyDescent="0.15">
      <c r="A10" s="65" t="s">
        <v>41</v>
      </c>
      <c r="B10" s="12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37" t="str">
        <f t="shared" si="0"/>
        <v>　→</v>
      </c>
      <c r="K10" s="19"/>
      <c r="M10" s="48"/>
      <c r="N10" s="48"/>
      <c r="O10" s="48"/>
      <c r="Q10" s="50"/>
    </row>
    <row r="11" spans="1:18" x14ac:dyDescent="0.15">
      <c r="A11" s="65" t="s">
        <v>41</v>
      </c>
      <c r="B11" s="12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37" t="str">
        <f t="shared" si="0"/>
        <v>　→</v>
      </c>
      <c r="K11" s="19"/>
      <c r="M11" s="48"/>
      <c r="N11" s="48"/>
      <c r="O11" s="48"/>
      <c r="Q11" s="52"/>
    </row>
    <row r="12" spans="1:18" x14ac:dyDescent="0.15">
      <c r="A12" s="65" t="s">
        <v>41</v>
      </c>
      <c r="B12" s="12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37" t="str">
        <f t="shared" si="0"/>
        <v>　→</v>
      </c>
      <c r="K12" s="19"/>
      <c r="M12" s="48"/>
      <c r="N12" s="48"/>
      <c r="O12" s="48"/>
      <c r="Q12" s="50"/>
    </row>
    <row r="13" spans="1:18" x14ac:dyDescent="0.15">
      <c r="A13" s="65" t="s">
        <v>41</v>
      </c>
      <c r="B13" s="12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38" t="str">
        <f t="shared" si="0"/>
        <v>　→</v>
      </c>
      <c r="K13" s="20"/>
      <c r="M13" s="49"/>
      <c r="N13" s="49"/>
      <c r="O13" s="49"/>
      <c r="Q13" s="58"/>
    </row>
    <row r="14" spans="1:18" x14ac:dyDescent="0.15">
      <c r="A14" s="67" t="s">
        <v>41</v>
      </c>
      <c r="B14" s="14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36" t="str">
        <f t="shared" si="0"/>
        <v>　→</v>
      </c>
      <c r="K14" s="21"/>
      <c r="M14" s="47"/>
      <c r="N14" s="47"/>
      <c r="O14" s="47"/>
      <c r="Q14" s="58"/>
    </row>
    <row r="15" spans="1:18" x14ac:dyDescent="0.15">
      <c r="A15" s="65" t="s">
        <v>41</v>
      </c>
      <c r="B15" s="12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37" t="str">
        <f t="shared" si="0"/>
        <v>　→</v>
      </c>
      <c r="K15" s="19"/>
      <c r="M15" s="48"/>
      <c r="N15" s="48"/>
      <c r="O15" s="48"/>
      <c r="Q15" s="58"/>
    </row>
    <row r="16" spans="1:18" x14ac:dyDescent="0.15">
      <c r="A16" s="65" t="s">
        <v>41</v>
      </c>
      <c r="B16" s="12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37" t="str">
        <f t="shared" si="0"/>
        <v>　→</v>
      </c>
      <c r="K16" s="60"/>
      <c r="M16" s="48"/>
      <c r="N16" s="48"/>
      <c r="O16" s="48"/>
      <c r="Q16" s="50"/>
    </row>
    <row r="17" spans="1:17" x14ac:dyDescent="0.15">
      <c r="A17" s="65"/>
      <c r="B17" s="12" t="str">
        <f t="shared" si="1"/>
        <v/>
      </c>
      <c r="C17" s="27"/>
      <c r="D17" s="31"/>
      <c r="E17" s="31"/>
      <c r="F17" s="54"/>
      <c r="G17" s="54"/>
      <c r="H17" s="62"/>
      <c r="I17" s="62"/>
      <c r="J17" s="37" t="str">
        <f t="shared" si="0"/>
        <v>　→</v>
      </c>
      <c r="K17" s="19"/>
      <c r="M17" s="48"/>
      <c r="N17" s="48"/>
      <c r="O17" s="48"/>
      <c r="Q17" s="52"/>
    </row>
    <row r="18" spans="1:17" x14ac:dyDescent="0.15">
      <c r="A18" s="66"/>
      <c r="B18" s="13" t="str">
        <f t="shared" si="1"/>
        <v/>
      </c>
      <c r="C18" s="28"/>
      <c r="D18" s="32"/>
      <c r="E18" s="32"/>
      <c r="F18" s="55"/>
      <c r="G18" s="55"/>
      <c r="H18" s="63"/>
      <c r="I18" s="63"/>
      <c r="J18" s="38" t="str">
        <f t="shared" si="0"/>
        <v>　→</v>
      </c>
      <c r="K18" s="20"/>
      <c r="M18" s="49"/>
      <c r="N18" s="49"/>
      <c r="O18" s="49"/>
      <c r="Q18" s="50"/>
    </row>
    <row r="19" spans="1:17" x14ac:dyDescent="0.15">
      <c r="A19" s="67"/>
      <c r="B19" s="14" t="str">
        <f t="shared" si="1"/>
        <v/>
      </c>
      <c r="C19" s="29"/>
      <c r="D19" s="33"/>
      <c r="E19" s="33"/>
      <c r="F19" s="56"/>
      <c r="G19" s="56"/>
      <c r="H19" s="64"/>
      <c r="I19" s="64"/>
      <c r="J19" s="36" t="str">
        <f t="shared" si="0"/>
        <v>　→</v>
      </c>
      <c r="K19" s="21"/>
      <c r="M19" s="47"/>
      <c r="N19" s="47"/>
      <c r="O19" s="47"/>
      <c r="Q19" s="50"/>
    </row>
    <row r="20" spans="1:17" ht="13.5" customHeight="1" x14ac:dyDescent="0.15">
      <c r="A20" s="65"/>
      <c r="B20" s="12" t="str">
        <f t="shared" si="1"/>
        <v/>
      </c>
      <c r="C20" s="27"/>
      <c r="D20" s="31"/>
      <c r="E20" s="31"/>
      <c r="F20" s="54"/>
      <c r="G20" s="54"/>
      <c r="H20" s="62"/>
      <c r="I20" s="62"/>
      <c r="J20" s="37" t="str">
        <f t="shared" si="0"/>
        <v>　→</v>
      </c>
      <c r="K20" s="19"/>
      <c r="M20" s="48"/>
      <c r="N20" s="48"/>
      <c r="O20" s="48"/>
      <c r="Q20" s="50"/>
    </row>
    <row r="21" spans="1:17" ht="13.5" customHeight="1" x14ac:dyDescent="0.15">
      <c r="A21" s="65"/>
      <c r="B21" s="12" t="str">
        <f t="shared" si="1"/>
        <v/>
      </c>
      <c r="C21" s="27"/>
      <c r="D21" s="31"/>
      <c r="E21" s="31"/>
      <c r="F21" s="54"/>
      <c r="G21" s="54"/>
      <c r="H21" s="62"/>
      <c r="I21" s="62"/>
      <c r="J21" s="37" t="str">
        <f t="shared" si="0"/>
        <v>　→</v>
      </c>
      <c r="K21" s="19"/>
      <c r="M21" s="48"/>
      <c r="N21" s="48"/>
      <c r="O21" s="48"/>
      <c r="Q21" s="59"/>
    </row>
    <row r="22" spans="1:17" ht="13.5" customHeight="1" x14ac:dyDescent="0.15">
      <c r="A22" s="65"/>
      <c r="B22" s="12" t="str">
        <f t="shared" si="1"/>
        <v/>
      </c>
      <c r="C22" s="27"/>
      <c r="D22" s="31"/>
      <c r="E22" s="31"/>
      <c r="F22" s="54"/>
      <c r="G22" s="54"/>
      <c r="H22" s="62"/>
      <c r="I22" s="62"/>
      <c r="J22" s="37" t="str">
        <f t="shared" si="0"/>
        <v>　→</v>
      </c>
      <c r="K22" s="19"/>
      <c r="M22" s="48"/>
      <c r="N22" s="48"/>
      <c r="O22" s="48"/>
      <c r="Q22" s="50"/>
    </row>
    <row r="23" spans="1:17" ht="14.25" customHeight="1" x14ac:dyDescent="0.15">
      <c r="A23" s="66"/>
      <c r="B23" s="13" t="str">
        <f t="shared" si="1"/>
        <v/>
      </c>
      <c r="C23" s="28"/>
      <c r="D23" s="32"/>
      <c r="E23" s="32"/>
      <c r="F23" s="55"/>
      <c r="G23" s="55"/>
      <c r="H23" s="63"/>
      <c r="I23" s="63"/>
      <c r="J23" s="38" t="str">
        <f t="shared" si="0"/>
        <v>　→</v>
      </c>
      <c r="K23" s="20"/>
      <c r="M23" s="49"/>
      <c r="N23" s="49"/>
      <c r="O23" s="49"/>
      <c r="Q23" s="50"/>
    </row>
    <row r="24" spans="1:17" x14ac:dyDescent="0.15">
      <c r="A24" s="67"/>
      <c r="B24" s="14" t="str">
        <f t="shared" si="1"/>
        <v/>
      </c>
      <c r="C24" s="29"/>
      <c r="D24" s="33"/>
      <c r="E24" s="33"/>
      <c r="F24" s="56"/>
      <c r="G24" s="56"/>
      <c r="H24" s="64"/>
      <c r="I24" s="64"/>
      <c r="J24" s="36" t="str">
        <f t="shared" si="0"/>
        <v>　→</v>
      </c>
      <c r="K24" s="21"/>
      <c r="M24" s="47"/>
      <c r="N24" s="47"/>
      <c r="O24" s="47"/>
      <c r="Q24" s="52"/>
    </row>
    <row r="25" spans="1:17" s="45" customFormat="1" x14ac:dyDescent="0.15">
      <c r="A25" s="65"/>
      <c r="B25" s="12" t="str">
        <f t="shared" si="1"/>
        <v/>
      </c>
      <c r="C25" s="27"/>
      <c r="D25" s="31"/>
      <c r="E25" s="31"/>
      <c r="F25" s="54"/>
      <c r="G25" s="54"/>
      <c r="H25" s="62"/>
      <c r="I25" s="62"/>
      <c r="J25" s="37" t="str">
        <f t="shared" si="0"/>
        <v>　→</v>
      </c>
      <c r="K25" s="19"/>
      <c r="M25" s="48"/>
      <c r="N25" s="48"/>
      <c r="O25" s="48"/>
      <c r="P25" s="46"/>
      <c r="Q25" s="51"/>
    </row>
    <row r="26" spans="1:17" x14ac:dyDescent="0.15">
      <c r="A26" s="65"/>
      <c r="B26" s="12" t="str">
        <f t="shared" si="1"/>
        <v/>
      </c>
      <c r="C26" s="27"/>
      <c r="D26" s="31"/>
      <c r="E26" s="31"/>
      <c r="F26" s="54"/>
      <c r="G26" s="54"/>
      <c r="H26" s="62"/>
      <c r="I26" s="62"/>
      <c r="J26" s="37" t="str">
        <f t="shared" si="0"/>
        <v>　→</v>
      </c>
      <c r="K26" s="19"/>
      <c r="M26" s="48"/>
      <c r="N26" s="48"/>
      <c r="O26" s="48"/>
      <c r="Q26" s="50"/>
    </row>
    <row r="27" spans="1:17" x14ac:dyDescent="0.15">
      <c r="A27" s="65"/>
      <c r="B27" s="12" t="str">
        <f t="shared" si="1"/>
        <v/>
      </c>
      <c r="C27" s="27"/>
      <c r="D27" s="31"/>
      <c r="E27" s="31"/>
      <c r="F27" s="54"/>
      <c r="G27" s="54"/>
      <c r="H27" s="62"/>
      <c r="I27" s="62"/>
      <c r="J27" s="37" t="str">
        <f t="shared" si="0"/>
        <v>　→</v>
      </c>
      <c r="K27" s="19"/>
      <c r="M27" s="48"/>
      <c r="N27" s="48"/>
      <c r="O27" s="48"/>
      <c r="Q27" s="52"/>
    </row>
    <row r="28" spans="1:17" x14ac:dyDescent="0.15">
      <c r="A28" s="66"/>
      <c r="B28" s="13" t="str">
        <f t="shared" si="1"/>
        <v/>
      </c>
      <c r="C28" s="28"/>
      <c r="D28" s="32"/>
      <c r="E28" s="32"/>
      <c r="F28" s="55"/>
      <c r="G28" s="55"/>
      <c r="H28" s="63"/>
      <c r="I28" s="63"/>
      <c r="J28" s="38" t="str">
        <f t="shared" si="0"/>
        <v>　→</v>
      </c>
      <c r="K28" s="20"/>
      <c r="M28" s="49"/>
      <c r="N28" s="49"/>
      <c r="O28" s="49"/>
      <c r="Q28" s="50"/>
    </row>
    <row r="29" spans="1:17" x14ac:dyDescent="0.15">
      <c r="A29" s="67"/>
      <c r="B29" s="14" t="str">
        <f t="shared" si="1"/>
        <v/>
      </c>
      <c r="C29" s="29"/>
      <c r="D29" s="33"/>
      <c r="E29" s="33"/>
      <c r="F29" s="56"/>
      <c r="G29" s="56"/>
      <c r="H29" s="64"/>
      <c r="I29" s="64"/>
      <c r="J29" s="36" t="str">
        <f t="shared" si="0"/>
        <v>　→</v>
      </c>
      <c r="K29" s="21"/>
      <c r="M29" s="47"/>
      <c r="N29" s="47"/>
      <c r="O29" s="47"/>
      <c r="Q29" s="52"/>
    </row>
    <row r="30" spans="1:17" x14ac:dyDescent="0.15">
      <c r="A30" s="65"/>
      <c r="B30" s="12" t="str">
        <f t="shared" si="1"/>
        <v/>
      </c>
      <c r="C30" s="27"/>
      <c r="D30" s="31"/>
      <c r="E30" s="31"/>
      <c r="F30" s="54"/>
      <c r="G30" s="54"/>
      <c r="H30" s="62"/>
      <c r="I30" s="62"/>
      <c r="J30" s="37" t="str">
        <f t="shared" si="0"/>
        <v>　→</v>
      </c>
      <c r="K30" s="19"/>
      <c r="M30" s="48"/>
      <c r="N30" s="48"/>
      <c r="O30" s="48"/>
      <c r="Q30" s="50"/>
    </row>
    <row r="31" spans="1:17" x14ac:dyDescent="0.15">
      <c r="A31" s="65"/>
      <c r="B31" s="12" t="str">
        <f t="shared" si="1"/>
        <v/>
      </c>
      <c r="C31" s="27"/>
      <c r="D31" s="31"/>
      <c r="E31" s="31"/>
      <c r="F31" s="54"/>
      <c r="G31" s="54"/>
      <c r="H31" s="62"/>
      <c r="I31" s="62"/>
      <c r="J31" s="37" t="str">
        <f t="shared" si="0"/>
        <v>　→</v>
      </c>
      <c r="K31" s="19"/>
      <c r="M31" s="48"/>
      <c r="N31" s="48"/>
      <c r="O31" s="48"/>
      <c r="Q31" s="52"/>
    </row>
    <row r="32" spans="1:17" x14ac:dyDescent="0.15">
      <c r="A32" s="65"/>
      <c r="B32" s="12" t="str">
        <f t="shared" si="1"/>
        <v/>
      </c>
      <c r="C32" s="27"/>
      <c r="D32" s="31"/>
      <c r="E32" s="31"/>
      <c r="F32" s="54"/>
      <c r="G32" s="54"/>
      <c r="H32" s="62"/>
      <c r="I32" s="62"/>
      <c r="J32" s="37" t="str">
        <f t="shared" si="0"/>
        <v>　→</v>
      </c>
      <c r="K32" s="19"/>
      <c r="M32" s="48"/>
      <c r="N32" s="48"/>
      <c r="O32" s="48"/>
      <c r="Q32" s="50"/>
    </row>
    <row r="33" spans="1:17" ht="12" thickBot="1" x14ac:dyDescent="0.2">
      <c r="A33" s="66"/>
      <c r="B33" s="13" t="str">
        <f t="shared" si="1"/>
        <v/>
      </c>
      <c r="C33" s="28"/>
      <c r="D33" s="32"/>
      <c r="E33" s="32"/>
      <c r="F33" s="55"/>
      <c r="G33" s="55"/>
      <c r="H33" s="63"/>
      <c r="I33" s="63"/>
      <c r="J33" s="38" t="str">
        <f t="shared" si="0"/>
        <v>　→</v>
      </c>
      <c r="K33" s="20"/>
      <c r="M33" s="49"/>
      <c r="N33" s="49"/>
      <c r="O33" s="49"/>
      <c r="Q33" s="50"/>
    </row>
    <row r="34" spans="1:17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10" t="e">
        <f t="shared" si="0"/>
        <v>#DIV/0!</v>
      </c>
      <c r="Q34" s="50"/>
    </row>
    <row r="35" spans="1:17" x14ac:dyDescent="0.15">
      <c r="F35" s="6"/>
      <c r="G35" s="6"/>
      <c r="H35" s="6"/>
      <c r="I35" s="6"/>
      <c r="Q35" s="50"/>
    </row>
  </sheetData>
  <autoFilter ref="A8:T8"/>
  <mergeCells count="2">
    <mergeCell ref="D1:F1"/>
    <mergeCell ref="D3:D4"/>
  </mergeCells>
  <phoneticPr fontId="3"/>
  <conditionalFormatting sqref="J22 J27 J32">
    <cfRule type="expression" dxfId="103" priority="876">
      <formula>G22&gt;H22</formula>
    </cfRule>
  </conditionalFormatting>
  <conditionalFormatting sqref="J10:J18">
    <cfRule type="expression" dxfId="102" priority="875">
      <formula>G10&gt;H10</formula>
    </cfRule>
  </conditionalFormatting>
  <conditionalFormatting sqref="J34">
    <cfRule type="expression" dxfId="101" priority="874">
      <formula>G34&gt;H34</formula>
    </cfRule>
  </conditionalFormatting>
  <conditionalFormatting sqref="F34:H34">
    <cfRule type="expression" dxfId="100" priority="870">
      <formula>AND(0.75&lt;=F34,F34&lt;0.8)</formula>
    </cfRule>
    <cfRule type="expression" dxfId="99" priority="871">
      <formula>AND(0.65 &lt;= F34,F34&lt;0.75)</formula>
    </cfRule>
    <cfRule type="expression" dxfId="98" priority="872">
      <formula>F34 &lt; 0.65</formula>
    </cfRule>
  </conditionalFormatting>
  <conditionalFormatting sqref="J19:J20">
    <cfRule type="expression" dxfId="97" priority="854">
      <formula>G19&gt;H19</formula>
    </cfRule>
  </conditionalFormatting>
  <conditionalFormatting sqref="J9">
    <cfRule type="expression" dxfId="96" priority="853">
      <formula>G9&gt;H9</formula>
    </cfRule>
  </conditionalFormatting>
  <conditionalFormatting sqref="J21">
    <cfRule type="expression" dxfId="95" priority="852">
      <formula>G21&gt;H21</formula>
    </cfRule>
  </conditionalFormatting>
  <conditionalFormatting sqref="J23">
    <cfRule type="expression" dxfId="94" priority="851">
      <formula>G23&gt;H23</formula>
    </cfRule>
  </conditionalFormatting>
  <conditionalFormatting sqref="J24:J25">
    <cfRule type="expression" dxfId="93" priority="848">
      <formula>G24&gt;H24</formula>
    </cfRule>
  </conditionalFormatting>
  <conditionalFormatting sqref="J26">
    <cfRule type="expression" dxfId="92" priority="847">
      <formula>G26&gt;H26</formula>
    </cfRule>
  </conditionalFormatting>
  <conditionalFormatting sqref="J28">
    <cfRule type="expression" dxfId="91" priority="846">
      <formula>G28&gt;H28</formula>
    </cfRule>
  </conditionalFormatting>
  <conditionalFormatting sqref="J29:J30">
    <cfRule type="expression" dxfId="90" priority="845">
      <formula>G29&gt;H29</formula>
    </cfRule>
  </conditionalFormatting>
  <conditionalFormatting sqref="J31">
    <cfRule type="expression" dxfId="89" priority="844">
      <formula>G31&gt;H31</formula>
    </cfRule>
  </conditionalFormatting>
  <conditionalFormatting sqref="J33">
    <cfRule type="expression" dxfId="88" priority="843">
      <formula>G33&gt;H33</formula>
    </cfRule>
  </conditionalFormatting>
  <conditionalFormatting sqref="M9:O33">
    <cfRule type="cellIs" dxfId="87" priority="775" operator="equal">
      <formula>2</formula>
    </cfRule>
  </conditionalFormatting>
  <conditionalFormatting sqref="F9:H33">
    <cfRule type="expression" dxfId="86" priority="431">
      <formula>F9 &lt; 0.65</formula>
    </cfRule>
    <cfRule type="expression" dxfId="85" priority="432">
      <formula>AND(0.65 &lt;= F9,F9&lt;0.75)</formula>
    </cfRule>
    <cfRule type="expression" dxfId="84" priority="433">
      <formula>AND(0.75&lt;=F9,F9&lt;0.8)</formula>
    </cfRule>
  </conditionalFormatting>
  <conditionalFormatting sqref="F9:H33">
    <cfRule type="expression" dxfId="83" priority="434" stopIfTrue="1">
      <formula>F9 &lt; 0.85</formula>
    </cfRule>
  </conditionalFormatting>
  <conditionalFormatting sqref="I34">
    <cfRule type="expression" dxfId="82" priority="5">
      <formula>AND(0.75&lt;=I34,I34&lt;0.8)</formula>
    </cfRule>
    <cfRule type="expression" dxfId="81" priority="6">
      <formula>AND(0.65 &lt;= I34,I34&lt;0.75)</formula>
    </cfRule>
    <cfRule type="expression" dxfId="80" priority="7">
      <formula>I34 &lt; 0.65</formula>
    </cfRule>
  </conditionalFormatting>
  <conditionalFormatting sqref="I9:I33">
    <cfRule type="expression" dxfId="79" priority="1">
      <formula>I9 &lt; 0.65</formula>
    </cfRule>
    <cfRule type="expression" dxfId="78" priority="2">
      <formula>AND(0.65 &lt;= I9,I9&lt;0.75)</formula>
    </cfRule>
    <cfRule type="expression" dxfId="77" priority="3">
      <formula>AND(0.75&lt;=I9,I9&lt;0.8)</formula>
    </cfRule>
  </conditionalFormatting>
  <conditionalFormatting sqref="I9:I33">
    <cfRule type="expression" dxfId="76" priority="4" stopIfTrue="1">
      <formula>I9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6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43983</v>
      </c>
      <c r="G8" s="42">
        <v>43990</v>
      </c>
      <c r="H8" s="57">
        <v>43997</v>
      </c>
      <c r="I8" s="57">
        <v>44004</v>
      </c>
      <c r="J8" s="57">
        <v>44011</v>
      </c>
      <c r="K8" s="11" t="s">
        <v>13</v>
      </c>
      <c r="L8" s="16">
        <f>H8</f>
        <v>43997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3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 t="shared" ref="B11:B33" si="1">IF(C11&lt;&gt;"",B10+1,"")</f>
        <v>3</v>
      </c>
      <c r="C11" s="27">
        <v>19028</v>
      </c>
      <c r="D11" s="31" t="s">
        <v>25</v>
      </c>
      <c r="E11" s="31" t="s">
        <v>34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 t="s">
        <v>41</v>
      </c>
      <c r="B12" s="65">
        <f t="shared" si="1"/>
        <v>4</v>
      </c>
      <c r="C12" s="27">
        <v>19038</v>
      </c>
      <c r="D12" s="31" t="s">
        <v>26</v>
      </c>
      <c r="E12" s="31" t="s">
        <v>35</v>
      </c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 t="s">
        <v>41</v>
      </c>
      <c r="B13" s="65">
        <f t="shared" si="1"/>
        <v>5</v>
      </c>
      <c r="C13" s="28">
        <v>19041</v>
      </c>
      <c r="D13" s="32" t="s">
        <v>27</v>
      </c>
      <c r="E13" s="32" t="s">
        <v>36</v>
      </c>
      <c r="F13" s="55"/>
      <c r="G13" s="55"/>
      <c r="H13" s="63"/>
      <c r="I13" s="63"/>
      <c r="J13" s="63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7" t="s">
        <v>41</v>
      </c>
      <c r="B14" s="67">
        <f t="shared" si="1"/>
        <v>6</v>
      </c>
      <c r="C14" s="29">
        <v>19052</v>
      </c>
      <c r="D14" s="33" t="s">
        <v>28</v>
      </c>
      <c r="E14" s="33" t="s">
        <v>37</v>
      </c>
      <c r="F14" s="56"/>
      <c r="G14" s="56"/>
      <c r="H14" s="64"/>
      <c r="I14" s="64"/>
      <c r="J14" s="64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5" t="s">
        <v>41</v>
      </c>
      <c r="B15" s="65">
        <f t="shared" si="1"/>
        <v>7</v>
      </c>
      <c r="C15" s="27">
        <v>19059</v>
      </c>
      <c r="D15" s="31" t="s">
        <v>29</v>
      </c>
      <c r="E15" s="31" t="s">
        <v>38</v>
      </c>
      <c r="F15" s="54"/>
      <c r="G15" s="54"/>
      <c r="H15" s="62"/>
      <c r="I15" s="62"/>
      <c r="J15" s="62"/>
      <c r="K15" s="37" t="str">
        <f t="shared" si="0"/>
        <v>　→</v>
      </c>
      <c r="L15" s="19"/>
      <c r="N15" s="48"/>
      <c r="O15" s="48"/>
      <c r="P15" s="48"/>
      <c r="R15" s="58"/>
    </row>
    <row r="16" spans="1:19" x14ac:dyDescent="0.15">
      <c r="A16" s="65" t="s">
        <v>41</v>
      </c>
      <c r="B16" s="65">
        <f t="shared" si="1"/>
        <v>8</v>
      </c>
      <c r="C16" s="27">
        <v>19069</v>
      </c>
      <c r="D16" s="31" t="s">
        <v>30</v>
      </c>
      <c r="E16" s="31" t="s">
        <v>39</v>
      </c>
      <c r="F16" s="54"/>
      <c r="G16" s="54"/>
      <c r="H16" s="62"/>
      <c r="I16" s="62"/>
      <c r="J16" s="62"/>
      <c r="K16" s="37" t="str">
        <f t="shared" si="0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0"/>
        <v>　→</v>
      </c>
      <c r="L17" s="19"/>
      <c r="N17" s="48"/>
      <c r="O17" s="48"/>
      <c r="P17" s="48"/>
      <c r="R17" s="52"/>
    </row>
    <row r="18" spans="1:18" x14ac:dyDescent="0.15">
      <c r="A18" s="66"/>
      <c r="B18" s="66" t="str">
        <f t="shared" si="1"/>
        <v/>
      </c>
      <c r="C18" s="28"/>
      <c r="D18" s="32"/>
      <c r="E18" s="32"/>
      <c r="F18" s="55"/>
      <c r="G18" s="55"/>
      <c r="H18" s="63"/>
      <c r="I18" s="63"/>
      <c r="J18" s="63"/>
      <c r="K18" s="38" t="str">
        <f t="shared" si="0"/>
        <v>　→</v>
      </c>
      <c r="L18" s="20"/>
      <c r="N18" s="49"/>
      <c r="O18" s="49"/>
      <c r="P18" s="49"/>
      <c r="R18" s="50"/>
    </row>
    <row r="19" spans="1:18" x14ac:dyDescent="0.15">
      <c r="A19" s="67"/>
      <c r="B19" s="67" t="str">
        <f t="shared" si="1"/>
        <v/>
      </c>
      <c r="C19" s="29"/>
      <c r="D19" s="33"/>
      <c r="E19" s="33"/>
      <c r="F19" s="56"/>
      <c r="G19" s="56"/>
      <c r="H19" s="64"/>
      <c r="I19" s="64"/>
      <c r="J19" s="64"/>
      <c r="K19" s="36" t="str">
        <f t="shared" si="0"/>
        <v>　→</v>
      </c>
      <c r="L19" s="21"/>
      <c r="N19" s="47"/>
      <c r="O19" s="47"/>
      <c r="P19" s="47"/>
      <c r="R19" s="50"/>
    </row>
    <row r="20" spans="1:18" ht="13.5" customHeight="1" x14ac:dyDescent="0.15">
      <c r="A20" s="65"/>
      <c r="B20" s="65" t="str">
        <f t="shared" si="1"/>
        <v/>
      </c>
      <c r="C20" s="27"/>
      <c r="D20" s="31"/>
      <c r="E20" s="31"/>
      <c r="F20" s="54"/>
      <c r="G20" s="54"/>
      <c r="H20" s="62"/>
      <c r="I20" s="62"/>
      <c r="J20" s="62"/>
      <c r="K20" s="37" t="str">
        <f t="shared" si="0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0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0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6"/>
      <c r="B23" s="66" t="str">
        <f t="shared" si="1"/>
        <v/>
      </c>
      <c r="C23" s="28"/>
      <c r="D23" s="32"/>
      <c r="E23" s="32"/>
      <c r="F23" s="55"/>
      <c r="G23" s="55"/>
      <c r="H23" s="63"/>
      <c r="I23" s="63"/>
      <c r="J23" s="63"/>
      <c r="K23" s="38" t="str">
        <f t="shared" si="0"/>
        <v>　→</v>
      </c>
      <c r="L23" s="20"/>
      <c r="N23" s="49"/>
      <c r="O23" s="49"/>
      <c r="P23" s="49"/>
      <c r="R23" s="50"/>
    </row>
    <row r="24" spans="1:18" x14ac:dyDescent="0.15">
      <c r="A24" s="67"/>
      <c r="B24" s="67" t="str">
        <f t="shared" si="1"/>
        <v/>
      </c>
      <c r="C24" s="29"/>
      <c r="D24" s="33"/>
      <c r="E24" s="33"/>
      <c r="F24" s="56"/>
      <c r="G24" s="56"/>
      <c r="H24" s="64"/>
      <c r="I24" s="64"/>
      <c r="J24" s="64"/>
      <c r="K24" s="36" t="str">
        <f t="shared" si="0"/>
        <v>　→</v>
      </c>
      <c r="L24" s="21"/>
      <c r="N24" s="47"/>
      <c r="O24" s="47"/>
      <c r="P24" s="47"/>
      <c r="R24" s="52"/>
    </row>
    <row r="25" spans="1:18" s="45" customFormat="1" x14ac:dyDescent="0.15">
      <c r="A25" s="65"/>
      <c r="B25" s="65" t="str">
        <f t="shared" si="1"/>
        <v/>
      </c>
      <c r="C25" s="27"/>
      <c r="D25" s="31"/>
      <c r="E25" s="31"/>
      <c r="F25" s="54"/>
      <c r="G25" s="54"/>
      <c r="H25" s="62"/>
      <c r="I25" s="62"/>
      <c r="J25" s="62"/>
      <c r="K25" s="37" t="str">
        <f t="shared" si="0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0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0"/>
        <v>　→</v>
      </c>
      <c r="L27" s="19"/>
      <c r="N27" s="48"/>
      <c r="O27" s="48"/>
      <c r="P27" s="48"/>
      <c r="R27" s="52"/>
    </row>
    <row r="28" spans="1:18" x14ac:dyDescent="0.15">
      <c r="A28" s="66"/>
      <c r="B28" s="66" t="str">
        <f t="shared" si="1"/>
        <v/>
      </c>
      <c r="C28" s="28"/>
      <c r="D28" s="32"/>
      <c r="E28" s="32"/>
      <c r="F28" s="55"/>
      <c r="G28" s="55"/>
      <c r="H28" s="63"/>
      <c r="I28" s="63"/>
      <c r="J28" s="63"/>
      <c r="K28" s="38" t="str">
        <f t="shared" si="0"/>
        <v>　→</v>
      </c>
      <c r="L28" s="20"/>
      <c r="N28" s="49"/>
      <c r="O28" s="49"/>
      <c r="P28" s="49"/>
      <c r="R28" s="50"/>
    </row>
    <row r="29" spans="1:18" x14ac:dyDescent="0.15">
      <c r="A29" s="67"/>
      <c r="B29" s="67" t="str">
        <f t="shared" si="1"/>
        <v/>
      </c>
      <c r="C29" s="29"/>
      <c r="D29" s="33"/>
      <c r="E29" s="33"/>
      <c r="F29" s="56"/>
      <c r="G29" s="56"/>
      <c r="H29" s="64"/>
      <c r="I29" s="64"/>
      <c r="J29" s="64"/>
      <c r="K29" s="36" t="str">
        <f t="shared" si="0"/>
        <v>　→</v>
      </c>
      <c r="L29" s="21"/>
      <c r="N29" s="47"/>
      <c r="O29" s="47"/>
      <c r="P29" s="47"/>
      <c r="R29" s="52"/>
    </row>
    <row r="30" spans="1:18" x14ac:dyDescent="0.15">
      <c r="A30" s="65"/>
      <c r="B30" s="65" t="str">
        <f t="shared" si="1"/>
        <v/>
      </c>
      <c r="C30" s="27"/>
      <c r="D30" s="31"/>
      <c r="E30" s="31"/>
      <c r="F30" s="54"/>
      <c r="G30" s="54"/>
      <c r="H30" s="62"/>
      <c r="I30" s="62"/>
      <c r="J30" s="62"/>
      <c r="K30" s="37" t="str">
        <f t="shared" si="0"/>
        <v>　→</v>
      </c>
      <c r="L30" s="19"/>
      <c r="N30" s="48"/>
      <c r="O30" s="48"/>
      <c r="P30" s="48"/>
      <c r="R30" s="50"/>
    </row>
    <row r="31" spans="1:18" x14ac:dyDescent="0.15">
      <c r="A31" s="65"/>
      <c r="B31" s="65" t="str">
        <f t="shared" si="1"/>
        <v/>
      </c>
      <c r="C31" s="27"/>
      <c r="D31" s="31"/>
      <c r="E31" s="31"/>
      <c r="F31" s="54"/>
      <c r="G31" s="54"/>
      <c r="H31" s="62"/>
      <c r="I31" s="62"/>
      <c r="J31" s="62"/>
      <c r="K31" s="37" t="str">
        <f t="shared" si="0"/>
        <v>　→</v>
      </c>
      <c r="L31" s="19"/>
      <c r="N31" s="48"/>
      <c r="O31" s="48"/>
      <c r="P31" s="48"/>
      <c r="R31" s="52"/>
    </row>
    <row r="32" spans="1:18" x14ac:dyDescent="0.15">
      <c r="A32" s="65"/>
      <c r="B32" s="65" t="str">
        <f t="shared" si="1"/>
        <v/>
      </c>
      <c r="C32" s="27"/>
      <c r="D32" s="31"/>
      <c r="E32" s="31"/>
      <c r="F32" s="54"/>
      <c r="G32" s="54"/>
      <c r="H32" s="62"/>
      <c r="I32" s="62"/>
      <c r="J32" s="62"/>
      <c r="K32" s="37" t="str">
        <f t="shared" si="0"/>
        <v>　→</v>
      </c>
      <c r="L32" s="19"/>
      <c r="N32" s="48"/>
      <c r="O32" s="48"/>
      <c r="P32" s="48"/>
      <c r="R32" s="50"/>
    </row>
    <row r="33" spans="1:18" ht="12" thickBot="1" x14ac:dyDescent="0.2">
      <c r="A33" s="66"/>
      <c r="B33" s="66" t="str">
        <f t="shared" si="1"/>
        <v/>
      </c>
      <c r="C33" s="28"/>
      <c r="D33" s="32"/>
      <c r="E33" s="32"/>
      <c r="F33" s="55"/>
      <c r="G33" s="55"/>
      <c r="H33" s="63"/>
      <c r="I33" s="63"/>
      <c r="J33" s="63"/>
      <c r="K33" s="38" t="str">
        <f t="shared" si="0"/>
        <v>　→</v>
      </c>
      <c r="L33" s="20"/>
      <c r="N33" s="49"/>
      <c r="O33" s="49"/>
      <c r="P33" s="49"/>
      <c r="R33" s="50"/>
    </row>
    <row r="34" spans="1:18" ht="12" thickBot="1" x14ac:dyDescent="0.2">
      <c r="E34" s="34" t="s">
        <v>12</v>
      </c>
      <c r="F34" s="25" t="e">
        <f>AVERAGE(F9:F33)</f>
        <v>#DIV/0!</v>
      </c>
      <c r="G34" s="25" t="e">
        <f>AVERAGE(G9:G33)</f>
        <v>#DIV/0!</v>
      </c>
      <c r="H34" s="25" t="e">
        <f>AVERAGE(H9:H33)</f>
        <v>#DIV/0!</v>
      </c>
      <c r="I34" s="25" t="e">
        <f>AVERAGE(I9:I33)</f>
        <v>#DIV/0!</v>
      </c>
      <c r="J34" s="25" t="e">
        <f>AVERAGE(J9:J33)</f>
        <v>#DIV/0!</v>
      </c>
      <c r="K34" s="10" t="e">
        <f t="shared" si="0"/>
        <v>#DIV/0!</v>
      </c>
      <c r="R34" s="50"/>
    </row>
    <row r="35" spans="1:18" x14ac:dyDescent="0.15">
      <c r="F35" s="6"/>
      <c r="G35" s="6"/>
      <c r="H35" s="6"/>
      <c r="I35" s="6"/>
      <c r="J35" s="6"/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75" priority="28">
      <formula>G22&gt;H22</formula>
    </cfRule>
  </conditionalFormatting>
  <conditionalFormatting sqref="K10:K18">
    <cfRule type="expression" dxfId="74" priority="27">
      <formula>G10&gt;H10</formula>
    </cfRule>
  </conditionalFormatting>
  <conditionalFormatting sqref="K34">
    <cfRule type="expression" dxfId="73" priority="26">
      <formula>G34&gt;H34</formula>
    </cfRule>
  </conditionalFormatting>
  <conditionalFormatting sqref="F34:I34">
    <cfRule type="expression" dxfId="72" priority="23">
      <formula>AND(0.75&lt;=F34,F34&lt;0.8)</formula>
    </cfRule>
    <cfRule type="expression" dxfId="71" priority="24">
      <formula>AND(0.65 &lt;= F34,F34&lt;0.75)</formula>
    </cfRule>
    <cfRule type="expression" dxfId="70" priority="25">
      <formula>F34 &lt; 0.65</formula>
    </cfRule>
  </conditionalFormatting>
  <conditionalFormatting sqref="K19:K20">
    <cfRule type="expression" dxfId="69" priority="22">
      <formula>G19&gt;H19</formula>
    </cfRule>
  </conditionalFormatting>
  <conditionalFormatting sqref="K9">
    <cfRule type="expression" dxfId="68" priority="21">
      <formula>G9&gt;H9</formula>
    </cfRule>
  </conditionalFormatting>
  <conditionalFormatting sqref="K21">
    <cfRule type="expression" dxfId="67" priority="20">
      <formula>G21&gt;H21</formula>
    </cfRule>
  </conditionalFormatting>
  <conditionalFormatting sqref="K23">
    <cfRule type="expression" dxfId="66" priority="19">
      <formula>G23&gt;H23</formula>
    </cfRule>
  </conditionalFormatting>
  <conditionalFormatting sqref="K24:K25">
    <cfRule type="expression" dxfId="65" priority="18">
      <formula>G24&gt;H24</formula>
    </cfRule>
  </conditionalFormatting>
  <conditionalFormatting sqref="K26">
    <cfRule type="expression" dxfId="64" priority="17">
      <formula>G26&gt;H26</formula>
    </cfRule>
  </conditionalFormatting>
  <conditionalFormatting sqref="K28">
    <cfRule type="expression" dxfId="63" priority="16">
      <formula>G28&gt;H28</formula>
    </cfRule>
  </conditionalFormatting>
  <conditionalFormatting sqref="K29:K30">
    <cfRule type="expression" dxfId="62" priority="15">
      <formula>G29&gt;H29</formula>
    </cfRule>
  </conditionalFormatting>
  <conditionalFormatting sqref="K31">
    <cfRule type="expression" dxfId="61" priority="14">
      <formula>G31&gt;H31</formula>
    </cfRule>
  </conditionalFormatting>
  <conditionalFormatting sqref="K33">
    <cfRule type="expression" dxfId="60" priority="13">
      <formula>G33&gt;H33</formula>
    </cfRule>
  </conditionalFormatting>
  <conditionalFormatting sqref="N9:P33">
    <cfRule type="cellIs" dxfId="59" priority="12" operator="equal">
      <formula>2</formula>
    </cfRule>
  </conditionalFormatting>
  <conditionalFormatting sqref="F9:I33">
    <cfRule type="expression" dxfId="58" priority="8">
      <formula>F9 &lt; 0.65</formula>
    </cfRule>
    <cfRule type="expression" dxfId="57" priority="9">
      <formula>AND(0.65 &lt;= F9,F9&lt;0.75)</formula>
    </cfRule>
    <cfRule type="expression" dxfId="56" priority="10">
      <formula>AND(0.75&lt;=F9,F9&lt;0.8)</formula>
    </cfRule>
  </conditionalFormatting>
  <conditionalFormatting sqref="F9:I33">
    <cfRule type="expression" dxfId="55" priority="11" stopIfTrue="1">
      <formula>F9 &lt; 0.85</formula>
    </cfRule>
  </conditionalFormatting>
  <conditionalFormatting sqref="J34">
    <cfRule type="expression" dxfId="54" priority="5">
      <formula>AND(0.75&lt;=J34,J34&lt;0.8)</formula>
    </cfRule>
    <cfRule type="expression" dxfId="53" priority="6">
      <formula>AND(0.65 &lt;= J34,J34&lt;0.75)</formula>
    </cfRule>
    <cfRule type="expression" dxfId="52" priority="7">
      <formula>J34 &lt; 0.65</formula>
    </cfRule>
  </conditionalFormatting>
  <conditionalFormatting sqref="J9:J33">
    <cfRule type="expression" dxfId="51" priority="1">
      <formula>J9 &lt; 0.65</formula>
    </cfRule>
    <cfRule type="expression" dxfId="50" priority="2">
      <formula>AND(0.65 &lt;= J9,J9&lt;0.75)</formula>
    </cfRule>
    <cfRule type="expression" dxfId="49" priority="3">
      <formula>AND(0.75&lt;=J9,J9&lt;0.8)</formula>
    </cfRule>
  </conditionalFormatting>
  <conditionalFormatting sqref="J9:J33">
    <cfRule type="expression" dxfId="48" priority="4" stopIfTrue="1">
      <formula>J9 &lt; 0.85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F9" sqref="F9:J11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 t="e">
        <f>#REF!</f>
        <v>#REF!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44013</v>
      </c>
      <c r="G8" s="42">
        <v>44018</v>
      </c>
      <c r="H8" s="57">
        <v>44025</v>
      </c>
      <c r="I8" s="57">
        <v>44032</v>
      </c>
      <c r="J8" s="57">
        <v>44039</v>
      </c>
      <c r="K8" s="11" t="s">
        <v>13</v>
      </c>
      <c r="L8" s="16">
        <f>H8</f>
        <v>44025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/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/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/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 t="e">
        <f>AVERAGE(J9:J29)</f>
        <v>#DIV/0!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47" priority="28">
      <formula>G18&gt;H18</formula>
    </cfRule>
  </conditionalFormatting>
  <conditionalFormatting sqref="K10:K18">
    <cfRule type="expression" dxfId="46" priority="27">
      <formula>G10&gt;H10</formula>
    </cfRule>
  </conditionalFormatting>
  <conditionalFormatting sqref="K34">
    <cfRule type="expression" dxfId="45" priority="26">
      <formula>G30&gt;H30</formula>
    </cfRule>
  </conditionalFormatting>
  <conditionalFormatting sqref="F30:I30">
    <cfRule type="expression" dxfId="44" priority="23">
      <formula>AND(0.75&lt;=F30,F30&lt;0.8)</formula>
    </cfRule>
    <cfRule type="expression" dxfId="43" priority="24">
      <formula>AND(0.65 &lt;= F30,F30&lt;0.75)</formula>
    </cfRule>
    <cfRule type="expression" dxfId="42" priority="25">
      <formula>F30 &lt; 0.65</formula>
    </cfRule>
  </conditionalFormatting>
  <conditionalFormatting sqref="K19:K20">
    <cfRule type="expression" dxfId="41" priority="22">
      <formula>G15&gt;H15</formula>
    </cfRule>
  </conditionalFormatting>
  <conditionalFormatting sqref="K9">
    <cfRule type="expression" dxfId="40" priority="21">
      <formula>G9&gt;H9</formula>
    </cfRule>
  </conditionalFormatting>
  <conditionalFormatting sqref="K21">
    <cfRule type="expression" dxfId="39" priority="20">
      <formula>G17&gt;H17</formula>
    </cfRule>
  </conditionalFormatting>
  <conditionalFormatting sqref="K23">
    <cfRule type="expression" dxfId="38" priority="19">
      <formula>G19&gt;H19</formula>
    </cfRule>
  </conditionalFormatting>
  <conditionalFormatting sqref="K24:K25">
    <cfRule type="expression" dxfId="37" priority="18">
      <formula>G20&gt;H20</formula>
    </cfRule>
  </conditionalFormatting>
  <conditionalFormatting sqref="K26">
    <cfRule type="expression" dxfId="36" priority="17">
      <formula>G22&gt;H22</formula>
    </cfRule>
  </conditionalFormatting>
  <conditionalFormatting sqref="K28">
    <cfRule type="expression" dxfId="35" priority="16">
      <formula>G24&gt;H24</formula>
    </cfRule>
  </conditionalFormatting>
  <conditionalFormatting sqref="K29:K30">
    <cfRule type="expression" dxfId="34" priority="15">
      <formula>G25&gt;H25</formula>
    </cfRule>
  </conditionalFormatting>
  <conditionalFormatting sqref="K31">
    <cfRule type="expression" dxfId="33" priority="14">
      <formula>G27&gt;H27</formula>
    </cfRule>
  </conditionalFormatting>
  <conditionalFormatting sqref="K33">
    <cfRule type="expression" dxfId="32" priority="13">
      <formula>G29&gt;H29</formula>
    </cfRule>
  </conditionalFormatting>
  <conditionalFormatting sqref="N9:P33">
    <cfRule type="cellIs" dxfId="31" priority="12" operator="equal">
      <formula>2</formula>
    </cfRule>
  </conditionalFormatting>
  <conditionalFormatting sqref="F9:J29">
    <cfRule type="expression" dxfId="30" priority="8">
      <formula>F9 &lt; 0.65</formula>
    </cfRule>
    <cfRule type="expression" dxfId="29" priority="9">
      <formula>AND(0.65 &lt;= F9,F9&lt;0.75)</formula>
    </cfRule>
    <cfRule type="expression" dxfId="28" priority="10">
      <formula>AND(0.75&lt;=F9,F9&lt;0.8)</formula>
    </cfRule>
  </conditionalFormatting>
  <conditionalFormatting sqref="F9:J29">
    <cfRule type="expression" dxfId="27" priority="11" stopIfTrue="1">
      <formula>F9 &lt; 0.85</formula>
    </cfRule>
  </conditionalFormatting>
  <conditionalFormatting sqref="J30">
    <cfRule type="expression" dxfId="26" priority="5">
      <formula>AND(0.75&lt;=J30,J30&lt;0.8)</formula>
    </cfRule>
    <cfRule type="expression" dxfId="25" priority="6">
      <formula>AND(0.65 &lt;= J30,J30&lt;0.75)</formula>
    </cfRule>
    <cfRule type="expression" dxfId="24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9"/>
  <sheetViews>
    <sheetView workbookViewId="0"/>
  </sheetViews>
  <sheetFormatPr defaultRowHeight="13.5" x14ac:dyDescent="0.15"/>
  <sheetData>
    <row r="4" spans="10:12" x14ac:dyDescent="0.15">
      <c r="L4">
        <v>290</v>
      </c>
    </row>
    <row r="9" spans="10:12" x14ac:dyDescent="0.15">
      <c r="J9">
        <v>0.98965517241379297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9" sqref="F9:J12"/>
    </sheetView>
  </sheetViews>
  <sheetFormatPr defaultColWidth="9" defaultRowHeight="11.25" outlineLevelCol="1" x14ac:dyDescent="0.15"/>
  <cols>
    <col min="1" max="1" width="14.125" style="44" bestFit="1" customWidth="1" outlineLevel="1"/>
    <col min="2" max="2" width="3" style="8" bestFit="1" customWidth="1"/>
    <col min="3" max="3" width="6.5" style="44" bestFit="1" customWidth="1"/>
    <col min="4" max="5" width="21.875" style="44" customWidth="1"/>
    <col min="6" max="6" width="8.875" style="1" customWidth="1"/>
    <col min="7" max="10" width="9" style="1" customWidth="1"/>
    <col min="11" max="11" width="5.875" style="44" customWidth="1"/>
    <col min="12" max="12" width="7.5" style="8" customWidth="1"/>
    <col min="13" max="16" width="2.625" style="44" customWidth="1"/>
    <col min="17" max="17" width="3.125" style="46" bestFit="1" customWidth="1"/>
    <col min="18" max="21" width="2.625" style="44" customWidth="1"/>
    <col min="22" max="16384" width="9" style="44"/>
  </cols>
  <sheetData>
    <row r="1" spans="1:19" ht="17.25" x14ac:dyDescent="0.15">
      <c r="D1" s="70" t="s">
        <v>3</v>
      </c>
      <c r="E1" s="70"/>
      <c r="F1" s="70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71" t="s">
        <v>4</v>
      </c>
      <c r="E3" s="23" t="s">
        <v>17</v>
      </c>
      <c r="G3" s="7" t="s">
        <v>10</v>
      </c>
      <c r="K3" s="44" t="s">
        <v>5</v>
      </c>
      <c r="L3" s="15" t="s">
        <v>15</v>
      </c>
      <c r="N3" s="44">
        <f>COUNTIF(N$9:N$33,"=2")</f>
        <v>0</v>
      </c>
      <c r="O3" s="44">
        <f>COUNTIF(O$9:O$33,"=2")</f>
        <v>0</v>
      </c>
      <c r="P3" s="44">
        <f>COUNTIF(P$9:P$33,"=2")</f>
        <v>0</v>
      </c>
      <c r="Q3" s="46"/>
      <c r="R3" s="44" t="s">
        <v>19</v>
      </c>
      <c r="S3" s="44"/>
    </row>
    <row r="4" spans="1:19" s="2" customFormat="1" ht="12" thickBot="1" x14ac:dyDescent="0.2">
      <c r="B4" s="1"/>
      <c r="D4" s="71"/>
      <c r="E4" s="22" t="s">
        <v>16</v>
      </c>
      <c r="G4" s="5" t="s">
        <v>9</v>
      </c>
      <c r="H4" s="1"/>
      <c r="I4" s="1"/>
      <c r="J4" s="1"/>
      <c r="K4" s="2" t="s">
        <v>6</v>
      </c>
      <c r="L4" s="17">
        <v>290</v>
      </c>
      <c r="N4" s="44">
        <f>COUNTIF(N$9:N$33,"=3")</f>
        <v>0</v>
      </c>
      <c r="O4" s="44">
        <f>COUNTIF(O$9:O$33,"=3")</f>
        <v>0</v>
      </c>
      <c r="P4" s="44">
        <f>COUNTIF(P$9:P$33,"=3")</f>
        <v>0</v>
      </c>
      <c r="Q4" s="46"/>
      <c r="R4" s="44" t="s">
        <v>20</v>
      </c>
      <c r="S4" s="44"/>
    </row>
    <row r="5" spans="1:19" x14ac:dyDescent="0.15">
      <c r="G5" s="43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44" t="s">
        <v>31</v>
      </c>
      <c r="L7" s="15" t="s">
        <v>14</v>
      </c>
      <c r="N7" s="44" t="s">
        <v>18</v>
      </c>
    </row>
    <row r="8" spans="1:19" ht="12" thickBot="1" x14ac:dyDescent="0.2">
      <c r="A8" s="69" t="s">
        <v>40</v>
      </c>
      <c r="B8" s="69" t="s">
        <v>11</v>
      </c>
      <c r="C8" s="40" t="s">
        <v>0</v>
      </c>
      <c r="D8" s="41" t="s">
        <v>1</v>
      </c>
      <c r="E8" s="41" t="s">
        <v>2</v>
      </c>
      <c r="F8" s="42">
        <v>44046</v>
      </c>
      <c r="G8" s="42">
        <v>44053</v>
      </c>
      <c r="H8" s="57">
        <v>44060</v>
      </c>
      <c r="I8" s="57">
        <v>44067</v>
      </c>
      <c r="J8" s="57">
        <v>44074</v>
      </c>
      <c r="K8" s="11" t="s">
        <v>13</v>
      </c>
      <c r="L8" s="16">
        <f>H8</f>
        <v>44060</v>
      </c>
      <c r="N8" s="44">
        <v>4</v>
      </c>
      <c r="O8" s="44">
        <v>10</v>
      </c>
      <c r="P8" s="44">
        <v>1</v>
      </c>
      <c r="Q8" s="46" t="s">
        <v>21</v>
      </c>
    </row>
    <row r="9" spans="1:19" x14ac:dyDescent="0.15">
      <c r="A9" s="68" t="s">
        <v>41</v>
      </c>
      <c r="B9" s="68">
        <v>1</v>
      </c>
      <c r="C9" s="26">
        <v>19002</v>
      </c>
      <c r="D9" s="30" t="s">
        <v>23</v>
      </c>
      <c r="E9" s="30" t="s">
        <v>32</v>
      </c>
      <c r="F9" s="53"/>
      <c r="G9" s="53"/>
      <c r="H9" s="61"/>
      <c r="I9" s="61"/>
      <c r="J9" s="61">
        <v>0.98965517241379297</v>
      </c>
      <c r="K9" s="35" t="str">
        <f t="shared" ref="K9:K14" si="0">IF(G9&lt;H9,$K$3,IF(G9=H9,$K$4,$K$5))</f>
        <v>　→</v>
      </c>
      <c r="L9" s="18"/>
      <c r="N9" s="47"/>
      <c r="O9" s="47"/>
      <c r="P9" s="47"/>
      <c r="R9" s="50"/>
    </row>
    <row r="10" spans="1:19" x14ac:dyDescent="0.15">
      <c r="A10" s="65" t="s">
        <v>41</v>
      </c>
      <c r="B10" s="65">
        <f>IF(C10&lt;&gt;"",B9+1,"")</f>
        <v>2</v>
      </c>
      <c r="C10" s="27">
        <v>19023</v>
      </c>
      <c r="D10" s="31" t="s">
        <v>24</v>
      </c>
      <c r="E10" s="31" t="s">
        <v>33</v>
      </c>
      <c r="F10" s="54"/>
      <c r="G10" s="54"/>
      <c r="H10" s="62"/>
      <c r="I10" s="62"/>
      <c r="J10" s="62">
        <v>0.81724137931034502</v>
      </c>
      <c r="K10" s="37" t="str">
        <f t="shared" si="0"/>
        <v>　→</v>
      </c>
      <c r="L10" s="19"/>
      <c r="N10" s="48"/>
      <c r="O10" s="48"/>
      <c r="P10" s="48"/>
      <c r="R10" s="50"/>
    </row>
    <row r="11" spans="1:19" x14ac:dyDescent="0.15">
      <c r="A11" s="65" t="s">
        <v>41</v>
      </c>
      <c r="B11" s="65">
        <f>IF(C11&lt;&gt;"",B9+2,"")</f>
        <v>3</v>
      </c>
      <c r="C11" s="27">
        <v>19059</v>
      </c>
      <c r="D11" s="31" t="s">
        <v>29</v>
      </c>
      <c r="E11" s="31" t="s">
        <v>38</v>
      </c>
      <c r="F11" s="54"/>
      <c r="G11" s="54"/>
      <c r="H11" s="62"/>
      <c r="I11" s="62"/>
      <c r="J11" s="62">
        <v>1</v>
      </c>
      <c r="K11" s="37" t="str">
        <f t="shared" si="0"/>
        <v>　→</v>
      </c>
      <c r="L11" s="19"/>
      <c r="N11" s="48"/>
      <c r="O11" s="48"/>
      <c r="P11" s="48"/>
      <c r="R11" s="52"/>
    </row>
    <row r="12" spans="1:19" x14ac:dyDescent="0.15">
      <c r="A12" s="65"/>
      <c r="B12" s="65"/>
      <c r="C12" s="27"/>
      <c r="D12" s="31"/>
      <c r="E12" s="31"/>
      <c r="F12" s="54"/>
      <c r="G12" s="54"/>
      <c r="H12" s="62"/>
      <c r="I12" s="62"/>
      <c r="J12" s="62"/>
      <c r="K12" s="37" t="str">
        <f t="shared" si="0"/>
        <v>　→</v>
      </c>
      <c r="L12" s="19"/>
      <c r="N12" s="48"/>
      <c r="O12" s="48"/>
      <c r="P12" s="48"/>
      <c r="R12" s="50"/>
    </row>
    <row r="13" spans="1:19" x14ac:dyDescent="0.15">
      <c r="A13" s="65"/>
      <c r="B13" s="65" t="str">
        <f t="shared" ref="B13:B29" si="1">IF(C13&lt;&gt;"",B12+1,"")</f>
        <v/>
      </c>
      <c r="C13" s="27"/>
      <c r="D13" s="31"/>
      <c r="E13" s="31"/>
      <c r="F13" s="54"/>
      <c r="G13" s="54"/>
      <c r="H13" s="62"/>
      <c r="I13" s="62"/>
      <c r="J13" s="62"/>
      <c r="K13" s="38" t="str">
        <f t="shared" si="0"/>
        <v>　→</v>
      </c>
      <c r="L13" s="20"/>
      <c r="N13" s="49"/>
      <c r="O13" s="49"/>
      <c r="P13" s="49"/>
      <c r="R13" s="58"/>
    </row>
    <row r="14" spans="1:19" x14ac:dyDescent="0.15">
      <c r="A14" s="66"/>
      <c r="B14" s="66" t="str">
        <f t="shared" si="1"/>
        <v/>
      </c>
      <c r="C14" s="28"/>
      <c r="D14" s="32"/>
      <c r="E14" s="32"/>
      <c r="F14" s="55"/>
      <c r="G14" s="55"/>
      <c r="H14" s="63"/>
      <c r="I14" s="63"/>
      <c r="J14" s="63"/>
      <c r="K14" s="36" t="str">
        <f t="shared" si="0"/>
        <v>　→</v>
      </c>
      <c r="L14" s="21"/>
      <c r="N14" s="47"/>
      <c r="O14" s="47"/>
      <c r="P14" s="47"/>
      <c r="R14" s="58"/>
    </row>
    <row r="15" spans="1:19" x14ac:dyDescent="0.15">
      <c r="A15" s="67"/>
      <c r="B15" s="67" t="str">
        <f t="shared" si="1"/>
        <v/>
      </c>
      <c r="C15" s="29"/>
      <c r="D15" s="33"/>
      <c r="E15" s="33"/>
      <c r="F15" s="56"/>
      <c r="G15" s="56"/>
      <c r="H15" s="64"/>
      <c r="I15" s="64"/>
      <c r="J15" s="64"/>
      <c r="K15" s="37" t="str">
        <f t="shared" ref="K15:K34" si="2">IF(G11&lt;H11,$K$3,IF(G11=H11,$K$4,$K$5))</f>
        <v>　→</v>
      </c>
      <c r="L15" s="19"/>
      <c r="N15" s="48"/>
      <c r="O15" s="48"/>
      <c r="P15" s="48"/>
      <c r="R15" s="58"/>
    </row>
    <row r="16" spans="1:19" x14ac:dyDescent="0.15">
      <c r="A16" s="65"/>
      <c r="B16" s="65" t="str">
        <f t="shared" si="1"/>
        <v/>
      </c>
      <c r="C16" s="27"/>
      <c r="D16" s="31"/>
      <c r="E16" s="31"/>
      <c r="F16" s="54"/>
      <c r="G16" s="54"/>
      <c r="H16" s="62"/>
      <c r="I16" s="62"/>
      <c r="J16" s="62"/>
      <c r="K16" s="37" t="str">
        <f t="shared" si="2"/>
        <v>　→</v>
      </c>
      <c r="L16" s="60"/>
      <c r="N16" s="48"/>
      <c r="O16" s="48"/>
      <c r="P16" s="48"/>
      <c r="R16" s="50"/>
    </row>
    <row r="17" spans="1:18" x14ac:dyDescent="0.15">
      <c r="A17" s="65"/>
      <c r="B17" s="65" t="str">
        <f t="shared" si="1"/>
        <v/>
      </c>
      <c r="C17" s="27"/>
      <c r="D17" s="31"/>
      <c r="E17" s="31"/>
      <c r="F17" s="54"/>
      <c r="G17" s="54"/>
      <c r="H17" s="62"/>
      <c r="I17" s="62"/>
      <c r="J17" s="62"/>
      <c r="K17" s="37" t="str">
        <f t="shared" si="2"/>
        <v>　→</v>
      </c>
      <c r="L17" s="19"/>
      <c r="N17" s="48"/>
      <c r="O17" s="48"/>
      <c r="P17" s="48"/>
      <c r="R17" s="52"/>
    </row>
    <row r="18" spans="1:18" x14ac:dyDescent="0.15">
      <c r="A18" s="65"/>
      <c r="B18" s="65" t="str">
        <f t="shared" si="1"/>
        <v/>
      </c>
      <c r="C18" s="27"/>
      <c r="D18" s="31"/>
      <c r="E18" s="31"/>
      <c r="F18" s="54"/>
      <c r="G18" s="54"/>
      <c r="H18" s="62"/>
      <c r="I18" s="62"/>
      <c r="J18" s="62"/>
      <c r="K18" s="38" t="str">
        <f t="shared" si="2"/>
        <v>　→</v>
      </c>
      <c r="L18" s="20"/>
      <c r="N18" s="49"/>
      <c r="O18" s="49"/>
      <c r="P18" s="49"/>
      <c r="R18" s="50"/>
    </row>
    <row r="19" spans="1:18" x14ac:dyDescent="0.15">
      <c r="A19" s="66"/>
      <c r="B19" s="66" t="str">
        <f t="shared" si="1"/>
        <v/>
      </c>
      <c r="C19" s="28"/>
      <c r="D19" s="32"/>
      <c r="E19" s="32"/>
      <c r="F19" s="55"/>
      <c r="G19" s="55"/>
      <c r="H19" s="63"/>
      <c r="I19" s="63"/>
      <c r="J19" s="63"/>
      <c r="K19" s="36" t="str">
        <f t="shared" si="2"/>
        <v>　→</v>
      </c>
      <c r="L19" s="21"/>
      <c r="N19" s="47"/>
      <c r="O19" s="47"/>
      <c r="P19" s="47"/>
      <c r="R19" s="50"/>
    </row>
    <row r="20" spans="1:18" ht="13.5" customHeight="1" x14ac:dyDescent="0.15">
      <c r="A20" s="67"/>
      <c r="B20" s="67" t="str">
        <f t="shared" si="1"/>
        <v/>
      </c>
      <c r="C20" s="29"/>
      <c r="D20" s="33"/>
      <c r="E20" s="33"/>
      <c r="F20" s="56"/>
      <c r="G20" s="56"/>
      <c r="H20" s="64"/>
      <c r="I20" s="64"/>
      <c r="J20" s="64"/>
      <c r="K20" s="37" t="str">
        <f t="shared" si="2"/>
        <v>　→</v>
      </c>
      <c r="L20" s="19"/>
      <c r="N20" s="48"/>
      <c r="O20" s="48"/>
      <c r="P20" s="48"/>
      <c r="R20" s="50"/>
    </row>
    <row r="21" spans="1:18" ht="13.5" customHeight="1" x14ac:dyDescent="0.15">
      <c r="A21" s="65"/>
      <c r="B21" s="65" t="str">
        <f t="shared" si="1"/>
        <v/>
      </c>
      <c r="C21" s="27"/>
      <c r="D21" s="31"/>
      <c r="E21" s="31"/>
      <c r="F21" s="54"/>
      <c r="G21" s="54"/>
      <c r="H21" s="62"/>
      <c r="I21" s="62"/>
      <c r="J21" s="62"/>
      <c r="K21" s="37" t="str">
        <f t="shared" si="2"/>
        <v>　→</v>
      </c>
      <c r="L21" s="19"/>
      <c r="N21" s="48"/>
      <c r="O21" s="48"/>
      <c r="P21" s="48"/>
      <c r="R21" s="59"/>
    </row>
    <row r="22" spans="1:18" ht="13.5" customHeight="1" x14ac:dyDescent="0.15">
      <c r="A22" s="65"/>
      <c r="B22" s="65" t="str">
        <f t="shared" si="1"/>
        <v/>
      </c>
      <c r="C22" s="27"/>
      <c r="D22" s="31"/>
      <c r="E22" s="31"/>
      <c r="F22" s="54"/>
      <c r="G22" s="54"/>
      <c r="H22" s="62"/>
      <c r="I22" s="62"/>
      <c r="J22" s="62"/>
      <c r="K22" s="37" t="str">
        <f t="shared" si="2"/>
        <v>　→</v>
      </c>
      <c r="L22" s="19"/>
      <c r="N22" s="48"/>
      <c r="O22" s="48"/>
      <c r="P22" s="48"/>
      <c r="R22" s="50"/>
    </row>
    <row r="23" spans="1:18" ht="14.25" customHeight="1" x14ac:dyDescent="0.15">
      <c r="A23" s="65"/>
      <c r="B23" s="65" t="str">
        <f t="shared" si="1"/>
        <v/>
      </c>
      <c r="C23" s="27"/>
      <c r="D23" s="31"/>
      <c r="E23" s="31"/>
      <c r="F23" s="54"/>
      <c r="G23" s="54"/>
      <c r="H23" s="62"/>
      <c r="I23" s="62"/>
      <c r="J23" s="62"/>
      <c r="K23" s="38" t="str">
        <f t="shared" si="2"/>
        <v>　→</v>
      </c>
      <c r="L23" s="20"/>
      <c r="N23" s="49"/>
      <c r="O23" s="49"/>
      <c r="P23" s="49"/>
      <c r="R23" s="50"/>
    </row>
    <row r="24" spans="1:18" x14ac:dyDescent="0.15">
      <c r="A24" s="66"/>
      <c r="B24" s="66" t="str">
        <f t="shared" si="1"/>
        <v/>
      </c>
      <c r="C24" s="28"/>
      <c r="D24" s="32"/>
      <c r="E24" s="32"/>
      <c r="F24" s="55"/>
      <c r="G24" s="55"/>
      <c r="H24" s="63"/>
      <c r="I24" s="63"/>
      <c r="J24" s="63"/>
      <c r="K24" s="36" t="str">
        <f t="shared" si="2"/>
        <v>　→</v>
      </c>
      <c r="L24" s="21"/>
      <c r="N24" s="47"/>
      <c r="O24" s="47"/>
      <c r="P24" s="47"/>
      <c r="R24" s="52"/>
    </row>
    <row r="25" spans="1:18" s="45" customFormat="1" x14ac:dyDescent="0.15">
      <c r="A25" s="67"/>
      <c r="B25" s="67" t="str">
        <f t="shared" si="1"/>
        <v/>
      </c>
      <c r="C25" s="29"/>
      <c r="D25" s="33"/>
      <c r="E25" s="33"/>
      <c r="F25" s="56"/>
      <c r="G25" s="56"/>
      <c r="H25" s="64"/>
      <c r="I25" s="64"/>
      <c r="J25" s="64"/>
      <c r="K25" s="37" t="str">
        <f t="shared" si="2"/>
        <v>　→</v>
      </c>
      <c r="L25" s="19"/>
      <c r="N25" s="48"/>
      <c r="O25" s="48"/>
      <c r="P25" s="48"/>
      <c r="Q25" s="46"/>
      <c r="R25" s="51"/>
    </row>
    <row r="26" spans="1:18" x14ac:dyDescent="0.15">
      <c r="A26" s="65"/>
      <c r="B26" s="65" t="str">
        <f t="shared" si="1"/>
        <v/>
      </c>
      <c r="C26" s="27"/>
      <c r="D26" s="31"/>
      <c r="E26" s="31"/>
      <c r="F26" s="54"/>
      <c r="G26" s="54"/>
      <c r="H26" s="62"/>
      <c r="I26" s="62"/>
      <c r="J26" s="62"/>
      <c r="K26" s="37" t="str">
        <f t="shared" si="2"/>
        <v>　→</v>
      </c>
      <c r="L26" s="19"/>
      <c r="N26" s="48"/>
      <c r="O26" s="48"/>
      <c r="P26" s="48"/>
      <c r="R26" s="50"/>
    </row>
    <row r="27" spans="1:18" x14ac:dyDescent="0.15">
      <c r="A27" s="65"/>
      <c r="B27" s="65" t="str">
        <f t="shared" si="1"/>
        <v/>
      </c>
      <c r="C27" s="27"/>
      <c r="D27" s="31"/>
      <c r="E27" s="31"/>
      <c r="F27" s="54"/>
      <c r="G27" s="54"/>
      <c r="H27" s="62"/>
      <c r="I27" s="62"/>
      <c r="J27" s="62"/>
      <c r="K27" s="37" t="str">
        <f t="shared" si="2"/>
        <v>　→</v>
      </c>
      <c r="L27" s="19"/>
      <c r="N27" s="48"/>
      <c r="O27" s="48"/>
      <c r="P27" s="48"/>
      <c r="R27" s="52"/>
    </row>
    <row r="28" spans="1:18" x14ac:dyDescent="0.15">
      <c r="A28" s="65"/>
      <c r="B28" s="65" t="str">
        <f t="shared" si="1"/>
        <v/>
      </c>
      <c r="C28" s="27"/>
      <c r="D28" s="31"/>
      <c r="E28" s="31"/>
      <c r="F28" s="54"/>
      <c r="G28" s="54"/>
      <c r="H28" s="62"/>
      <c r="I28" s="62"/>
      <c r="J28" s="62"/>
      <c r="K28" s="38" t="str">
        <f t="shared" si="2"/>
        <v>　→</v>
      </c>
      <c r="L28" s="20"/>
      <c r="N28" s="49"/>
      <c r="O28" s="49"/>
      <c r="P28" s="49"/>
      <c r="R28" s="50"/>
    </row>
    <row r="29" spans="1:18" x14ac:dyDescent="0.15">
      <c r="A29" s="66"/>
      <c r="B29" s="66" t="str">
        <f t="shared" si="1"/>
        <v/>
      </c>
      <c r="C29" s="28"/>
      <c r="D29" s="32"/>
      <c r="E29" s="32"/>
      <c r="F29" s="55"/>
      <c r="G29" s="55"/>
      <c r="H29" s="63"/>
      <c r="I29" s="63"/>
      <c r="J29" s="63"/>
      <c r="K29" s="36" t="str">
        <f t="shared" si="2"/>
        <v>　→</v>
      </c>
      <c r="L29" s="21"/>
      <c r="N29" s="47"/>
      <c r="O29" s="47"/>
      <c r="P29" s="47"/>
      <c r="R29" s="52"/>
    </row>
    <row r="30" spans="1:18" ht="12" thickBot="1" x14ac:dyDescent="0.2">
      <c r="E30" s="34" t="s">
        <v>12</v>
      </c>
      <c r="F30" s="25" t="e">
        <f>AVERAGE(F9:F29)</f>
        <v>#DIV/0!</v>
      </c>
      <c r="G30" s="25" t="e">
        <f>AVERAGE(G9:G29)</f>
        <v>#DIV/0!</v>
      </c>
      <c r="H30" s="25" t="e">
        <f>AVERAGE(H9:H29)</f>
        <v>#DIV/0!</v>
      </c>
      <c r="I30" s="25" t="e">
        <f>AVERAGE(I9:I29)</f>
        <v>#DIV/0!</v>
      </c>
      <c r="J30" s="25">
        <f>AVERAGE(J9:J29)</f>
        <v>0.93563218390804603</v>
      </c>
      <c r="K30" s="37" t="str">
        <f t="shared" si="2"/>
        <v>　→</v>
      </c>
      <c r="L30" s="19"/>
      <c r="N30" s="48"/>
      <c r="O30" s="48"/>
      <c r="P30" s="48"/>
      <c r="R30" s="50"/>
    </row>
    <row r="31" spans="1:18" x14ac:dyDescent="0.15">
      <c r="F31" s="6"/>
      <c r="G31" s="6"/>
      <c r="H31" s="6"/>
      <c r="I31" s="6"/>
      <c r="J31" s="6"/>
      <c r="K31" s="37" t="str">
        <f t="shared" si="2"/>
        <v>　→</v>
      </c>
      <c r="L31" s="19"/>
      <c r="N31" s="48"/>
      <c r="O31" s="48"/>
      <c r="P31" s="48"/>
      <c r="R31" s="52"/>
    </row>
    <row r="32" spans="1:18" x14ac:dyDescent="0.15">
      <c r="K32" s="37" t="str">
        <f t="shared" si="2"/>
        <v>　→</v>
      </c>
      <c r="L32" s="19"/>
      <c r="N32" s="48"/>
      <c r="O32" s="48"/>
      <c r="P32" s="48"/>
      <c r="R32" s="50"/>
    </row>
    <row r="33" spans="11:18" ht="12" thickBot="1" x14ac:dyDescent="0.2">
      <c r="K33" s="38" t="str">
        <f t="shared" si="2"/>
        <v>　→</v>
      </c>
      <c r="L33" s="20"/>
      <c r="N33" s="49"/>
      <c r="O33" s="49"/>
      <c r="P33" s="49"/>
      <c r="R33" s="50"/>
    </row>
    <row r="34" spans="11:18" ht="12" thickBot="1" x14ac:dyDescent="0.2">
      <c r="K34" s="10" t="e">
        <f t="shared" si="2"/>
        <v>#DIV/0!</v>
      </c>
      <c r="R34" s="50"/>
    </row>
    <row r="35" spans="11:18" x14ac:dyDescent="0.15">
      <c r="R35" s="50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4">
      <formula>G18&gt;H18</formula>
    </cfRule>
  </conditionalFormatting>
  <conditionalFormatting sqref="K10:K18">
    <cfRule type="expression" dxfId="22" priority="23">
      <formula>G10&gt;H10</formula>
    </cfRule>
  </conditionalFormatting>
  <conditionalFormatting sqref="K34">
    <cfRule type="expression" dxfId="21" priority="22">
      <formula>G30&gt;H30</formula>
    </cfRule>
  </conditionalFormatting>
  <conditionalFormatting sqref="F30:I30">
    <cfRule type="expression" dxfId="20" priority="19">
      <formula>AND(0.75&lt;=F30,F30&lt;0.8)</formula>
    </cfRule>
    <cfRule type="expression" dxfId="19" priority="20">
      <formula>AND(0.65 &lt;= F30,F30&lt;0.75)</formula>
    </cfRule>
    <cfRule type="expression" dxfId="18" priority="21">
      <formula>F30 &lt; 0.65</formula>
    </cfRule>
  </conditionalFormatting>
  <conditionalFormatting sqref="K19:K20">
    <cfRule type="expression" dxfId="17" priority="18">
      <formula>G15&gt;H15</formula>
    </cfRule>
  </conditionalFormatting>
  <conditionalFormatting sqref="K9">
    <cfRule type="expression" dxfId="16" priority="17">
      <formula>G9&gt;H9</formula>
    </cfRule>
  </conditionalFormatting>
  <conditionalFormatting sqref="K21">
    <cfRule type="expression" dxfId="15" priority="16">
      <formula>G17&gt;H17</formula>
    </cfRule>
  </conditionalFormatting>
  <conditionalFormatting sqref="K23">
    <cfRule type="expression" dxfId="14" priority="15">
      <formula>G19&gt;H19</formula>
    </cfRule>
  </conditionalFormatting>
  <conditionalFormatting sqref="K24:K25">
    <cfRule type="expression" dxfId="13" priority="14">
      <formula>G20&gt;H20</formula>
    </cfRule>
  </conditionalFormatting>
  <conditionalFormatting sqref="K26">
    <cfRule type="expression" dxfId="12" priority="13">
      <formula>G22&gt;H22</formula>
    </cfRule>
  </conditionalFormatting>
  <conditionalFormatting sqref="K28">
    <cfRule type="expression" dxfId="11" priority="12">
      <formula>G24&gt;H24</formula>
    </cfRule>
  </conditionalFormatting>
  <conditionalFormatting sqref="K29:K30">
    <cfRule type="expression" dxfId="10" priority="11">
      <formula>G25&gt;H25</formula>
    </cfRule>
  </conditionalFormatting>
  <conditionalFormatting sqref="K31">
    <cfRule type="expression" dxfId="9" priority="10">
      <formula>G27&gt;H27</formula>
    </cfRule>
  </conditionalFormatting>
  <conditionalFormatting sqref="K33">
    <cfRule type="expression" dxfId="8" priority="9">
      <formula>G29&gt;H29</formula>
    </cfRule>
  </conditionalFormatting>
  <conditionalFormatting sqref="N9:P33">
    <cfRule type="cellIs" dxfId="7" priority="8" operator="equal">
      <formula>2</formula>
    </cfRule>
  </conditionalFormatting>
  <conditionalFormatting sqref="F9:J29">
    <cfRule type="expression" dxfId="6" priority="4">
      <formula>F9 &lt; 0.65</formula>
    </cfRule>
    <cfRule type="expression" dxfId="5" priority="5">
      <formula>AND(0.65 &lt;= F9,F9&lt;0.75)</formula>
    </cfRule>
    <cfRule type="expression" dxfId="4" priority="6">
      <formula>AND(0.75&lt;=F9,F9&lt;0.8)</formula>
    </cfRule>
  </conditionalFormatting>
  <conditionalFormatting sqref="F9:J29">
    <cfRule type="expression" dxfId="3" priority="7" stopIfTrue="1">
      <formula>F9 &lt; 0.85</formula>
    </cfRule>
  </conditionalFormatting>
  <conditionalFormatting sqref="J30">
    <cfRule type="expression" dxfId="2" priority="1">
      <formula>AND(0.75&lt;=J30,J30&lt;0.8)</formula>
    </cfRule>
    <cfRule type="expression" dxfId="1" priority="2">
      <formula>AND(0.65 &lt;= J30,J30&lt;0.75)</formula>
    </cfRule>
    <cfRule type="expression" dxfId="0" priority="3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2年情報メディア_5月</vt:lpstr>
      <vt:lpstr>2年情報メディア_6月</vt:lpstr>
      <vt:lpstr>2年情報メディア_7月</vt:lpstr>
      <vt:lpstr>2年情報メディア_8月</vt:lpstr>
      <vt:lpstr>2年情報メディア_8月 </vt:lpstr>
      <vt:lpstr>'2年情報メディア_5月'!Print_Area</vt:lpstr>
      <vt:lpstr>'2年情報メディア_6月'!Print_Area</vt:lpstr>
      <vt:lpstr>'2年情報メディア_7月'!Print_Area</vt:lpstr>
      <vt:lpstr>'2年情報メディア_8月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19059</cp:lastModifiedBy>
  <cp:lastPrinted>2020-04-13T01:38:48Z</cp:lastPrinted>
  <dcterms:created xsi:type="dcterms:W3CDTF">2014-07-08T02:46:15Z</dcterms:created>
  <dcterms:modified xsi:type="dcterms:W3CDTF">2020-09-03T01:55:34Z</dcterms:modified>
</cp:coreProperties>
</file>