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hada/Desktop/github/Formation energy/"/>
    </mc:Choice>
  </mc:AlternateContent>
  <xr:revisionPtr revIDLastSave="0" documentId="13_ncr:1_{BA30020A-AF2C-9A4F-B915-61B7F86AB37B}" xr6:coauthVersionLast="47" xr6:coauthVersionMax="47" xr10:uidLastSave="{00000000-0000-0000-0000-000000000000}"/>
  <bookViews>
    <workbookView xWindow="44940" yWindow="3120" windowWidth="19600" windowHeight="28060" activeTab="1" xr2:uid="{0737ACF2-0958-8B44-BA42-82E82700AB08}"/>
  </bookViews>
  <sheets>
    <sheet name="X_Cs defcts" sheetId="1" r:id="rId1"/>
    <sheet name="X_Sn defects" sheetId="2" r:id="rId2"/>
    <sheet name="Intrinsic defect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5" i="1" l="1"/>
  <c r="D39" i="2"/>
  <c r="K39" i="2" s="1"/>
  <c r="K8" i="1"/>
  <c r="K9" i="1"/>
  <c r="K10" i="1"/>
  <c r="K11" i="1"/>
  <c r="K12" i="1"/>
  <c r="K13" i="1"/>
  <c r="K14" i="1"/>
  <c r="K15" i="1"/>
  <c r="K16" i="1"/>
  <c r="K17" i="1"/>
  <c r="K18" i="1"/>
  <c r="K20" i="1"/>
  <c r="K21" i="1"/>
  <c r="K22" i="1"/>
  <c r="K23" i="1"/>
  <c r="K25" i="1"/>
  <c r="K26" i="1"/>
  <c r="K28" i="1"/>
  <c r="K29" i="1"/>
  <c r="K31" i="1"/>
  <c r="K32" i="1"/>
  <c r="K34" i="1"/>
  <c r="K35" i="1"/>
  <c r="K36" i="1"/>
  <c r="K37" i="1"/>
  <c r="K38" i="1"/>
  <c r="K39" i="1"/>
  <c r="K40" i="1"/>
  <c r="K41" i="1"/>
  <c r="K7" i="1"/>
  <c r="H8" i="1"/>
  <c r="H9" i="1"/>
  <c r="H10" i="1"/>
  <c r="H11" i="1"/>
  <c r="H12" i="1"/>
  <c r="H13" i="1"/>
  <c r="H14" i="1"/>
  <c r="H15" i="1"/>
  <c r="H16" i="1"/>
  <c r="H17" i="1"/>
  <c r="H18" i="1"/>
  <c r="H20" i="1"/>
  <c r="H21" i="1"/>
  <c r="H22" i="1"/>
  <c r="H23" i="1"/>
  <c r="H25" i="1"/>
  <c r="H26" i="1"/>
  <c r="H28" i="1"/>
  <c r="H29" i="1"/>
  <c r="H31" i="1"/>
  <c r="H32" i="1"/>
  <c r="H34" i="1"/>
  <c r="H36" i="1"/>
  <c r="H37" i="1"/>
  <c r="H38" i="1"/>
  <c r="H39" i="1"/>
  <c r="H40" i="1"/>
  <c r="H41" i="1"/>
  <c r="H7" i="1"/>
  <c r="M41" i="3"/>
  <c r="M40" i="3"/>
  <c r="I41" i="3"/>
  <c r="I40" i="3"/>
  <c r="M38" i="3"/>
  <c r="M37" i="3"/>
  <c r="I38" i="3"/>
  <c r="I37" i="3"/>
  <c r="M35" i="3"/>
  <c r="M34" i="3"/>
  <c r="I35" i="3"/>
  <c r="I34" i="3"/>
  <c r="M31" i="3"/>
  <c r="M32" i="3"/>
  <c r="M30" i="3"/>
  <c r="I31" i="3"/>
  <c r="I32" i="3"/>
  <c r="I33" i="3"/>
  <c r="I30" i="3"/>
  <c r="M28" i="3"/>
  <c r="M27" i="3"/>
  <c r="I28" i="3"/>
  <c r="I27" i="3"/>
  <c r="M24" i="3"/>
  <c r="M25" i="3"/>
  <c r="M23" i="3"/>
  <c r="I24" i="3"/>
  <c r="I25" i="3"/>
  <c r="I23" i="3"/>
  <c r="M21" i="3"/>
  <c r="M22" i="3"/>
  <c r="M20" i="3"/>
  <c r="I21" i="3"/>
  <c r="I22" i="3"/>
  <c r="I20" i="3"/>
  <c r="M18" i="3"/>
  <c r="M17" i="3"/>
  <c r="I18" i="3"/>
  <c r="I17" i="3"/>
  <c r="M16" i="3"/>
  <c r="M15" i="3"/>
  <c r="I16" i="3"/>
  <c r="I15" i="3"/>
  <c r="M13" i="3"/>
  <c r="M14" i="3"/>
  <c r="M12" i="3"/>
  <c r="I13" i="3"/>
  <c r="I14" i="3"/>
  <c r="I12" i="3"/>
  <c r="M10" i="3"/>
  <c r="M9" i="3"/>
  <c r="I10" i="3"/>
  <c r="I9" i="3"/>
  <c r="M8" i="3"/>
  <c r="I8" i="3"/>
  <c r="I7" i="3"/>
  <c r="M7" i="3"/>
  <c r="D39" i="3"/>
  <c r="I39" i="3" s="1"/>
  <c r="D36" i="3"/>
  <c r="M36" i="3" s="1"/>
  <c r="D33" i="3"/>
  <c r="M33" i="3" s="1"/>
  <c r="D29" i="3"/>
  <c r="M29" i="3" s="1"/>
  <c r="D26" i="3"/>
  <c r="M26" i="3" s="1"/>
  <c r="D19" i="3"/>
  <c r="I19" i="3" s="1"/>
  <c r="D11" i="3"/>
  <c r="I11" i="3" s="1"/>
  <c r="M39" i="3" l="1"/>
  <c r="H39" i="2"/>
  <c r="I36" i="3"/>
  <c r="M19" i="3"/>
  <c r="I26" i="3"/>
  <c r="I29" i="3"/>
  <c r="M11" i="3"/>
  <c r="D19" i="1" l="1"/>
  <c r="D33" i="1"/>
  <c r="D30" i="1"/>
  <c r="D27" i="1"/>
  <c r="D24" i="1"/>
  <c r="B2" i="1"/>
  <c r="B2" i="3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4" i="2"/>
  <c r="K25" i="2"/>
  <c r="K26" i="2"/>
  <c r="K27" i="2"/>
  <c r="K28" i="2"/>
  <c r="K29" i="2"/>
  <c r="K31" i="2"/>
  <c r="K32" i="2"/>
  <c r="K33" i="2"/>
  <c r="K34" i="2"/>
  <c r="K35" i="2"/>
  <c r="K36" i="2"/>
  <c r="K37" i="2"/>
  <c r="K38" i="2"/>
  <c r="K40" i="2"/>
  <c r="K41" i="2"/>
  <c r="K42" i="2"/>
  <c r="K43" i="2"/>
  <c r="K45" i="2"/>
  <c r="K46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5" i="2"/>
  <c r="K66" i="2"/>
  <c r="K9" i="2"/>
  <c r="K8" i="2"/>
  <c r="K7" i="2"/>
  <c r="H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5" i="2"/>
  <c r="H66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4" i="2"/>
  <c r="H25" i="2"/>
  <c r="H26" i="2"/>
  <c r="H27" i="2"/>
  <c r="H28" i="2"/>
  <c r="H29" i="2"/>
  <c r="H31" i="2"/>
  <c r="H32" i="2"/>
  <c r="H33" i="2"/>
  <c r="H34" i="2"/>
  <c r="H35" i="2"/>
  <c r="H36" i="2"/>
  <c r="H37" i="2"/>
  <c r="H38" i="2"/>
  <c r="H41" i="2"/>
  <c r="H42" i="2"/>
  <c r="H43" i="2"/>
  <c r="H45" i="2"/>
  <c r="H46" i="2"/>
  <c r="H40" i="2"/>
  <c r="D67" i="2"/>
  <c r="H67" i="2" s="1"/>
  <c r="D64" i="2"/>
  <c r="K64" i="2" s="1"/>
  <c r="D47" i="2"/>
  <c r="H47" i="2" s="1"/>
  <c r="D44" i="2"/>
  <c r="H44" i="2" s="1"/>
  <c r="D30" i="2"/>
  <c r="H30" i="2" s="1"/>
  <c r="D23" i="2"/>
  <c r="H23" i="2" s="1"/>
  <c r="B2" i="2"/>
  <c r="K30" i="1" l="1"/>
  <c r="H30" i="1"/>
  <c r="K24" i="1"/>
  <c r="H24" i="1"/>
  <c r="H27" i="1"/>
  <c r="K27" i="1"/>
  <c r="K33" i="1"/>
  <c r="H33" i="1"/>
  <c r="H19" i="1"/>
  <c r="K19" i="1"/>
  <c r="K30" i="2"/>
  <c r="K23" i="2"/>
  <c r="H64" i="2"/>
  <c r="K67" i="2"/>
  <c r="K47" i="2"/>
  <c r="K44" i="2"/>
</calcChain>
</file>

<file path=xl/sharedStrings.xml><?xml version="1.0" encoding="utf-8"?>
<sst xmlns="http://schemas.openxmlformats.org/spreadsheetml/2006/main" count="209" uniqueCount="160">
  <si>
    <t>Ag_Sn-0</t>
  </si>
  <si>
    <t>Ag_Sn+1</t>
  </si>
  <si>
    <t>Al_Sn-0</t>
  </si>
  <si>
    <t>Al_Sn+1</t>
  </si>
  <si>
    <t>Au_Sn-0</t>
  </si>
  <si>
    <t>Au_Sn+1</t>
  </si>
  <si>
    <t>Cd_Sn-0</t>
  </si>
  <si>
    <t>Cd_Sn+1</t>
  </si>
  <si>
    <t>Cd_Sn-1</t>
  </si>
  <si>
    <t>Cu_Sn-0</t>
  </si>
  <si>
    <t>Cu_Sn+1</t>
  </si>
  <si>
    <t>Cu_Sn-1</t>
  </si>
  <si>
    <t>Ga_Sn-0</t>
  </si>
  <si>
    <t>Ga_Sn+1</t>
  </si>
  <si>
    <t>Ge_Sn-0</t>
  </si>
  <si>
    <t>Ge_Sn+1</t>
  </si>
  <si>
    <t>Ge_Sn+2</t>
  </si>
  <si>
    <t>Mg_Sn-0</t>
  </si>
  <si>
    <t>Mg_Sn+1</t>
  </si>
  <si>
    <t>Mo_Sn-0</t>
  </si>
  <si>
    <t>Mo_Sn+1</t>
  </si>
  <si>
    <t>Pd_Sn-0</t>
  </si>
  <si>
    <t>Pd_Sn+1</t>
  </si>
  <si>
    <t>Pd_Sn+2</t>
  </si>
  <si>
    <t>Cr_Sn-0</t>
  </si>
  <si>
    <t>Cr_Sn+1</t>
  </si>
  <si>
    <t>Sc_Sn-0</t>
  </si>
  <si>
    <t>Sc_Sn+1</t>
  </si>
  <si>
    <t>Y_Sn-0</t>
  </si>
  <si>
    <t>Y_Sn+1</t>
  </si>
  <si>
    <t>Ti_Sn-0</t>
  </si>
  <si>
    <t>Ti_Sn+1</t>
  </si>
  <si>
    <t>Zr_Sn-0</t>
  </si>
  <si>
    <t>Zr_Sn+1</t>
  </si>
  <si>
    <t>As_Sn-0</t>
  </si>
  <si>
    <t>As_Sn+1</t>
  </si>
  <si>
    <t>As_Sn+2</t>
  </si>
  <si>
    <t>Sb_Sn-0</t>
  </si>
  <si>
    <t>Sb_Sn+1</t>
  </si>
  <si>
    <t>Sb_Sn+2</t>
  </si>
  <si>
    <t>Bi_Sn-0</t>
  </si>
  <si>
    <t>Bi_Sn+1</t>
  </si>
  <si>
    <t>Ca_Sn-0</t>
  </si>
  <si>
    <t>Ca_Sn+1</t>
  </si>
  <si>
    <t>Ca_Sn-1</t>
  </si>
  <si>
    <t>In_Sn-0</t>
  </si>
  <si>
    <t>In_Sn+1</t>
  </si>
  <si>
    <t>Mn_Sn-0</t>
  </si>
  <si>
    <t>Mn_Sn+1</t>
  </si>
  <si>
    <t>Mn_Sn-1</t>
  </si>
  <si>
    <t>Nb_Sn-0</t>
  </si>
  <si>
    <t>Nb_Sn+1</t>
  </si>
  <si>
    <t>Zn_Sn-0</t>
  </si>
  <si>
    <t>Zn_Sn+1</t>
  </si>
  <si>
    <t>W_Sn-0</t>
  </si>
  <si>
    <t>W_Sn+1</t>
  </si>
  <si>
    <t>W_Sn+2</t>
  </si>
  <si>
    <t>V_Sn-0</t>
  </si>
  <si>
    <t>V_Sn+1</t>
  </si>
  <si>
    <t>V_Sn+2</t>
  </si>
  <si>
    <t>E_tot (eV)</t>
  </si>
  <si>
    <t>∆u_I</t>
  </si>
  <si>
    <t>u_Sn</t>
  </si>
  <si>
    <t>u_Cs</t>
  </si>
  <si>
    <t>E_perfect</t>
  </si>
  <si>
    <t>VBM</t>
  </si>
  <si>
    <t>I-rich</t>
  </si>
  <si>
    <t>I-poor</t>
  </si>
  <si>
    <t>X_Sn</t>
  </si>
  <si>
    <t>u_X = ∆u_X + E_X</t>
  </si>
  <si>
    <t>E_perfect (eV)</t>
  </si>
  <si>
    <t>q*VBM (eV)</t>
  </si>
  <si>
    <t>E_corr (eV)</t>
  </si>
  <si>
    <t>u_Sn (eV)</t>
  </si>
  <si>
    <t>u_X (eV)</t>
  </si>
  <si>
    <t>E^f (eV)</t>
  </si>
  <si>
    <t>I-rich condition</t>
  </si>
  <si>
    <t>I-poor condition</t>
  </si>
  <si>
    <t>E^f = E_tot - E_perfect + q*VBM + E_corr + u_Sn - u_X</t>
  </si>
  <si>
    <t>∆H(XI_a) =∆u_X + a(∆u_I)</t>
  </si>
  <si>
    <t>∆u_X = ∆H(XI_a) - a(∆u_I)</t>
  </si>
  <si>
    <t>X_Cs</t>
  </si>
  <si>
    <t>Ca_Cs-0</t>
  </si>
  <si>
    <t>Ca_Cs+1</t>
  </si>
  <si>
    <t>Ba_Cs-0</t>
  </si>
  <si>
    <t>Ba_Cs+1</t>
  </si>
  <si>
    <t>Sr_Cs-0</t>
  </si>
  <si>
    <t>Sr_Cs+1</t>
  </si>
  <si>
    <t>Y_Cs-0</t>
  </si>
  <si>
    <t>Y_Cs+1</t>
  </si>
  <si>
    <t>Cu_Cs-0</t>
  </si>
  <si>
    <t>Cu_Cs+1</t>
  </si>
  <si>
    <t>Mo_Cs-0</t>
  </si>
  <si>
    <t>Mo_Cs+1</t>
  </si>
  <si>
    <t>Mo_Cs+2</t>
  </si>
  <si>
    <t>Cd_Cs-0</t>
  </si>
  <si>
    <t>Cd_Cs+1</t>
  </si>
  <si>
    <t>Zr_Cs-0</t>
  </si>
  <si>
    <t>Zr_Cs+1</t>
  </si>
  <si>
    <t>Zr_Cs+2</t>
  </si>
  <si>
    <t>Al_Cs-0</t>
  </si>
  <si>
    <t>Al_Cs+1</t>
  </si>
  <si>
    <t>Al_Cs+2</t>
  </si>
  <si>
    <t>Ga_Cs-0</t>
  </si>
  <si>
    <t>Ga_Cs+1</t>
  </si>
  <si>
    <t>Ga_Cs+2</t>
  </si>
  <si>
    <t>In_Cs-0</t>
  </si>
  <si>
    <t>In_Cs+1</t>
  </si>
  <si>
    <t>In_Cs+2</t>
  </si>
  <si>
    <t>Sc_Cs-0</t>
  </si>
  <si>
    <t>Sc_Cs+1</t>
  </si>
  <si>
    <t>Zn_Cs-0</t>
  </si>
  <si>
    <t>Zn_Cs+1</t>
  </si>
  <si>
    <t>W_Cs-0</t>
  </si>
  <si>
    <t>W_Cs+1</t>
  </si>
  <si>
    <t>Nb_Cs-0</t>
  </si>
  <si>
    <t>Nb_Cs+1</t>
  </si>
  <si>
    <t>In total = 25 X_Sn</t>
  </si>
  <si>
    <t>In total = 15 X_Cs</t>
  </si>
  <si>
    <t>VCs-0</t>
  </si>
  <si>
    <t>VCs-1</t>
  </si>
  <si>
    <t>VSn-0</t>
  </si>
  <si>
    <t>VSn-1</t>
  </si>
  <si>
    <t>VSn-2</t>
  </si>
  <si>
    <t>VI-0</t>
  </si>
  <si>
    <t>VI+1</t>
  </si>
  <si>
    <t>VI-1</t>
  </si>
  <si>
    <t>Csi-0</t>
  </si>
  <si>
    <t>Csi+1</t>
  </si>
  <si>
    <t>Sni-0</t>
  </si>
  <si>
    <t>Sni+1</t>
  </si>
  <si>
    <t>Sni+2</t>
  </si>
  <si>
    <t>Ii-0</t>
  </si>
  <si>
    <t>Ii+1</t>
  </si>
  <si>
    <t>Ii-1</t>
  </si>
  <si>
    <t>Sn_Cs-0</t>
  </si>
  <si>
    <t>Sn_Cs-1</t>
  </si>
  <si>
    <t>Sn_Cs+1</t>
  </si>
  <si>
    <t>Sn_Cs+2</t>
  </si>
  <si>
    <t>I_Cs-0</t>
  </si>
  <si>
    <t>I_Cs-1</t>
  </si>
  <si>
    <t>I_Cs-2</t>
  </si>
  <si>
    <t>Cs_Sn-0</t>
  </si>
  <si>
    <t>Cs_Sn-1</t>
  </si>
  <si>
    <t>Cs_Sn+1</t>
  </si>
  <si>
    <t>Cs_Sn-2</t>
  </si>
  <si>
    <t>I_Sn-0</t>
  </si>
  <si>
    <t>I_Sn-1</t>
  </si>
  <si>
    <t>I-Sn-2</t>
  </si>
  <si>
    <t>Cs_I-0</t>
  </si>
  <si>
    <t>Cs_I+1</t>
  </si>
  <si>
    <t>Cs_I+2</t>
  </si>
  <si>
    <t>Sn_I-0</t>
  </si>
  <si>
    <t>Sn_I+1</t>
  </si>
  <si>
    <t>point defects</t>
  </si>
  <si>
    <t>In total = 12 native point defects</t>
  </si>
  <si>
    <t>u_I (eV)</t>
  </si>
  <si>
    <t>u_Cs (eV)</t>
  </si>
  <si>
    <t xml:space="preserve">u_I </t>
  </si>
  <si>
    <t>Ti_Sn+2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</si>
</sst>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5" x14ac:knownFonts="1">
    <font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  <font>
      <sz val="12"/>
      <color rgb="FF000000"/>
      <name val="Calibri"/>
      <family val="2"/>
    </font>
    <font>
      <sz val="12"/>
      <color theme="1"/>
      <name val="Calibri"/>
      <family val="2"/>
    </font>
    <font>
      <sz val="12"/>
      <color rgb="FF00B050"/>
      <name val="Calibri (Body)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ED6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0" xfId="0" applyAlignment="1">
      <alignment horizontal="left" vertical="center"/>
    </xf>
    <xf numFmtId="0" fontId="0" fillId="0" borderId="2" xfId="0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2" fontId="0" fillId="0" borderId="7" xfId="0" applyNumberForma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2" xfId="0" applyBorder="1" applyAlignment="1">
      <alignment horizontal="center"/>
    </xf>
    <xf numFmtId="2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left" vertical="center"/>
    </xf>
    <xf numFmtId="0" fontId="0" fillId="4" borderId="2" xfId="0" applyFill="1" applyBorder="1" applyAlignment="1">
      <alignment horizontal="center" vertical="center"/>
    </xf>
    <xf numFmtId="165" fontId="0" fillId="4" borderId="2" xfId="0" applyNumberForma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165" fontId="0" fillId="3" borderId="2" xfId="0" applyNumberFormat="1" applyFill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2" fontId="0" fillId="5" borderId="2" xfId="0" applyNumberFormat="1" applyFill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2" fontId="2" fillId="0" borderId="2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left" vertical="top"/>
    </xf>
    <xf numFmtId="164" fontId="2" fillId="0" borderId="2" xfId="0" applyNumberFormat="1" applyFont="1" applyBorder="1" applyAlignment="1">
      <alignment horizontal="left" vertical="top"/>
    </xf>
    <xf numFmtId="0" fontId="3" fillId="0" borderId="9" xfId="0" applyFont="1" applyBorder="1"/>
    <xf numFmtId="0" fontId="0" fillId="2" borderId="2" xfId="0" applyFill="1" applyBorder="1" applyAlignment="1">
      <alignment vertical="center"/>
    </xf>
    <xf numFmtId="0" fontId="0" fillId="2" borderId="2" xfId="0" applyFill="1" applyBorder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0" fontId="4" fillId="0" borderId="9" xfId="0" applyFont="1" applyBorder="1"/>
    <xf numFmtId="0" fontId="4" fillId="0" borderId="0" xfId="0" applyFont="1"/>
    <xf numFmtId="0" fontId="3" fillId="0" borderId="2" xfId="0" applyFont="1" applyBorder="1"/>
    <xf numFmtId="2" fontId="3" fillId="0" borderId="2" xfId="0" applyNumberFormat="1" applyFont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2" borderId="2" xfId="0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ED6"/>
      <color rgb="FFFFD5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13CD5-00CC-054C-A10E-E6655779A668}">
  <dimension ref="A1:K41"/>
  <sheetViews>
    <sheetView zoomScale="125" workbookViewId="0">
      <selection activeCell="H11" sqref="H11"/>
    </sheetView>
  </sheetViews>
  <sheetFormatPr baseColWidth="10" defaultRowHeight="16" x14ac:dyDescent="0.2"/>
  <cols>
    <col min="3" max="3" width="12.6640625" customWidth="1"/>
    <col min="5" max="5" width="10.83203125" style="6"/>
  </cols>
  <sheetData>
    <row r="1" spans="1:11" x14ac:dyDescent="0.2">
      <c r="B1" s="2" t="s">
        <v>61</v>
      </c>
      <c r="C1" s="2" t="s">
        <v>62</v>
      </c>
      <c r="D1" s="2" t="s">
        <v>63</v>
      </c>
      <c r="E1" s="2" t="s">
        <v>64</v>
      </c>
      <c r="F1" s="2" t="s">
        <v>65</v>
      </c>
      <c r="G1" s="36" t="s">
        <v>79</v>
      </c>
      <c r="H1" s="36"/>
      <c r="I1" s="36"/>
      <c r="J1" s="36"/>
      <c r="K1" s="36"/>
    </row>
    <row r="2" spans="1:11" x14ac:dyDescent="0.2">
      <c r="A2" s="2" t="s">
        <v>66</v>
      </c>
      <c r="B2" s="2">
        <f>-0.605</f>
        <v>-0.60499999999999998</v>
      </c>
      <c r="C2" s="2">
        <v>-5.98</v>
      </c>
      <c r="D2" s="3">
        <v>-4.54</v>
      </c>
      <c r="E2" s="8">
        <v>-332.65</v>
      </c>
      <c r="F2" s="9">
        <v>1.82</v>
      </c>
      <c r="G2" s="36" t="s">
        <v>80</v>
      </c>
      <c r="H2" s="36"/>
      <c r="I2" s="36"/>
      <c r="J2" s="36"/>
      <c r="K2" s="36"/>
    </row>
    <row r="3" spans="1:11" x14ac:dyDescent="0.2">
      <c r="A3" s="2" t="s">
        <v>67</v>
      </c>
      <c r="B3" s="4">
        <v>-0.89500000000000002</v>
      </c>
      <c r="C3" s="3">
        <v>-5.48</v>
      </c>
      <c r="D3" s="3">
        <v>-4.18</v>
      </c>
      <c r="E3" s="5">
        <v>-332.65</v>
      </c>
      <c r="F3" s="3">
        <v>1.82</v>
      </c>
      <c r="G3" s="35" t="s">
        <v>69</v>
      </c>
      <c r="H3" s="35"/>
      <c r="I3" s="35"/>
      <c r="J3" s="35"/>
      <c r="K3" s="35"/>
    </row>
    <row r="4" spans="1:11" x14ac:dyDescent="0.2">
      <c r="A4" s="10"/>
      <c r="B4" s="11"/>
      <c r="C4" s="12"/>
      <c r="D4" s="12"/>
      <c r="E4" s="10"/>
      <c r="F4" s="10"/>
      <c r="G4" s="35" t="s">
        <v>78</v>
      </c>
      <c r="H4" s="35"/>
      <c r="I4" s="35"/>
      <c r="J4" s="35"/>
      <c r="K4" s="35"/>
    </row>
    <row r="5" spans="1:11" x14ac:dyDescent="0.2">
      <c r="A5" s="35" t="s">
        <v>118</v>
      </c>
      <c r="B5" s="35"/>
      <c r="C5" s="10"/>
      <c r="D5" s="10"/>
      <c r="E5" s="10"/>
      <c r="F5" s="37" t="s">
        <v>76</v>
      </c>
      <c r="G5" s="38"/>
      <c r="H5" s="39"/>
      <c r="I5" s="40" t="s">
        <v>77</v>
      </c>
      <c r="J5" s="41"/>
      <c r="K5" s="42"/>
    </row>
    <row r="6" spans="1:11" x14ac:dyDescent="0.2">
      <c r="A6" s="15" t="s">
        <v>81</v>
      </c>
      <c r="B6" s="2" t="s">
        <v>60</v>
      </c>
      <c r="C6" s="2" t="s">
        <v>70</v>
      </c>
      <c r="D6" s="2" t="s">
        <v>71</v>
      </c>
      <c r="E6" s="2" t="s">
        <v>72</v>
      </c>
      <c r="F6" s="16" t="s">
        <v>157</v>
      </c>
      <c r="G6" s="16" t="s">
        <v>74</v>
      </c>
      <c r="H6" s="16" t="s">
        <v>75</v>
      </c>
      <c r="I6" s="18" t="s">
        <v>157</v>
      </c>
      <c r="J6" s="18" t="s">
        <v>74</v>
      </c>
      <c r="K6" s="18" t="s">
        <v>75</v>
      </c>
    </row>
    <row r="7" spans="1:11" x14ac:dyDescent="0.2">
      <c r="A7" s="22" t="s">
        <v>82</v>
      </c>
      <c r="B7" s="23">
        <v>-333</v>
      </c>
      <c r="C7" s="2">
        <v>-332.65</v>
      </c>
      <c r="D7" s="3">
        <v>0</v>
      </c>
      <c r="E7" s="14">
        <v>0</v>
      </c>
      <c r="F7" s="34">
        <v>-4.54</v>
      </c>
      <c r="G7" s="21">
        <v>-7.13</v>
      </c>
      <c r="H7" s="17">
        <f>B7-C7+D7+E7+F7-G7</f>
        <v>2.2399999999999771</v>
      </c>
      <c r="I7" s="3">
        <v>-4.18</v>
      </c>
      <c r="J7" s="2">
        <v>-6.55</v>
      </c>
      <c r="K7" s="19">
        <f>B7-C7+D7+E7+I7-J7</f>
        <v>2.0199999999999774</v>
      </c>
    </row>
    <row r="8" spans="1:11" x14ac:dyDescent="0.2">
      <c r="A8" s="22" t="s">
        <v>83</v>
      </c>
      <c r="B8" s="23">
        <v>-336.52</v>
      </c>
      <c r="C8" s="2">
        <v>-332.65</v>
      </c>
      <c r="D8" s="3">
        <v>1.82</v>
      </c>
      <c r="E8" s="14">
        <v>0.11</v>
      </c>
      <c r="F8" s="34">
        <v>-4.54</v>
      </c>
      <c r="G8" s="21">
        <v>-7.13</v>
      </c>
      <c r="H8" s="17">
        <f t="shared" ref="H8:H41" si="0">B8-C8+D8+E8+F8-G8</f>
        <v>0.64999999999999591</v>
      </c>
      <c r="I8" s="3">
        <v>-4.18</v>
      </c>
      <c r="J8" s="2">
        <v>-6.55</v>
      </c>
      <c r="K8" s="19">
        <f t="shared" ref="K8:K41" si="1">B8-C8+D8+E8+I8-J8</f>
        <v>0.42999999999999616</v>
      </c>
    </row>
    <row r="9" spans="1:11" x14ac:dyDescent="0.2">
      <c r="A9" s="22" t="s">
        <v>84</v>
      </c>
      <c r="B9" s="23">
        <v>-332.89</v>
      </c>
      <c r="C9" s="2">
        <v>-332.65</v>
      </c>
      <c r="D9" s="3">
        <v>0</v>
      </c>
      <c r="E9" s="14">
        <v>0</v>
      </c>
      <c r="F9" s="34">
        <v>-4.54</v>
      </c>
      <c r="G9" s="2">
        <v>-7.54</v>
      </c>
      <c r="H9" s="17">
        <f t="shared" si="0"/>
        <v>2.7599999999999909</v>
      </c>
      <c r="I9" s="3">
        <v>-4.18</v>
      </c>
      <c r="J9" s="13">
        <v>-6.96</v>
      </c>
      <c r="K9" s="19">
        <f t="shared" si="1"/>
        <v>2.5399999999999912</v>
      </c>
    </row>
    <row r="10" spans="1:11" x14ac:dyDescent="0.2">
      <c r="A10" s="22" t="s">
        <v>85</v>
      </c>
      <c r="B10" s="23">
        <v>-337.8</v>
      </c>
      <c r="C10" s="2">
        <v>-332.65</v>
      </c>
      <c r="D10" s="3">
        <v>1.82</v>
      </c>
      <c r="E10" s="14">
        <v>0.12</v>
      </c>
      <c r="F10" s="34">
        <v>-4.54</v>
      </c>
      <c r="G10" s="2">
        <v>-7.54</v>
      </c>
      <c r="H10" s="17">
        <f t="shared" si="0"/>
        <v>-0.21000000000003372</v>
      </c>
      <c r="I10" s="3">
        <v>-4.18</v>
      </c>
      <c r="J10" s="13">
        <v>-6.96</v>
      </c>
      <c r="K10" s="19">
        <f t="shared" si="1"/>
        <v>-0.43000000000003347</v>
      </c>
    </row>
    <row r="11" spans="1:11" x14ac:dyDescent="0.2">
      <c r="A11" s="22" t="s">
        <v>86</v>
      </c>
      <c r="B11" s="23">
        <v>-333.46</v>
      </c>
      <c r="C11" s="2">
        <v>-332.65</v>
      </c>
      <c r="D11" s="3">
        <v>0</v>
      </c>
      <c r="E11" s="14">
        <v>0</v>
      </c>
      <c r="F11" s="34">
        <v>-4.54</v>
      </c>
      <c r="G11" s="3">
        <v>-6.8</v>
      </c>
      <c r="H11" s="17">
        <f t="shared" si="0"/>
        <v>1.4499999999999975</v>
      </c>
      <c r="I11" s="3">
        <v>-4.18</v>
      </c>
      <c r="J11" s="13">
        <v>-6.22</v>
      </c>
      <c r="K11" s="19">
        <f t="shared" si="1"/>
        <v>1.2299999999999978</v>
      </c>
    </row>
    <row r="12" spans="1:11" x14ac:dyDescent="0.2">
      <c r="A12" s="22" t="s">
        <v>87</v>
      </c>
      <c r="B12" s="23">
        <v>-336.98</v>
      </c>
      <c r="C12" s="2">
        <v>-332.65</v>
      </c>
      <c r="D12" s="3">
        <v>1.82</v>
      </c>
      <c r="E12" s="14">
        <v>0.13</v>
      </c>
      <c r="F12" s="34">
        <v>-4.54</v>
      </c>
      <c r="G12" s="3">
        <v>-6.8</v>
      </c>
      <c r="H12" s="17">
        <f t="shared" si="0"/>
        <v>-0.12000000000004096</v>
      </c>
      <c r="I12" s="3">
        <v>-4.18</v>
      </c>
      <c r="J12" s="13">
        <v>-6.22</v>
      </c>
      <c r="K12" s="19">
        <f t="shared" si="1"/>
        <v>-0.34000000000004071</v>
      </c>
    </row>
    <row r="13" spans="1:11" x14ac:dyDescent="0.2">
      <c r="A13" s="22" t="s">
        <v>88</v>
      </c>
      <c r="B13" s="23">
        <v>-338.75</v>
      </c>
      <c r="C13" s="2">
        <v>-332.65</v>
      </c>
      <c r="D13" s="3">
        <v>0</v>
      </c>
      <c r="E13" s="14">
        <v>0</v>
      </c>
      <c r="F13" s="34">
        <v>-4.54</v>
      </c>
      <c r="G13" s="2">
        <v>-14.37</v>
      </c>
      <c r="H13" s="17">
        <f t="shared" si="0"/>
        <v>3.7299999999999773</v>
      </c>
      <c r="I13" s="3">
        <v>-4.18</v>
      </c>
      <c r="J13" s="14">
        <v>-13.5</v>
      </c>
      <c r="K13" s="19">
        <f t="shared" si="1"/>
        <v>3.2199999999999775</v>
      </c>
    </row>
    <row r="14" spans="1:11" x14ac:dyDescent="0.2">
      <c r="A14" s="22" t="s">
        <v>89</v>
      </c>
      <c r="B14" s="23">
        <v>-342.69</v>
      </c>
      <c r="C14" s="2">
        <v>-332.65</v>
      </c>
      <c r="D14" s="3">
        <v>1.82</v>
      </c>
      <c r="E14" s="14">
        <v>0.08</v>
      </c>
      <c r="F14" s="34">
        <v>-4.54</v>
      </c>
      <c r="G14" s="2">
        <v>-14.37</v>
      </c>
      <c r="H14" s="17">
        <f t="shared" si="0"/>
        <v>1.6899999999999782</v>
      </c>
      <c r="I14" s="3">
        <v>-4.18</v>
      </c>
      <c r="J14" s="14">
        <v>-13.5</v>
      </c>
      <c r="K14" s="19">
        <f t="shared" si="1"/>
        <v>1.1799999999999802</v>
      </c>
    </row>
    <row r="15" spans="1:11" x14ac:dyDescent="0.2">
      <c r="A15" s="22" t="s">
        <v>90</v>
      </c>
      <c r="B15" s="23">
        <v>-330.25</v>
      </c>
      <c r="C15" s="2">
        <v>-332.65</v>
      </c>
      <c r="D15" s="3">
        <v>0</v>
      </c>
      <c r="E15" s="14">
        <v>0</v>
      </c>
      <c r="F15" s="34">
        <v>-4.54</v>
      </c>
      <c r="G15" s="2">
        <v>-4.67</v>
      </c>
      <c r="H15" s="17">
        <f t="shared" si="0"/>
        <v>2.5299999999999772</v>
      </c>
      <c r="I15" s="3">
        <v>-4.18</v>
      </c>
      <c r="J15" s="13">
        <v>-4.09</v>
      </c>
      <c r="K15" s="19">
        <f t="shared" si="1"/>
        <v>2.3099999999999774</v>
      </c>
    </row>
    <row r="16" spans="1:11" x14ac:dyDescent="0.2">
      <c r="A16" s="22" t="s">
        <v>91</v>
      </c>
      <c r="B16" s="23">
        <v>-332.04</v>
      </c>
      <c r="C16" s="2">
        <v>-332.65</v>
      </c>
      <c r="D16" s="3">
        <v>1.82</v>
      </c>
      <c r="E16" s="14">
        <v>0.13</v>
      </c>
      <c r="F16" s="34">
        <v>-4.54</v>
      </c>
      <c r="G16" s="2">
        <v>-4.67</v>
      </c>
      <c r="H16" s="17">
        <f t="shared" si="0"/>
        <v>2.6899999999999569</v>
      </c>
      <c r="I16" s="3">
        <v>-4.18</v>
      </c>
      <c r="J16" s="13">
        <v>-4.09</v>
      </c>
      <c r="K16" s="19">
        <f t="shared" si="1"/>
        <v>2.4699999999999571</v>
      </c>
    </row>
    <row r="17" spans="1:11" x14ac:dyDescent="0.2">
      <c r="A17" s="22" t="s">
        <v>92</v>
      </c>
      <c r="B17" s="23">
        <v>-342.44</v>
      </c>
      <c r="C17" s="2">
        <v>-332.65</v>
      </c>
      <c r="D17" s="3">
        <v>0</v>
      </c>
      <c r="E17" s="14">
        <v>0</v>
      </c>
      <c r="F17" s="34">
        <v>-4.54</v>
      </c>
      <c r="G17" s="2">
        <v>-17.21</v>
      </c>
      <c r="H17" s="17">
        <f t="shared" si="0"/>
        <v>2.8799999999999812</v>
      </c>
      <c r="I17" s="3">
        <v>-4.18</v>
      </c>
      <c r="J17" s="13">
        <v>-16.05</v>
      </c>
      <c r="K17" s="19">
        <f t="shared" si="1"/>
        <v>2.0799999999999805</v>
      </c>
    </row>
    <row r="18" spans="1:11" x14ac:dyDescent="0.2">
      <c r="A18" s="22" t="s">
        <v>93</v>
      </c>
      <c r="B18" s="23">
        <v>-345.08</v>
      </c>
      <c r="C18" s="2">
        <v>-332.65</v>
      </c>
      <c r="D18" s="3">
        <v>1.82</v>
      </c>
      <c r="E18" s="14">
        <v>0.15</v>
      </c>
      <c r="F18" s="34">
        <v>-4.54</v>
      </c>
      <c r="G18" s="2">
        <v>-17.21</v>
      </c>
      <c r="H18" s="17">
        <f t="shared" si="0"/>
        <v>2.2099999999999937</v>
      </c>
      <c r="I18" s="3">
        <v>-4.18</v>
      </c>
      <c r="J18" s="13">
        <v>-16.05</v>
      </c>
      <c r="K18" s="19">
        <f t="shared" si="1"/>
        <v>1.4099999999999948</v>
      </c>
    </row>
    <row r="19" spans="1:11" x14ac:dyDescent="0.2">
      <c r="A19" s="22" t="s">
        <v>94</v>
      </c>
      <c r="B19" s="23">
        <v>-346.81</v>
      </c>
      <c r="C19" s="2">
        <v>-332.65</v>
      </c>
      <c r="D19" s="2">
        <f>2*1.82</f>
        <v>3.64</v>
      </c>
      <c r="E19" s="14">
        <v>0.56999999999999995</v>
      </c>
      <c r="F19" s="34">
        <v>-4.54</v>
      </c>
      <c r="G19" s="2">
        <v>-17.21</v>
      </c>
      <c r="H19" s="17">
        <f t="shared" si="0"/>
        <v>2.7199999999999775</v>
      </c>
      <c r="I19" s="3">
        <v>-4.18</v>
      </c>
      <c r="J19" s="13">
        <v>-16.05</v>
      </c>
      <c r="K19" s="19">
        <f t="shared" si="1"/>
        <v>1.9199999999999768</v>
      </c>
    </row>
    <row r="20" spans="1:11" x14ac:dyDescent="0.2">
      <c r="A20" s="22" t="s">
        <v>95</v>
      </c>
      <c r="B20" s="23">
        <v>-329.28</v>
      </c>
      <c r="C20" s="2">
        <v>-332.65</v>
      </c>
      <c r="D20" s="20">
        <v>0</v>
      </c>
      <c r="E20" s="14">
        <v>0</v>
      </c>
      <c r="F20" s="34">
        <v>-4.54</v>
      </c>
      <c r="G20" s="3">
        <v>-3.1</v>
      </c>
      <c r="H20" s="17">
        <f t="shared" si="0"/>
        <v>1.9300000000000046</v>
      </c>
      <c r="I20" s="3">
        <v>-4.18</v>
      </c>
      <c r="J20" s="13">
        <v>-2.52</v>
      </c>
      <c r="K20" s="19">
        <f t="shared" si="1"/>
        <v>1.7100000000000048</v>
      </c>
    </row>
    <row r="21" spans="1:11" x14ac:dyDescent="0.2">
      <c r="A21" s="22" t="s">
        <v>96</v>
      </c>
      <c r="B21" s="23">
        <v>-332.62</v>
      </c>
      <c r="C21" s="2">
        <v>-332.65</v>
      </c>
      <c r="D21" s="20">
        <v>1.82</v>
      </c>
      <c r="E21" s="14">
        <v>0.12</v>
      </c>
      <c r="F21" s="34">
        <v>-4.54</v>
      </c>
      <c r="G21" s="3">
        <v>-3.1</v>
      </c>
      <c r="H21" s="17">
        <f t="shared" si="0"/>
        <v>0.52999999999997272</v>
      </c>
      <c r="I21" s="3">
        <v>-4.18</v>
      </c>
      <c r="J21" s="13">
        <v>-2.52</v>
      </c>
      <c r="K21" s="19">
        <f t="shared" si="1"/>
        <v>0.30999999999997296</v>
      </c>
    </row>
    <row r="22" spans="1:11" x14ac:dyDescent="0.2">
      <c r="A22" s="22" t="s">
        <v>97</v>
      </c>
      <c r="B22" s="23">
        <v>-342.4</v>
      </c>
      <c r="C22" s="2">
        <v>-332.65</v>
      </c>
      <c r="D22" s="20">
        <v>0</v>
      </c>
      <c r="E22" s="14">
        <v>0</v>
      </c>
      <c r="F22" s="34">
        <v>-4.54</v>
      </c>
      <c r="G22" s="3">
        <v>-15.58</v>
      </c>
      <c r="H22" s="17">
        <f t="shared" si="0"/>
        <v>1.2900000000000009</v>
      </c>
      <c r="I22" s="3">
        <v>-4.18</v>
      </c>
      <c r="J22" s="13">
        <v>-14.42</v>
      </c>
      <c r="K22" s="19">
        <f t="shared" si="1"/>
        <v>0.49000000000000021</v>
      </c>
    </row>
    <row r="23" spans="1:11" x14ac:dyDescent="0.2">
      <c r="A23" s="22" t="s">
        <v>98</v>
      </c>
      <c r="B23" s="23">
        <v>-345.07</v>
      </c>
      <c r="C23" s="2">
        <v>-332.65</v>
      </c>
      <c r="D23" s="20">
        <v>1.82</v>
      </c>
      <c r="E23" s="14">
        <v>0.15</v>
      </c>
      <c r="F23" s="34">
        <v>-4.54</v>
      </c>
      <c r="G23" s="3">
        <v>-15.58</v>
      </c>
      <c r="H23" s="17">
        <f t="shared" si="0"/>
        <v>0.58999999999998387</v>
      </c>
      <c r="I23" s="3">
        <v>-4.18</v>
      </c>
      <c r="J23" s="13">
        <v>-14.42</v>
      </c>
      <c r="K23" s="19">
        <f t="shared" si="1"/>
        <v>-0.21000000000001506</v>
      </c>
    </row>
    <row r="24" spans="1:11" x14ac:dyDescent="0.2">
      <c r="A24" s="22" t="s">
        <v>99</v>
      </c>
      <c r="B24" s="23">
        <v>-346.81</v>
      </c>
      <c r="C24" s="2">
        <v>-332.65</v>
      </c>
      <c r="D24" s="2">
        <f>2*1.82</f>
        <v>3.64</v>
      </c>
      <c r="E24" s="14">
        <v>0.59</v>
      </c>
      <c r="F24" s="34">
        <v>-4.54</v>
      </c>
      <c r="G24" s="3">
        <v>-15.58</v>
      </c>
      <c r="H24" s="17">
        <f t="shared" si="0"/>
        <v>1.1099999999999763</v>
      </c>
      <c r="I24" s="3">
        <v>-4.18</v>
      </c>
      <c r="J24" s="13">
        <v>-14.42</v>
      </c>
      <c r="K24" s="19">
        <f t="shared" si="1"/>
        <v>0.30999999999997563</v>
      </c>
    </row>
    <row r="25" spans="1:11" x14ac:dyDescent="0.2">
      <c r="A25" s="22" t="s">
        <v>100</v>
      </c>
      <c r="B25" s="23">
        <v>-332.67</v>
      </c>
      <c r="C25" s="2">
        <v>-332.65</v>
      </c>
      <c r="D25" s="20">
        <v>0</v>
      </c>
      <c r="E25" s="14">
        <v>0</v>
      </c>
      <c r="F25" s="34">
        <v>-4.54</v>
      </c>
      <c r="G25" s="3">
        <v>-6.74</v>
      </c>
      <c r="H25" s="17">
        <f t="shared" si="0"/>
        <v>2.1799999999999615</v>
      </c>
      <c r="I25" s="3">
        <v>-4.18</v>
      </c>
      <c r="J25" s="13">
        <v>-5.87</v>
      </c>
      <c r="K25" s="19">
        <f t="shared" si="1"/>
        <v>1.6699999999999617</v>
      </c>
    </row>
    <row r="26" spans="1:11" x14ac:dyDescent="0.2">
      <c r="A26" s="22" t="s">
        <v>101</v>
      </c>
      <c r="B26" s="23">
        <v>-334.42</v>
      </c>
      <c r="C26" s="2">
        <v>-332.65</v>
      </c>
      <c r="D26" s="20">
        <v>1.82</v>
      </c>
      <c r="E26" s="14">
        <v>0.09</v>
      </c>
      <c r="F26" s="34">
        <v>-4.54</v>
      </c>
      <c r="G26" s="3">
        <v>-6.74</v>
      </c>
      <c r="H26" s="17">
        <f t="shared" si="0"/>
        <v>2.3399999999999617</v>
      </c>
      <c r="I26" s="3">
        <v>-4.18</v>
      </c>
      <c r="J26" s="13">
        <v>-5.87</v>
      </c>
      <c r="K26" s="19">
        <f t="shared" si="1"/>
        <v>1.8299999999999619</v>
      </c>
    </row>
    <row r="27" spans="1:11" x14ac:dyDescent="0.2">
      <c r="A27" s="22" t="s">
        <v>102</v>
      </c>
      <c r="B27" s="23">
        <v>-335.8</v>
      </c>
      <c r="C27" s="2">
        <v>-332.65</v>
      </c>
      <c r="D27" s="2">
        <f>2*1.82</f>
        <v>3.64</v>
      </c>
      <c r="E27" s="14">
        <v>0.57999999999999996</v>
      </c>
      <c r="F27" s="34">
        <v>-4.54</v>
      </c>
      <c r="G27" s="3">
        <v>-6.74</v>
      </c>
      <c r="H27" s="17">
        <f t="shared" si="0"/>
        <v>3.2699999999999663</v>
      </c>
      <c r="I27" s="3">
        <v>-4.18</v>
      </c>
      <c r="J27" s="13">
        <v>-5.87</v>
      </c>
      <c r="K27" s="19">
        <f t="shared" si="1"/>
        <v>2.7599999999999665</v>
      </c>
    </row>
    <row r="28" spans="1:11" x14ac:dyDescent="0.2">
      <c r="A28" s="22" t="s">
        <v>103</v>
      </c>
      <c r="B28" s="23">
        <v>-332.47</v>
      </c>
      <c r="C28" s="2">
        <v>-332.65</v>
      </c>
      <c r="D28" s="20">
        <v>0</v>
      </c>
      <c r="E28" s="14">
        <v>0</v>
      </c>
      <c r="F28" s="34">
        <v>-4.54</v>
      </c>
      <c r="G28" s="3">
        <v>-5.6</v>
      </c>
      <c r="H28" s="17">
        <f t="shared" si="0"/>
        <v>1.2399999999999496</v>
      </c>
      <c r="I28" s="3">
        <v>-4.18</v>
      </c>
      <c r="J28" s="13">
        <v>-4.7300000000000004</v>
      </c>
      <c r="K28" s="19">
        <f t="shared" si="1"/>
        <v>0.72999999999995069</v>
      </c>
    </row>
    <row r="29" spans="1:11" x14ac:dyDescent="0.2">
      <c r="A29" s="22" t="s">
        <v>104</v>
      </c>
      <c r="B29" s="23">
        <v>-334.19</v>
      </c>
      <c r="C29" s="2">
        <v>-332.65</v>
      </c>
      <c r="D29" s="20">
        <v>1.82</v>
      </c>
      <c r="E29" s="14">
        <v>0.15</v>
      </c>
      <c r="F29" s="34">
        <v>-4.54</v>
      </c>
      <c r="G29" s="3">
        <v>-5.6</v>
      </c>
      <c r="H29" s="17">
        <f t="shared" si="0"/>
        <v>1.4899999999999789</v>
      </c>
      <c r="I29" s="3">
        <v>-4.18</v>
      </c>
      <c r="J29" s="13">
        <v>-4.7300000000000004</v>
      </c>
      <c r="K29" s="19">
        <f t="shared" si="1"/>
        <v>0.97999999999998044</v>
      </c>
    </row>
    <row r="30" spans="1:11" x14ac:dyDescent="0.2">
      <c r="A30" s="22" t="s">
        <v>105</v>
      </c>
      <c r="B30" s="23">
        <v>-335.57</v>
      </c>
      <c r="C30" s="2">
        <v>-332.65</v>
      </c>
      <c r="D30" s="2">
        <f>2*1.82</f>
        <v>3.64</v>
      </c>
      <c r="E30" s="14">
        <v>0.51</v>
      </c>
      <c r="F30" s="34">
        <v>-4.54</v>
      </c>
      <c r="G30" s="3">
        <v>-5.6</v>
      </c>
      <c r="H30" s="17">
        <f t="shared" si="0"/>
        <v>2.289999999999984</v>
      </c>
      <c r="I30" s="3">
        <v>-4.18</v>
      </c>
      <c r="J30" s="13">
        <v>-4.7300000000000004</v>
      </c>
      <c r="K30" s="19">
        <f t="shared" si="1"/>
        <v>1.7799999999999851</v>
      </c>
    </row>
    <row r="31" spans="1:11" x14ac:dyDescent="0.2">
      <c r="A31" s="22" t="s">
        <v>106</v>
      </c>
      <c r="B31" s="23">
        <v>-332.41</v>
      </c>
      <c r="C31" s="2">
        <v>-332.65</v>
      </c>
      <c r="D31" s="20">
        <v>0</v>
      </c>
      <c r="E31" s="14">
        <v>0</v>
      </c>
      <c r="F31" s="34">
        <v>-4.54</v>
      </c>
      <c r="G31" s="2">
        <v>-5.09</v>
      </c>
      <c r="H31" s="17">
        <f t="shared" si="0"/>
        <v>0.78999999999995207</v>
      </c>
      <c r="I31" s="3">
        <v>-4.18</v>
      </c>
      <c r="J31" s="13">
        <v>-4.22</v>
      </c>
      <c r="K31" s="19">
        <f t="shared" si="1"/>
        <v>0.27999999999995229</v>
      </c>
    </row>
    <row r="32" spans="1:11" x14ac:dyDescent="0.2">
      <c r="A32" s="22" t="s">
        <v>107</v>
      </c>
      <c r="B32" s="23">
        <v>-334.17</v>
      </c>
      <c r="C32" s="2">
        <v>-332.65</v>
      </c>
      <c r="D32" s="20">
        <v>1.82</v>
      </c>
      <c r="E32" s="14">
        <v>0.16</v>
      </c>
      <c r="F32" s="34">
        <v>-4.54</v>
      </c>
      <c r="G32" s="2">
        <v>-5.09</v>
      </c>
      <c r="H32" s="17">
        <f t="shared" si="0"/>
        <v>1.0099999999999616</v>
      </c>
      <c r="I32" s="3">
        <v>-4.18</v>
      </c>
      <c r="J32" s="13">
        <v>-4.22</v>
      </c>
      <c r="K32" s="19">
        <f t="shared" si="1"/>
        <v>0.49999999999996136</v>
      </c>
    </row>
    <row r="33" spans="1:11" x14ac:dyDescent="0.2">
      <c r="A33" s="22" t="s">
        <v>108</v>
      </c>
      <c r="B33" s="23">
        <v>-335.57</v>
      </c>
      <c r="C33" s="2">
        <v>-332.65</v>
      </c>
      <c r="D33" s="2">
        <f>2*1.82</f>
        <v>3.64</v>
      </c>
      <c r="E33" s="14">
        <v>0.55000000000000004</v>
      </c>
      <c r="F33" s="34">
        <v>-4.54</v>
      </c>
      <c r="G33" s="2">
        <v>-5.09</v>
      </c>
      <c r="H33" s="17">
        <f t="shared" si="0"/>
        <v>1.8199999999999843</v>
      </c>
      <c r="I33" s="3">
        <v>-4.18</v>
      </c>
      <c r="J33" s="13">
        <v>-4.22</v>
      </c>
      <c r="K33" s="19">
        <f t="shared" si="1"/>
        <v>1.3099999999999845</v>
      </c>
    </row>
    <row r="34" spans="1:11" x14ac:dyDescent="0.2">
      <c r="A34" s="24" t="s">
        <v>109</v>
      </c>
      <c r="B34" s="23">
        <v>-338.53</v>
      </c>
      <c r="C34" s="2">
        <v>-332.65</v>
      </c>
      <c r="D34" s="20">
        <v>0</v>
      </c>
      <c r="E34" s="14">
        <v>0</v>
      </c>
      <c r="F34" s="34">
        <v>-4.54</v>
      </c>
      <c r="G34" s="3">
        <v>-13.6</v>
      </c>
      <c r="H34" s="17">
        <f t="shared" si="0"/>
        <v>3.180000000000005</v>
      </c>
      <c r="I34" s="3">
        <v>-4.18</v>
      </c>
      <c r="J34" s="13">
        <v>-12.73</v>
      </c>
      <c r="K34" s="19">
        <f t="shared" si="1"/>
        <v>2.6700000000000053</v>
      </c>
    </row>
    <row r="35" spans="1:11" x14ac:dyDescent="0.2">
      <c r="A35" s="25" t="s">
        <v>110</v>
      </c>
      <c r="B35" s="23">
        <v>-342.14</v>
      </c>
      <c r="C35" s="2">
        <v>-332.65</v>
      </c>
      <c r="D35" s="20">
        <v>1.82</v>
      </c>
      <c r="E35" s="14">
        <v>0.12</v>
      </c>
      <c r="F35" s="34">
        <v>-4.54</v>
      </c>
      <c r="G35" s="3">
        <v>-13.6</v>
      </c>
      <c r="H35" s="17">
        <f t="shared" si="0"/>
        <v>1.5099999999999909</v>
      </c>
      <c r="I35" s="3">
        <v>-4.18</v>
      </c>
      <c r="J35" s="13">
        <v>-12.73</v>
      </c>
      <c r="K35" s="19">
        <f t="shared" si="1"/>
        <v>0.99999999999999289</v>
      </c>
    </row>
    <row r="36" spans="1:11" x14ac:dyDescent="0.2">
      <c r="A36" s="24" t="s">
        <v>111</v>
      </c>
      <c r="B36" s="23">
        <v>-329.15</v>
      </c>
      <c r="C36" s="2">
        <v>-332.65</v>
      </c>
      <c r="D36" s="20">
        <v>0</v>
      </c>
      <c r="E36" s="14">
        <v>0</v>
      </c>
      <c r="F36" s="34">
        <v>-4.54</v>
      </c>
      <c r="G36" s="3">
        <v>-3.2</v>
      </c>
      <c r="H36" s="17">
        <f t="shared" si="0"/>
        <v>2.16</v>
      </c>
      <c r="I36" s="3">
        <v>-4.18</v>
      </c>
      <c r="J36" s="13">
        <v>-2.62</v>
      </c>
      <c r="K36" s="19">
        <f t="shared" si="1"/>
        <v>1.9400000000000004</v>
      </c>
    </row>
    <row r="37" spans="1:11" x14ac:dyDescent="0.2">
      <c r="A37" s="24" t="s">
        <v>112</v>
      </c>
      <c r="B37" s="23">
        <v>-332.06</v>
      </c>
      <c r="C37" s="2">
        <v>-332.65</v>
      </c>
      <c r="D37" s="20">
        <v>1.82</v>
      </c>
      <c r="E37" s="14">
        <v>0.15</v>
      </c>
      <c r="F37" s="34">
        <v>-4.54</v>
      </c>
      <c r="G37" s="3">
        <v>-3.2</v>
      </c>
      <c r="H37" s="17">
        <f t="shared" si="0"/>
        <v>1.2199999999999753</v>
      </c>
      <c r="I37" s="3">
        <v>-4.18</v>
      </c>
      <c r="J37" s="13">
        <v>-2.62</v>
      </c>
      <c r="K37" s="19">
        <f t="shared" si="1"/>
        <v>0.99999999999997558</v>
      </c>
    </row>
    <row r="38" spans="1:11" x14ac:dyDescent="0.2">
      <c r="A38" s="22" t="s">
        <v>113</v>
      </c>
      <c r="B38" s="23">
        <v>-342.61</v>
      </c>
      <c r="C38" s="2">
        <v>-332.65</v>
      </c>
      <c r="D38" s="20">
        <v>0</v>
      </c>
      <c r="E38" s="14">
        <v>0</v>
      </c>
      <c r="F38" s="34">
        <v>-4.54</v>
      </c>
      <c r="G38" s="2">
        <v>-17.350000000000001</v>
      </c>
      <c r="H38" s="17">
        <f t="shared" si="0"/>
        <v>2.8499999999999659</v>
      </c>
      <c r="I38" s="3">
        <v>-4.18</v>
      </c>
      <c r="J38" s="13">
        <v>-16.190000000000001</v>
      </c>
      <c r="K38" s="19">
        <f t="shared" si="1"/>
        <v>2.0499999999999652</v>
      </c>
    </row>
    <row r="39" spans="1:11" x14ac:dyDescent="0.2">
      <c r="A39" s="24" t="s">
        <v>114</v>
      </c>
      <c r="B39" s="23">
        <v>-345.91</v>
      </c>
      <c r="C39" s="2">
        <v>-332.65</v>
      </c>
      <c r="D39" s="20">
        <v>1.82</v>
      </c>
      <c r="E39" s="14">
        <v>0.14000000000000001</v>
      </c>
      <c r="F39" s="34">
        <v>-4.54</v>
      </c>
      <c r="G39" s="2">
        <v>-17.350000000000001</v>
      </c>
      <c r="H39" s="17">
        <f t="shared" si="0"/>
        <v>1.5099999999999554</v>
      </c>
      <c r="I39" s="3">
        <v>-4.18</v>
      </c>
      <c r="J39" s="13">
        <v>-16.190000000000001</v>
      </c>
      <c r="K39" s="19">
        <f t="shared" si="1"/>
        <v>0.70999999999995467</v>
      </c>
    </row>
    <row r="40" spans="1:11" x14ac:dyDescent="0.2">
      <c r="A40" s="24" t="s">
        <v>115</v>
      </c>
      <c r="B40" s="23">
        <v>-340.41</v>
      </c>
      <c r="C40" s="2">
        <v>-332.65</v>
      </c>
      <c r="D40" s="20">
        <v>0</v>
      </c>
      <c r="E40" s="14">
        <v>0</v>
      </c>
      <c r="F40" s="34">
        <v>-4.54</v>
      </c>
      <c r="G40" s="2">
        <v>-16.510000000000002</v>
      </c>
      <c r="H40" s="17">
        <f t="shared" si="0"/>
        <v>4.2099999999999547</v>
      </c>
      <c r="I40" s="3">
        <v>-4.18</v>
      </c>
      <c r="J40" s="13">
        <v>-15.06</v>
      </c>
      <c r="K40" s="19">
        <f t="shared" si="1"/>
        <v>3.119999999999953</v>
      </c>
    </row>
    <row r="41" spans="1:11" x14ac:dyDescent="0.2">
      <c r="A41" s="24" t="s">
        <v>116</v>
      </c>
      <c r="B41" s="23">
        <v>-344.57</v>
      </c>
      <c r="C41" s="2">
        <v>-332.65</v>
      </c>
      <c r="D41" s="20">
        <v>1.82</v>
      </c>
      <c r="E41" s="14">
        <v>0.17</v>
      </c>
      <c r="F41" s="34">
        <v>-4.54</v>
      </c>
      <c r="G41" s="2">
        <v>-16.510000000000002</v>
      </c>
      <c r="H41" s="17">
        <f t="shared" si="0"/>
        <v>2.0399999999999849</v>
      </c>
      <c r="I41" s="3">
        <v>-4.18</v>
      </c>
      <c r="J41" s="13">
        <v>-15.06</v>
      </c>
      <c r="K41" s="19">
        <f t="shared" si="1"/>
        <v>0.94999999999998508</v>
      </c>
    </row>
  </sheetData>
  <mergeCells count="7">
    <mergeCell ref="A5:B5"/>
    <mergeCell ref="G1:K1"/>
    <mergeCell ref="G2:K2"/>
    <mergeCell ref="G3:K3"/>
    <mergeCell ref="G4:K4"/>
    <mergeCell ref="F5:H5"/>
    <mergeCell ref="I5:K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830B0-6375-334B-8F51-00B816E09045}">
  <dimension ref="A1:K67"/>
  <sheetViews>
    <sheetView tabSelected="1" zoomScale="89" workbookViewId="0">
      <selection activeCell="A37" sqref="A37:XFD37"/>
    </sheetView>
  </sheetViews>
  <sheetFormatPr baseColWidth="10" defaultRowHeight="16" x14ac:dyDescent="0.2"/>
  <cols>
    <col min="1" max="1" width="10.83203125" style="1"/>
    <col min="2" max="2" width="10.83203125" style="10"/>
    <col min="3" max="3" width="12.5" style="10" customWidth="1"/>
    <col min="4" max="11" width="10.83203125" style="10"/>
  </cols>
  <sheetData>
    <row r="1" spans="1:11" x14ac:dyDescent="0.2">
      <c r="A1"/>
      <c r="B1" s="2" t="s">
        <v>61</v>
      </c>
      <c r="C1" s="2" t="s">
        <v>62</v>
      </c>
      <c r="D1" s="2" t="s">
        <v>63</v>
      </c>
      <c r="E1" s="2" t="s">
        <v>64</v>
      </c>
      <c r="F1" s="2" t="s">
        <v>65</v>
      </c>
      <c r="G1" s="36" t="s">
        <v>79</v>
      </c>
      <c r="H1" s="36"/>
      <c r="I1" s="36"/>
      <c r="J1" s="36"/>
      <c r="K1" s="36"/>
    </row>
    <row r="2" spans="1:11" x14ac:dyDescent="0.2">
      <c r="A2" s="2" t="s">
        <v>66</v>
      </c>
      <c r="B2" s="2">
        <f>-0.605</f>
        <v>-0.60499999999999998</v>
      </c>
      <c r="C2" s="2">
        <v>-5.98</v>
      </c>
      <c r="D2" s="3">
        <v>-4.54</v>
      </c>
      <c r="E2" s="8">
        <v>-332.65</v>
      </c>
      <c r="F2" s="9">
        <v>1.82</v>
      </c>
      <c r="G2" s="36" t="s">
        <v>80</v>
      </c>
      <c r="H2" s="36"/>
      <c r="I2" s="36"/>
      <c r="J2" s="36"/>
      <c r="K2" s="36"/>
    </row>
    <row r="3" spans="1:11" x14ac:dyDescent="0.2">
      <c r="A3" s="2" t="s">
        <v>67</v>
      </c>
      <c r="B3" s="4">
        <v>-0.89500000000000002</v>
      </c>
      <c r="C3" s="3">
        <v>-5.48</v>
      </c>
      <c r="D3" s="3">
        <v>-4.18</v>
      </c>
      <c r="E3" s="5">
        <v>-332.65</v>
      </c>
      <c r="F3" s="3">
        <v>1.82</v>
      </c>
      <c r="G3" s="35" t="s">
        <v>69</v>
      </c>
      <c r="H3" s="35"/>
      <c r="I3" s="35"/>
      <c r="J3" s="35"/>
      <c r="K3" s="35"/>
    </row>
    <row r="4" spans="1:11" x14ac:dyDescent="0.2">
      <c r="A4" s="10"/>
      <c r="B4" s="11"/>
      <c r="C4" s="12"/>
      <c r="D4" s="12"/>
      <c r="G4" s="35" t="s">
        <v>78</v>
      </c>
      <c r="H4" s="35"/>
      <c r="I4" s="35"/>
      <c r="J4" s="35"/>
      <c r="K4" s="35"/>
    </row>
    <row r="5" spans="1:11" x14ac:dyDescent="0.2">
      <c r="A5" s="35" t="s">
        <v>117</v>
      </c>
      <c r="B5" s="35"/>
      <c r="F5" s="37" t="s">
        <v>76</v>
      </c>
      <c r="G5" s="38"/>
      <c r="H5" s="39"/>
      <c r="I5" s="40" t="s">
        <v>77</v>
      </c>
      <c r="J5" s="41"/>
      <c r="K5" s="42"/>
    </row>
    <row r="6" spans="1:11" x14ac:dyDescent="0.2">
      <c r="A6" s="15" t="s">
        <v>68</v>
      </c>
      <c r="B6" s="2" t="s">
        <v>60</v>
      </c>
      <c r="C6" s="2" t="s">
        <v>70</v>
      </c>
      <c r="D6" s="2" t="s">
        <v>71</v>
      </c>
      <c r="E6" s="2" t="s">
        <v>72</v>
      </c>
      <c r="F6" s="16" t="s">
        <v>73</v>
      </c>
      <c r="G6" s="16" t="s">
        <v>74</v>
      </c>
      <c r="H6" s="16" t="s">
        <v>75</v>
      </c>
      <c r="I6" s="18" t="s">
        <v>73</v>
      </c>
      <c r="J6" s="18" t="s">
        <v>74</v>
      </c>
      <c r="K6" s="18" t="s">
        <v>75</v>
      </c>
    </row>
    <row r="7" spans="1:11" x14ac:dyDescent="0.2">
      <c r="A7" s="15" t="s">
        <v>0</v>
      </c>
      <c r="B7" s="4">
        <v>-330.70184999999998</v>
      </c>
      <c r="C7" s="3">
        <v>-332.65</v>
      </c>
      <c r="D7" s="3">
        <v>0</v>
      </c>
      <c r="E7" s="3">
        <v>0</v>
      </c>
      <c r="F7" s="2">
        <v>-5.98</v>
      </c>
      <c r="G7" s="2">
        <v>-4.13</v>
      </c>
      <c r="H7" s="17">
        <f>B7-C7+D7+E7+F7-G7</f>
        <v>9.8149999999997739E-2</v>
      </c>
      <c r="I7" s="3">
        <v>-5.48</v>
      </c>
      <c r="J7" s="2">
        <v>-3.84</v>
      </c>
      <c r="K7" s="19">
        <f>B7-C7+D7+E7+I7-J7</f>
        <v>0.3081499999999977</v>
      </c>
    </row>
    <row r="8" spans="1:11" x14ac:dyDescent="0.2">
      <c r="A8" s="15" t="s">
        <v>1</v>
      </c>
      <c r="B8" s="4">
        <v>-332.03627</v>
      </c>
      <c r="C8" s="3">
        <v>-332.65</v>
      </c>
      <c r="D8" s="3">
        <v>1.82</v>
      </c>
      <c r="E8" s="3">
        <v>0.12</v>
      </c>
      <c r="F8" s="2">
        <v>-5.98</v>
      </c>
      <c r="G8" s="2">
        <v>-4.13</v>
      </c>
      <c r="H8" s="17">
        <f t="shared" ref="H8:H38" si="0">B8-C8+D8+E8+F8-G8</f>
        <v>0.70372999999997532</v>
      </c>
      <c r="I8" s="3">
        <v>-5.48</v>
      </c>
      <c r="J8" s="2">
        <v>-3.84</v>
      </c>
      <c r="K8" s="19">
        <f>B8-C8+D8+E8+I8-J8</f>
        <v>0.91372999999997528</v>
      </c>
    </row>
    <row r="9" spans="1:11" x14ac:dyDescent="0.2">
      <c r="A9" s="15" t="s">
        <v>2</v>
      </c>
      <c r="B9" s="4">
        <v>-332.38179000000002</v>
      </c>
      <c r="C9" s="3">
        <v>-332.65</v>
      </c>
      <c r="D9" s="3">
        <v>0</v>
      </c>
      <c r="E9" s="3">
        <v>0</v>
      </c>
      <c r="F9" s="2">
        <v>-5.98</v>
      </c>
      <c r="G9" s="2">
        <v>-6.74</v>
      </c>
      <c r="H9" s="17">
        <f t="shared" si="0"/>
        <v>1.0282099999999534</v>
      </c>
      <c r="I9" s="3">
        <v>-5.48</v>
      </c>
      <c r="J9" s="2">
        <v>-5.87</v>
      </c>
      <c r="K9" s="19">
        <f>B9-C9+D9+E9+I9-J9</f>
        <v>0.65820999999995333</v>
      </c>
    </row>
    <row r="10" spans="1:11" x14ac:dyDescent="0.2">
      <c r="A10" s="15" t="s">
        <v>3</v>
      </c>
      <c r="B10" s="4">
        <v>-335.40679999999998</v>
      </c>
      <c r="C10" s="3">
        <v>-332.65</v>
      </c>
      <c r="D10" s="3">
        <v>1.82</v>
      </c>
      <c r="E10" s="3">
        <v>0.13</v>
      </c>
      <c r="F10" s="2">
        <v>-5.98</v>
      </c>
      <c r="G10" s="2">
        <v>-6.74</v>
      </c>
      <c r="H10" s="17">
        <f t="shared" si="0"/>
        <v>-4.6799999999998398E-2</v>
      </c>
      <c r="I10" s="3">
        <v>-5.48</v>
      </c>
      <c r="J10" s="2">
        <v>-5.87</v>
      </c>
      <c r="K10" s="19">
        <f t="shared" ref="K10:K67" si="1">B10-C10+D10+E10+I10-J10</f>
        <v>-0.41679999999999851</v>
      </c>
    </row>
    <row r="11" spans="1:11" x14ac:dyDescent="0.2">
      <c r="A11" s="15" t="s">
        <v>4</v>
      </c>
      <c r="B11" s="4">
        <v>-330.85390999999998</v>
      </c>
      <c r="C11" s="3">
        <v>-332.65</v>
      </c>
      <c r="D11" s="3">
        <v>0</v>
      </c>
      <c r="E11" s="3">
        <v>0</v>
      </c>
      <c r="F11" s="2">
        <v>-5.98</v>
      </c>
      <c r="G11" s="2">
        <v>-4.32</v>
      </c>
      <c r="H11" s="17">
        <f t="shared" si="0"/>
        <v>0.13608999999999227</v>
      </c>
      <c r="I11" s="3">
        <v>-5.48</v>
      </c>
      <c r="J11" s="2">
        <v>-3.45</v>
      </c>
      <c r="K11" s="19">
        <f t="shared" si="1"/>
        <v>-0.23391000000000783</v>
      </c>
    </row>
    <row r="12" spans="1:11" x14ac:dyDescent="0.2">
      <c r="A12" s="15" t="s">
        <v>5</v>
      </c>
      <c r="B12" s="4">
        <v>-332.16678000000002</v>
      </c>
      <c r="C12" s="3">
        <v>-332.65</v>
      </c>
      <c r="D12" s="3">
        <v>1.82</v>
      </c>
      <c r="E12" s="3">
        <v>0.11</v>
      </c>
      <c r="F12" s="2">
        <v>-5.98</v>
      </c>
      <c r="G12" s="2">
        <v>-4.32</v>
      </c>
      <c r="H12" s="17">
        <f t="shared" si="0"/>
        <v>0.75321999999996025</v>
      </c>
      <c r="I12" s="3">
        <v>-5.48</v>
      </c>
      <c r="J12" s="2">
        <v>-3.45</v>
      </c>
      <c r="K12" s="19">
        <f t="shared" si="1"/>
        <v>0.38321999999996015</v>
      </c>
    </row>
    <row r="13" spans="1:11" x14ac:dyDescent="0.2">
      <c r="A13" s="15" t="s">
        <v>6</v>
      </c>
      <c r="B13" s="4">
        <v>-329.79047000000003</v>
      </c>
      <c r="C13" s="3">
        <v>-332.65</v>
      </c>
      <c r="D13" s="3">
        <v>0</v>
      </c>
      <c r="E13" s="3">
        <v>0</v>
      </c>
      <c r="F13" s="2">
        <v>-5.98</v>
      </c>
      <c r="G13" s="3">
        <v>-3.1</v>
      </c>
      <c r="H13" s="17">
        <f t="shared" si="0"/>
        <v>-2.0470000000050614E-2</v>
      </c>
      <c r="I13" s="3">
        <v>-5.48</v>
      </c>
      <c r="J13" s="2">
        <v>-2.52</v>
      </c>
      <c r="K13" s="19">
        <f t="shared" si="1"/>
        <v>-0.10047000000005069</v>
      </c>
    </row>
    <row r="14" spans="1:11" x14ac:dyDescent="0.2">
      <c r="A14" s="15" t="s">
        <v>7</v>
      </c>
      <c r="B14" s="4">
        <v>-331.42426</v>
      </c>
      <c r="C14" s="3">
        <v>-332.65</v>
      </c>
      <c r="D14" s="3">
        <v>1.82</v>
      </c>
      <c r="E14" s="3">
        <v>0.12</v>
      </c>
      <c r="F14" s="2">
        <v>-5.98</v>
      </c>
      <c r="G14" s="3">
        <v>-3.1</v>
      </c>
      <c r="H14" s="17">
        <f t="shared" si="0"/>
        <v>0.28573999999997346</v>
      </c>
      <c r="I14" s="3">
        <v>-5.48</v>
      </c>
      <c r="J14" s="2">
        <v>-2.52</v>
      </c>
      <c r="K14" s="19">
        <f t="shared" si="1"/>
        <v>0.20573999999997339</v>
      </c>
    </row>
    <row r="15" spans="1:11" x14ac:dyDescent="0.2">
      <c r="A15" s="15" t="s">
        <v>8</v>
      </c>
      <c r="B15" s="4">
        <v>-326.51152999999999</v>
      </c>
      <c r="C15" s="3">
        <v>-332.65</v>
      </c>
      <c r="D15" s="2">
        <v>-1.82</v>
      </c>
      <c r="E15" s="3">
        <v>0.1</v>
      </c>
      <c r="F15" s="2">
        <v>-5.98</v>
      </c>
      <c r="G15" s="3">
        <v>-3.1</v>
      </c>
      <c r="H15" s="17">
        <f t="shared" si="0"/>
        <v>1.5384699999999829</v>
      </c>
      <c r="I15" s="3">
        <v>-5.48</v>
      </c>
      <c r="J15" s="2">
        <v>-2.52</v>
      </c>
      <c r="K15" s="19">
        <f t="shared" si="1"/>
        <v>1.4584699999999828</v>
      </c>
    </row>
    <row r="16" spans="1:11" x14ac:dyDescent="0.2">
      <c r="A16" s="15" t="s">
        <v>9</v>
      </c>
      <c r="B16" s="4">
        <v>-331.28692999999998</v>
      </c>
      <c r="C16" s="3">
        <v>-332.65</v>
      </c>
      <c r="D16" s="20">
        <v>0</v>
      </c>
      <c r="E16" s="3">
        <v>0</v>
      </c>
      <c r="F16" s="2">
        <v>-5.98</v>
      </c>
      <c r="G16" s="2">
        <v>-4.67</v>
      </c>
      <c r="H16" s="17">
        <f t="shared" si="0"/>
        <v>5.3069999999992845E-2</v>
      </c>
      <c r="I16" s="3">
        <v>-5.48</v>
      </c>
      <c r="J16" s="2">
        <v>-4.09</v>
      </c>
      <c r="K16" s="19">
        <f t="shared" si="1"/>
        <v>-2.6930000000007226E-2</v>
      </c>
    </row>
    <row r="17" spans="1:11" x14ac:dyDescent="0.2">
      <c r="A17" s="15" t="s">
        <v>10</v>
      </c>
      <c r="B17" s="4">
        <v>-332.60446999999999</v>
      </c>
      <c r="C17" s="3">
        <v>-332.65</v>
      </c>
      <c r="D17" s="20">
        <v>1.82</v>
      </c>
      <c r="E17" s="3">
        <v>0.12</v>
      </c>
      <c r="F17" s="2">
        <v>-5.98</v>
      </c>
      <c r="G17" s="2">
        <v>-4.67</v>
      </c>
      <c r="H17" s="17">
        <f t="shared" si="0"/>
        <v>0.67552999999998464</v>
      </c>
      <c r="I17" s="3">
        <v>-5.48</v>
      </c>
      <c r="J17" s="2">
        <v>-4.09</v>
      </c>
      <c r="K17" s="19">
        <f t="shared" si="1"/>
        <v>0.59552999999998457</v>
      </c>
    </row>
    <row r="18" spans="1:11" x14ac:dyDescent="0.2">
      <c r="A18" s="15" t="s">
        <v>11</v>
      </c>
      <c r="B18" s="4">
        <v>-329.59341999999998</v>
      </c>
      <c r="C18" s="3">
        <v>-332.65</v>
      </c>
      <c r="D18" s="2">
        <v>-1.82</v>
      </c>
      <c r="E18" s="3">
        <v>0.14000000000000001</v>
      </c>
      <c r="F18" s="2">
        <v>-5.98</v>
      </c>
      <c r="G18" s="2">
        <v>-4.67</v>
      </c>
      <c r="H18" s="17">
        <f t="shared" si="0"/>
        <v>6.6579999999996531E-2</v>
      </c>
      <c r="I18" s="3">
        <v>-5.48</v>
      </c>
      <c r="J18" s="2">
        <v>-4.09</v>
      </c>
      <c r="K18" s="19">
        <f t="shared" si="1"/>
        <v>-1.342000000000354E-2</v>
      </c>
    </row>
    <row r="19" spans="1:11" x14ac:dyDescent="0.2">
      <c r="A19" s="15" t="s">
        <v>12</v>
      </c>
      <c r="B19" s="4">
        <v>-331.33452999999997</v>
      </c>
      <c r="C19" s="3">
        <v>-332.65</v>
      </c>
      <c r="D19" s="20">
        <v>0</v>
      </c>
      <c r="E19" s="3">
        <v>0</v>
      </c>
      <c r="F19" s="2">
        <v>-5.98</v>
      </c>
      <c r="G19" s="3">
        <v>-5.6</v>
      </c>
      <c r="H19" s="17">
        <f t="shared" si="0"/>
        <v>0.93547000000000402</v>
      </c>
      <c r="I19" s="3">
        <v>-5.48</v>
      </c>
      <c r="J19" s="2">
        <v>-4.7300000000000004</v>
      </c>
      <c r="K19" s="19">
        <f t="shared" si="1"/>
        <v>0.5654700000000048</v>
      </c>
    </row>
    <row r="20" spans="1:11" x14ac:dyDescent="0.2">
      <c r="A20" s="15" t="s">
        <v>13</v>
      </c>
      <c r="B20" s="4">
        <v>-333.83999</v>
      </c>
      <c r="C20" s="3">
        <v>-332.65</v>
      </c>
      <c r="D20" s="20">
        <v>1.82</v>
      </c>
      <c r="E20" s="3">
        <v>0.09</v>
      </c>
      <c r="F20" s="2">
        <v>-5.98</v>
      </c>
      <c r="G20" s="3">
        <v>-5.6</v>
      </c>
      <c r="H20" s="17">
        <f t="shared" si="0"/>
        <v>0.34000999999997639</v>
      </c>
      <c r="I20" s="3">
        <v>-5.48</v>
      </c>
      <c r="J20" s="2">
        <v>-4.7300000000000004</v>
      </c>
      <c r="K20" s="19">
        <f t="shared" si="1"/>
        <v>-2.9990000000022832E-2</v>
      </c>
    </row>
    <row r="21" spans="1:11" x14ac:dyDescent="0.2">
      <c r="A21" s="15" t="s">
        <v>14</v>
      </c>
      <c r="B21" s="4">
        <v>-333.55919</v>
      </c>
      <c r="C21" s="3">
        <v>-332.65</v>
      </c>
      <c r="D21" s="20">
        <v>0</v>
      </c>
      <c r="E21" s="3">
        <v>0</v>
      </c>
      <c r="F21" s="2">
        <v>-5.98</v>
      </c>
      <c r="G21" s="2">
        <v>-6.82</v>
      </c>
      <c r="H21" s="17">
        <f t="shared" si="0"/>
        <v>-6.9190000000023844E-2</v>
      </c>
      <c r="I21" s="3">
        <v>-5.48</v>
      </c>
      <c r="J21" s="2">
        <v>-6.24</v>
      </c>
      <c r="K21" s="19">
        <f t="shared" si="1"/>
        <v>-0.14919000000002391</v>
      </c>
    </row>
    <row r="22" spans="1:11" x14ac:dyDescent="0.2">
      <c r="A22" s="15" t="s">
        <v>15</v>
      </c>
      <c r="B22" s="4">
        <v>-335.33179000000001</v>
      </c>
      <c r="C22" s="3">
        <v>-332.65</v>
      </c>
      <c r="D22" s="20">
        <v>1.82</v>
      </c>
      <c r="E22" s="3">
        <v>0.13</v>
      </c>
      <c r="F22" s="2">
        <v>-5.98</v>
      </c>
      <c r="G22" s="2">
        <v>-6.82</v>
      </c>
      <c r="H22" s="17">
        <f t="shared" si="0"/>
        <v>0.10820999999996506</v>
      </c>
      <c r="I22" s="3">
        <v>-5.48</v>
      </c>
      <c r="J22" s="2">
        <v>-6.24</v>
      </c>
      <c r="K22" s="19">
        <f t="shared" si="1"/>
        <v>2.8209999999964985E-2</v>
      </c>
    </row>
    <row r="23" spans="1:11" x14ac:dyDescent="0.2">
      <c r="A23" s="15" t="s">
        <v>16</v>
      </c>
      <c r="B23" s="4">
        <v>-336.72543999999999</v>
      </c>
      <c r="C23" s="3">
        <v>-332.65</v>
      </c>
      <c r="D23" s="2">
        <f>2*1.82</f>
        <v>3.64</v>
      </c>
      <c r="E23" s="3">
        <v>0.56999999999999995</v>
      </c>
      <c r="F23" s="2">
        <v>-5.98</v>
      </c>
      <c r="G23" s="2">
        <v>-6.82</v>
      </c>
      <c r="H23" s="17">
        <f t="shared" si="0"/>
        <v>0.97455999999998522</v>
      </c>
      <c r="I23" s="3">
        <v>-5.48</v>
      </c>
      <c r="J23" s="2">
        <v>-6.24</v>
      </c>
      <c r="K23" s="19">
        <f t="shared" si="1"/>
        <v>0.89455999999998514</v>
      </c>
    </row>
    <row r="24" spans="1:11" ht="17" customHeight="1" x14ac:dyDescent="0.2">
      <c r="A24" s="15" t="s">
        <v>17</v>
      </c>
      <c r="B24" s="4">
        <v>-331.48773</v>
      </c>
      <c r="C24" s="3">
        <v>-332.65</v>
      </c>
      <c r="D24" s="20">
        <v>0</v>
      </c>
      <c r="E24" s="3">
        <v>0</v>
      </c>
      <c r="F24" s="2">
        <v>-5.98</v>
      </c>
      <c r="G24" s="2">
        <v>-4.76</v>
      </c>
      <c r="H24" s="17">
        <f t="shared" si="0"/>
        <v>-5.7730000000022486E-2</v>
      </c>
      <c r="I24" s="3">
        <v>-5.48</v>
      </c>
      <c r="J24" s="2">
        <v>-4.18</v>
      </c>
      <c r="K24" s="19">
        <f t="shared" si="1"/>
        <v>-0.13773000000002256</v>
      </c>
    </row>
    <row r="25" spans="1:11" x14ac:dyDescent="0.2">
      <c r="A25" s="15" t="s">
        <v>18</v>
      </c>
      <c r="B25" s="4">
        <v>-333.11178000000001</v>
      </c>
      <c r="C25" s="3">
        <v>-332.65</v>
      </c>
      <c r="D25" s="20">
        <v>1.82</v>
      </c>
      <c r="E25" s="3">
        <v>0.12</v>
      </c>
      <c r="F25" s="2">
        <v>-5.98</v>
      </c>
      <c r="G25" s="2">
        <v>-4.76</v>
      </c>
      <c r="H25" s="17">
        <f t="shared" si="0"/>
        <v>0.25821999999996592</v>
      </c>
      <c r="I25" s="3">
        <v>-5.48</v>
      </c>
      <c r="J25" s="2">
        <v>-4.18</v>
      </c>
      <c r="K25" s="19">
        <f t="shared" si="1"/>
        <v>0.17821999999996585</v>
      </c>
    </row>
    <row r="26" spans="1:11" x14ac:dyDescent="0.2">
      <c r="A26" s="15" t="s">
        <v>19</v>
      </c>
      <c r="B26" s="4">
        <v>-342.66093000000001</v>
      </c>
      <c r="C26" s="3">
        <v>-332.65</v>
      </c>
      <c r="D26" s="20">
        <v>0</v>
      </c>
      <c r="E26" s="3">
        <v>0</v>
      </c>
      <c r="F26" s="2">
        <v>-5.98</v>
      </c>
      <c r="G26" s="2">
        <v>-17.21</v>
      </c>
      <c r="H26" s="17">
        <f t="shared" si="0"/>
        <v>1.2190699999999701</v>
      </c>
      <c r="I26" s="3">
        <v>-5.48</v>
      </c>
      <c r="J26" s="2">
        <v>-16.05</v>
      </c>
      <c r="K26" s="19">
        <f t="shared" si="1"/>
        <v>0.55906999999996998</v>
      </c>
    </row>
    <row r="27" spans="1:11" x14ac:dyDescent="0.2">
      <c r="A27" s="15" t="s">
        <v>20</v>
      </c>
      <c r="B27" s="4">
        <v>-345.11527000000001</v>
      </c>
      <c r="C27" s="3">
        <v>-332.65</v>
      </c>
      <c r="D27" s="20">
        <v>1.82</v>
      </c>
      <c r="E27" s="3">
        <v>0.17</v>
      </c>
      <c r="F27" s="2">
        <v>-5.98</v>
      </c>
      <c r="G27" s="2">
        <v>-17.21</v>
      </c>
      <c r="H27" s="17">
        <f t="shared" si="0"/>
        <v>0.75472999999996659</v>
      </c>
      <c r="I27" s="3">
        <v>-5.48</v>
      </c>
      <c r="J27" s="2">
        <v>-16.05</v>
      </c>
      <c r="K27" s="19">
        <f t="shared" si="1"/>
        <v>9.4729999999968229E-2</v>
      </c>
    </row>
    <row r="28" spans="1:11" x14ac:dyDescent="0.2">
      <c r="A28" s="15" t="s">
        <v>21</v>
      </c>
      <c r="B28" s="4">
        <v>-334.74907999999999</v>
      </c>
      <c r="C28" s="3">
        <v>-332.65</v>
      </c>
      <c r="D28" s="20">
        <v>0</v>
      </c>
      <c r="E28" s="3">
        <v>0</v>
      </c>
      <c r="F28" s="2">
        <v>-5.98</v>
      </c>
      <c r="G28" s="3">
        <v>-8.1</v>
      </c>
      <c r="H28" s="17">
        <f t="shared" si="0"/>
        <v>2.0919999999984284E-2</v>
      </c>
      <c r="I28" s="3">
        <v>-5.48</v>
      </c>
      <c r="J28" s="2">
        <v>-7.52</v>
      </c>
      <c r="K28" s="19">
        <f t="shared" si="1"/>
        <v>-5.9080000000015787E-2</v>
      </c>
    </row>
    <row r="29" spans="1:11" x14ac:dyDescent="0.2">
      <c r="A29" s="15" t="s">
        <v>22</v>
      </c>
      <c r="B29" s="4">
        <v>-335.81238999999999</v>
      </c>
      <c r="C29" s="3">
        <v>-332.65</v>
      </c>
      <c r="D29" s="20">
        <v>1.82</v>
      </c>
      <c r="E29" s="3">
        <v>0.11</v>
      </c>
      <c r="F29" s="2">
        <v>-5.98</v>
      </c>
      <c r="G29" s="3">
        <v>-8.1</v>
      </c>
      <c r="H29" s="17">
        <f t="shared" si="0"/>
        <v>0.88760999999998269</v>
      </c>
      <c r="I29" s="3">
        <v>-5.48</v>
      </c>
      <c r="J29" s="2">
        <v>-7.52</v>
      </c>
      <c r="K29" s="19">
        <f t="shared" si="1"/>
        <v>0.80760999999998262</v>
      </c>
    </row>
    <row r="30" spans="1:11" x14ac:dyDescent="0.2">
      <c r="A30" s="15" t="s">
        <v>23</v>
      </c>
      <c r="B30" s="4">
        <v>-336.98971</v>
      </c>
      <c r="C30" s="3">
        <v>-332.65</v>
      </c>
      <c r="D30" s="2">
        <f>2*1.82</f>
        <v>3.64</v>
      </c>
      <c r="E30" s="3">
        <v>0.61</v>
      </c>
      <c r="F30" s="2">
        <v>-5.98</v>
      </c>
      <c r="G30" s="3">
        <v>-8.1</v>
      </c>
      <c r="H30" s="17">
        <f t="shared" si="0"/>
        <v>2.0302899999999742</v>
      </c>
      <c r="I30" s="3">
        <v>-5.48</v>
      </c>
      <c r="J30" s="2">
        <v>-7.52</v>
      </c>
      <c r="K30" s="19">
        <f t="shared" si="1"/>
        <v>1.9502899999999741</v>
      </c>
    </row>
    <row r="31" spans="1:11" x14ac:dyDescent="0.2">
      <c r="A31" s="15" t="s">
        <v>24</v>
      </c>
      <c r="B31" s="4">
        <v>-346.69292999999999</v>
      </c>
      <c r="C31" s="3">
        <v>-332.65</v>
      </c>
      <c r="D31" s="20">
        <v>0</v>
      </c>
      <c r="E31" s="3">
        <v>0</v>
      </c>
      <c r="F31" s="2">
        <v>-5.98</v>
      </c>
      <c r="G31" s="3">
        <v>-20.100000000000001</v>
      </c>
      <c r="H31" s="17">
        <f t="shared" si="0"/>
        <v>7.7069999999988426E-2</v>
      </c>
      <c r="I31" s="3">
        <v>-5.48</v>
      </c>
      <c r="J31" s="2">
        <v>-19.23</v>
      </c>
      <c r="K31" s="19">
        <f t="shared" si="1"/>
        <v>-0.29293000000001257</v>
      </c>
    </row>
    <row r="32" spans="1:11" x14ac:dyDescent="0.2">
      <c r="A32" s="15" t="s">
        <v>25</v>
      </c>
      <c r="B32" s="4">
        <v>-348.34073000000001</v>
      </c>
      <c r="C32" s="3">
        <v>-332.65</v>
      </c>
      <c r="D32" s="20">
        <v>1.82</v>
      </c>
      <c r="E32" s="3">
        <v>0.12</v>
      </c>
      <c r="F32" s="2">
        <v>-5.98</v>
      </c>
      <c r="G32" s="3">
        <v>-20.100000000000001</v>
      </c>
      <c r="H32" s="17">
        <f t="shared" si="0"/>
        <v>0.36926999999997179</v>
      </c>
      <c r="I32" s="3">
        <v>-5.48</v>
      </c>
      <c r="J32" s="2">
        <v>-19.23</v>
      </c>
      <c r="K32" s="19">
        <f t="shared" si="1"/>
        <v>-7.3000000002920729E-4</v>
      </c>
    </row>
    <row r="33" spans="1:11" x14ac:dyDescent="0.2">
      <c r="A33" s="15" t="s">
        <v>26</v>
      </c>
      <c r="B33" s="3">
        <v>-339.17493000000002</v>
      </c>
      <c r="C33" s="3">
        <v>-332.65</v>
      </c>
      <c r="D33" s="20">
        <v>0</v>
      </c>
      <c r="E33" s="3">
        <v>0</v>
      </c>
      <c r="F33" s="2">
        <v>-5.98</v>
      </c>
      <c r="G33" s="3">
        <v>-13.6</v>
      </c>
      <c r="H33" s="17">
        <f t="shared" si="0"/>
        <v>1.0950699999999589</v>
      </c>
      <c r="I33" s="3">
        <v>-5.48</v>
      </c>
      <c r="J33" s="2">
        <v>-12.73</v>
      </c>
      <c r="K33" s="19">
        <f t="shared" si="1"/>
        <v>0.72506999999995969</v>
      </c>
    </row>
    <row r="34" spans="1:11" x14ac:dyDescent="0.2">
      <c r="A34" s="15" t="s">
        <v>27</v>
      </c>
      <c r="B34" s="3">
        <v>-342.39445999999998</v>
      </c>
      <c r="C34" s="3">
        <v>-332.65</v>
      </c>
      <c r="D34" s="20">
        <v>1.82</v>
      </c>
      <c r="E34" s="3">
        <v>0.12</v>
      </c>
      <c r="F34" s="2">
        <v>-5.98</v>
      </c>
      <c r="G34" s="3">
        <v>-13.6</v>
      </c>
      <c r="H34" s="17">
        <f t="shared" si="0"/>
        <v>-0.18446000000000318</v>
      </c>
      <c r="I34" s="3">
        <v>-5.48</v>
      </c>
      <c r="J34" s="2">
        <v>-12.73</v>
      </c>
      <c r="K34" s="19">
        <f t="shared" si="1"/>
        <v>-0.5544600000000024</v>
      </c>
    </row>
    <row r="35" spans="1:11" x14ac:dyDescent="0.2">
      <c r="A35" s="15" t="s">
        <v>28</v>
      </c>
      <c r="B35" s="3">
        <v>-339.68036999999998</v>
      </c>
      <c r="C35" s="3">
        <v>-332.65</v>
      </c>
      <c r="D35" s="20">
        <v>0</v>
      </c>
      <c r="E35" s="3">
        <v>0</v>
      </c>
      <c r="F35" s="2">
        <v>-5.98</v>
      </c>
      <c r="G35" s="2">
        <v>-14.37</v>
      </c>
      <c r="H35" s="17">
        <f t="shared" si="0"/>
        <v>1.3596299999999939</v>
      </c>
      <c r="I35" s="3">
        <v>-5.48</v>
      </c>
      <c r="J35" s="2">
        <v>-13.5</v>
      </c>
      <c r="K35" s="19">
        <f t="shared" si="1"/>
        <v>0.98962999999999468</v>
      </c>
    </row>
    <row r="36" spans="1:11" x14ac:dyDescent="0.2">
      <c r="A36" s="15" t="s">
        <v>29</v>
      </c>
      <c r="B36" s="3">
        <v>-343.15609999999998</v>
      </c>
      <c r="C36" s="3">
        <v>-332.65</v>
      </c>
      <c r="D36" s="20">
        <v>1.82</v>
      </c>
      <c r="E36" s="3">
        <v>0.1</v>
      </c>
      <c r="F36" s="2">
        <v>-5.98</v>
      </c>
      <c r="G36" s="2">
        <v>-14.37</v>
      </c>
      <c r="H36" s="17">
        <f t="shared" si="0"/>
        <v>-0.19610000000000483</v>
      </c>
      <c r="I36" s="3">
        <v>-5.48</v>
      </c>
      <c r="J36" s="2">
        <v>-13.5</v>
      </c>
      <c r="K36" s="19">
        <f t="shared" si="1"/>
        <v>-0.56610000000000404</v>
      </c>
    </row>
    <row r="37" spans="1:11" x14ac:dyDescent="0.2">
      <c r="A37" s="15" t="s">
        <v>30</v>
      </c>
      <c r="B37" s="3">
        <v>-341.61712999999997</v>
      </c>
      <c r="C37" s="3">
        <v>-332.65</v>
      </c>
      <c r="D37" s="20">
        <v>0</v>
      </c>
      <c r="E37" s="3">
        <v>0</v>
      </c>
      <c r="F37" s="2">
        <v>-5.98</v>
      </c>
      <c r="G37" s="2">
        <v>-15.04</v>
      </c>
      <c r="H37" s="17">
        <f t="shared" si="0"/>
        <v>9.287000000000134E-2</v>
      </c>
      <c r="I37" s="3">
        <v>-5.48</v>
      </c>
      <c r="J37" s="2">
        <v>-13.98</v>
      </c>
      <c r="K37" s="19">
        <f t="shared" si="1"/>
        <v>-0.46712999999999738</v>
      </c>
    </row>
    <row r="38" spans="1:11" x14ac:dyDescent="0.2">
      <c r="A38" s="15" t="s">
        <v>31</v>
      </c>
      <c r="B38" s="3">
        <v>-343.87572</v>
      </c>
      <c r="C38" s="3">
        <v>-332.65</v>
      </c>
      <c r="D38" s="20">
        <v>1.82</v>
      </c>
      <c r="E38" s="3">
        <v>0.13</v>
      </c>
      <c r="F38" s="2">
        <v>-5.98</v>
      </c>
      <c r="G38" s="2">
        <v>-15.04</v>
      </c>
      <c r="H38" s="17">
        <f t="shared" si="0"/>
        <v>-0.21572000000002411</v>
      </c>
      <c r="I38" s="3">
        <v>-5.48</v>
      </c>
      <c r="J38" s="2">
        <v>-13.98</v>
      </c>
      <c r="K38" s="19">
        <f t="shared" si="1"/>
        <v>-0.77572000000002284</v>
      </c>
    </row>
    <row r="39" spans="1:11" x14ac:dyDescent="0.2">
      <c r="A39" s="15" t="s">
        <v>159</v>
      </c>
      <c r="B39" s="3">
        <v>-345.56720000000001</v>
      </c>
      <c r="C39" s="3">
        <v>-332.65</v>
      </c>
      <c r="D39" s="2">
        <f>2*1.82</f>
        <v>3.64</v>
      </c>
      <c r="E39" s="3">
        <v>0.61</v>
      </c>
      <c r="F39" s="2">
        <v>-5.98</v>
      </c>
      <c r="G39" s="2">
        <v>-15.04</v>
      </c>
      <c r="H39" s="17">
        <f>B39-C39+D39+E39+F39-G39</f>
        <v>0.39279999999996207</v>
      </c>
      <c r="I39" s="3">
        <v>-5.48</v>
      </c>
      <c r="J39" s="2">
        <v>-13.98</v>
      </c>
      <c r="K39" s="19">
        <f t="shared" si="1"/>
        <v>-0.16720000000003665</v>
      </c>
    </row>
    <row r="40" spans="1:11" x14ac:dyDescent="0.2">
      <c r="A40" s="15" t="s">
        <v>32</v>
      </c>
      <c r="B40" s="3">
        <v>-340.65449000000001</v>
      </c>
      <c r="C40" s="3">
        <v>-332.65</v>
      </c>
      <c r="D40" s="20">
        <v>0</v>
      </c>
      <c r="E40" s="3">
        <v>0</v>
      </c>
      <c r="F40" s="2">
        <v>-5.98</v>
      </c>
      <c r="G40" s="2">
        <v>-15.58</v>
      </c>
      <c r="H40" s="17">
        <f>B40-C40+D40+E40+F40-G40</f>
        <v>1.5955099999999671</v>
      </c>
      <c r="I40" s="3">
        <v>-5.48</v>
      </c>
      <c r="J40" s="2">
        <v>-14.42</v>
      </c>
      <c r="K40" s="19">
        <f t="shared" si="1"/>
        <v>0.93550999999996698</v>
      </c>
    </row>
    <row r="41" spans="1:11" x14ac:dyDescent="0.2">
      <c r="A41" s="15" t="s">
        <v>33</v>
      </c>
      <c r="B41" s="3">
        <v>-343.90242000000001</v>
      </c>
      <c r="C41" s="3">
        <v>-332.65</v>
      </c>
      <c r="D41" s="20">
        <v>1.82</v>
      </c>
      <c r="E41" s="3">
        <v>0.12</v>
      </c>
      <c r="F41" s="2">
        <v>-5.98</v>
      </c>
      <c r="G41" s="2">
        <v>-15.58</v>
      </c>
      <c r="H41" s="17">
        <f t="shared" ref="H41:H67" si="2">B41-C41+D41+E41+F41-G41</f>
        <v>0.28757999999996997</v>
      </c>
      <c r="I41" s="3">
        <v>-5.48</v>
      </c>
      <c r="J41" s="2">
        <v>-14.42</v>
      </c>
      <c r="K41" s="19">
        <f t="shared" si="1"/>
        <v>-0.37242000000003017</v>
      </c>
    </row>
    <row r="42" spans="1:11" x14ac:dyDescent="0.2">
      <c r="A42" s="15" t="s">
        <v>34</v>
      </c>
      <c r="B42" s="3">
        <v>-332.55820999999997</v>
      </c>
      <c r="C42" s="3">
        <v>-332.65</v>
      </c>
      <c r="D42" s="20">
        <v>0</v>
      </c>
      <c r="E42" s="3">
        <v>0</v>
      </c>
      <c r="F42" s="2">
        <v>-5.98</v>
      </c>
      <c r="G42" s="2">
        <v>-6.21</v>
      </c>
      <c r="H42" s="17">
        <f t="shared" si="2"/>
        <v>0.32179000000000268</v>
      </c>
      <c r="I42" s="3">
        <v>-5.48</v>
      </c>
      <c r="J42" s="2">
        <v>-5.34</v>
      </c>
      <c r="K42" s="19">
        <f t="shared" si="1"/>
        <v>-4.8209999999997422E-2</v>
      </c>
    </row>
    <row r="43" spans="1:11" x14ac:dyDescent="0.2">
      <c r="A43" s="15" t="s">
        <v>35</v>
      </c>
      <c r="B43" s="3">
        <v>-334.95558</v>
      </c>
      <c r="C43" s="3">
        <v>-332.65</v>
      </c>
      <c r="D43" s="20">
        <v>1.82</v>
      </c>
      <c r="E43" s="3">
        <v>0.12</v>
      </c>
      <c r="F43" s="2">
        <v>-5.98</v>
      </c>
      <c r="G43" s="2">
        <v>-6.21</v>
      </c>
      <c r="H43" s="17">
        <f t="shared" si="2"/>
        <v>-0.13558000000002046</v>
      </c>
      <c r="I43" s="3">
        <v>-5.48</v>
      </c>
      <c r="J43" s="2">
        <v>-5.34</v>
      </c>
      <c r="K43" s="19">
        <f t="shared" si="1"/>
        <v>-0.50558000000002057</v>
      </c>
    </row>
    <row r="44" spans="1:11" x14ac:dyDescent="0.2">
      <c r="A44" s="15" t="s">
        <v>36</v>
      </c>
      <c r="B44" s="3">
        <v>-336.75038999999998</v>
      </c>
      <c r="C44" s="3">
        <v>-332.65</v>
      </c>
      <c r="D44" s="2">
        <f>2*1.82</f>
        <v>3.64</v>
      </c>
      <c r="E44" s="3">
        <v>0.53</v>
      </c>
      <c r="F44" s="2">
        <v>-5.98</v>
      </c>
      <c r="G44" s="2">
        <v>-6.21</v>
      </c>
      <c r="H44" s="17">
        <f>B44-C44+D44+E44+F44-G44</f>
        <v>0.29960999999999505</v>
      </c>
      <c r="I44" s="3">
        <v>-5.48</v>
      </c>
      <c r="J44" s="2">
        <v>-5.34</v>
      </c>
      <c r="K44" s="19">
        <f t="shared" si="1"/>
        <v>-7.039000000000506E-2</v>
      </c>
    </row>
    <row r="45" spans="1:11" x14ac:dyDescent="0.2">
      <c r="A45" s="15" t="s">
        <v>37</v>
      </c>
      <c r="B45" s="3">
        <v>-333.16332999999997</v>
      </c>
      <c r="C45" s="3">
        <v>-332.65</v>
      </c>
      <c r="D45" s="20">
        <v>0</v>
      </c>
      <c r="E45" s="3">
        <v>0</v>
      </c>
      <c r="F45" s="2">
        <v>-5.98</v>
      </c>
      <c r="G45" s="2">
        <v>-7.39</v>
      </c>
      <c r="H45" s="17">
        <f t="shared" si="2"/>
        <v>0.89667000000000296</v>
      </c>
      <c r="I45" s="3">
        <v>-5.48</v>
      </c>
      <c r="J45" s="2">
        <v>-6.52</v>
      </c>
      <c r="K45" s="19">
        <f t="shared" si="1"/>
        <v>0.52667000000000286</v>
      </c>
    </row>
    <row r="46" spans="1:11" x14ac:dyDescent="0.2">
      <c r="A46" s="15" t="s">
        <v>38</v>
      </c>
      <c r="B46" s="3">
        <v>-335.82270999999997</v>
      </c>
      <c r="C46" s="3">
        <v>-332.65</v>
      </c>
      <c r="D46" s="20">
        <v>1.82</v>
      </c>
      <c r="E46" s="3">
        <v>0.08</v>
      </c>
      <c r="F46" s="2">
        <v>-5.98</v>
      </c>
      <c r="G46" s="2">
        <v>-7.39</v>
      </c>
      <c r="H46" s="17">
        <f t="shared" si="2"/>
        <v>0.13729000000000458</v>
      </c>
      <c r="I46" s="3">
        <v>-5.48</v>
      </c>
      <c r="J46" s="2">
        <v>-6.52</v>
      </c>
      <c r="K46" s="19">
        <f t="shared" si="1"/>
        <v>-0.23270999999999553</v>
      </c>
    </row>
    <row r="47" spans="1:11" x14ac:dyDescent="0.2">
      <c r="A47" s="15" t="s">
        <v>39</v>
      </c>
      <c r="B47" s="3">
        <v>-337.00684999999999</v>
      </c>
      <c r="C47" s="3">
        <v>-332.65</v>
      </c>
      <c r="D47" s="2">
        <f>2*1.82</f>
        <v>3.64</v>
      </c>
      <c r="E47" s="3">
        <v>0.54</v>
      </c>
      <c r="F47" s="2">
        <v>-5.98</v>
      </c>
      <c r="G47" s="2">
        <v>-7.39</v>
      </c>
      <c r="H47" s="17">
        <f t="shared" si="2"/>
        <v>1.2331499999999904</v>
      </c>
      <c r="I47" s="3">
        <v>-5.48</v>
      </c>
      <c r="J47" s="2">
        <v>-6.52</v>
      </c>
      <c r="K47" s="19">
        <f t="shared" si="1"/>
        <v>0.86314999999999031</v>
      </c>
    </row>
    <row r="48" spans="1:11" x14ac:dyDescent="0.2">
      <c r="A48" s="15" t="s">
        <v>40</v>
      </c>
      <c r="B48" s="3">
        <v>-332.86040000000003</v>
      </c>
      <c r="C48" s="3">
        <v>-332.65</v>
      </c>
      <c r="D48" s="20">
        <v>0</v>
      </c>
      <c r="E48" s="3">
        <v>0</v>
      </c>
      <c r="F48" s="2">
        <v>-5.98</v>
      </c>
      <c r="G48" s="2">
        <v>-6.62</v>
      </c>
      <c r="H48" s="17">
        <f t="shared" si="2"/>
        <v>0.42959999999995002</v>
      </c>
      <c r="I48" s="3">
        <v>-5.48</v>
      </c>
      <c r="J48" s="2">
        <v>-5.75</v>
      </c>
      <c r="K48" s="19">
        <f t="shared" si="1"/>
        <v>5.9599999999949915E-2</v>
      </c>
    </row>
    <row r="49" spans="1:11" x14ac:dyDescent="0.2">
      <c r="A49" s="15" t="s">
        <v>41</v>
      </c>
      <c r="B49" s="3">
        <v>-335.29417999999998</v>
      </c>
      <c r="C49" s="3">
        <v>-332.65</v>
      </c>
      <c r="D49" s="20">
        <v>1.82</v>
      </c>
      <c r="E49" s="3">
        <v>0.15</v>
      </c>
      <c r="F49" s="2">
        <v>-5.98</v>
      </c>
      <c r="G49" s="2">
        <v>-6.62</v>
      </c>
      <c r="H49" s="17">
        <f t="shared" si="2"/>
        <v>-3.4180000000006316E-2</v>
      </c>
      <c r="I49" s="3">
        <v>-5.48</v>
      </c>
      <c r="J49" s="2">
        <v>-5.75</v>
      </c>
      <c r="K49" s="19">
        <f t="shared" si="1"/>
        <v>-0.40418000000000642</v>
      </c>
    </row>
    <row r="50" spans="1:11" x14ac:dyDescent="0.2">
      <c r="A50" s="15" t="s">
        <v>42</v>
      </c>
      <c r="B50" s="3">
        <v>-333.76141999999999</v>
      </c>
      <c r="C50" s="3">
        <v>-332.65</v>
      </c>
      <c r="D50" s="20">
        <v>0</v>
      </c>
      <c r="E50" s="3">
        <v>0</v>
      </c>
      <c r="F50" s="2">
        <v>-5.98</v>
      </c>
      <c r="G50" s="2">
        <v>-7.13</v>
      </c>
      <c r="H50" s="17">
        <f t="shared" si="2"/>
        <v>3.8579999999989845E-2</v>
      </c>
      <c r="I50" s="3">
        <v>-5.48</v>
      </c>
      <c r="J50" s="2">
        <v>-6.55</v>
      </c>
      <c r="K50" s="19">
        <f t="shared" si="1"/>
        <v>-4.1420000000010226E-2</v>
      </c>
    </row>
    <row r="51" spans="1:11" x14ac:dyDescent="0.2">
      <c r="A51" s="15" t="s">
        <v>43</v>
      </c>
      <c r="B51" s="3">
        <v>-335.46107000000001</v>
      </c>
      <c r="C51" s="3">
        <v>-332.65</v>
      </c>
      <c r="D51" s="20">
        <v>1.82</v>
      </c>
      <c r="E51" s="3">
        <v>0.15</v>
      </c>
      <c r="F51" s="2">
        <v>-5.98</v>
      </c>
      <c r="G51" s="2">
        <v>-7.13</v>
      </c>
      <c r="H51" s="17">
        <f t="shared" si="2"/>
        <v>0.30892999999996995</v>
      </c>
      <c r="I51" s="3">
        <v>-5.48</v>
      </c>
      <c r="J51" s="2">
        <v>-6.55</v>
      </c>
      <c r="K51" s="19">
        <f t="shared" si="1"/>
        <v>0.22892999999996988</v>
      </c>
    </row>
    <row r="52" spans="1:11" x14ac:dyDescent="0.2">
      <c r="A52" s="15" t="s">
        <v>44</v>
      </c>
      <c r="B52" s="3">
        <v>-330.26794999999998</v>
      </c>
      <c r="C52" s="3">
        <v>-332.65</v>
      </c>
      <c r="D52" s="2">
        <v>-1.82</v>
      </c>
      <c r="E52" s="3">
        <v>0.1</v>
      </c>
      <c r="F52" s="2">
        <v>-5.98</v>
      </c>
      <c r="G52" s="2">
        <v>-7.13</v>
      </c>
      <c r="H52" s="17">
        <f t="shared" si="2"/>
        <v>1.8120499999999922</v>
      </c>
      <c r="I52" s="3">
        <v>-5.48</v>
      </c>
      <c r="J52" s="2">
        <v>-6.55</v>
      </c>
      <c r="K52" s="19">
        <f t="shared" si="1"/>
        <v>1.7320499999999921</v>
      </c>
    </row>
    <row r="53" spans="1:11" x14ac:dyDescent="0.2">
      <c r="A53" s="15" t="s">
        <v>45</v>
      </c>
      <c r="B53" s="3">
        <v>-331.26742000000002</v>
      </c>
      <c r="C53" s="3">
        <v>-332.65</v>
      </c>
      <c r="D53" s="20">
        <v>0</v>
      </c>
      <c r="E53" s="3">
        <v>0</v>
      </c>
      <c r="F53" s="2">
        <v>-5.98</v>
      </c>
      <c r="G53" s="2">
        <v>-5.09</v>
      </c>
      <c r="H53" s="17">
        <f t="shared" si="2"/>
        <v>0.49257999999996116</v>
      </c>
      <c r="I53" s="3">
        <v>-5.48</v>
      </c>
      <c r="J53" s="2">
        <v>-4.22</v>
      </c>
      <c r="K53" s="19">
        <f t="shared" si="1"/>
        <v>0.12257999999996105</v>
      </c>
    </row>
    <row r="54" spans="1:11" x14ac:dyDescent="0.2">
      <c r="A54" s="15" t="s">
        <v>46</v>
      </c>
      <c r="B54" s="3">
        <v>-333.57648</v>
      </c>
      <c r="C54" s="3">
        <v>-332.65</v>
      </c>
      <c r="D54" s="20">
        <v>1.82</v>
      </c>
      <c r="E54" s="3">
        <v>0.09</v>
      </c>
      <c r="F54" s="2">
        <v>-5.98</v>
      </c>
      <c r="G54" s="2">
        <v>-5.09</v>
      </c>
      <c r="H54" s="17">
        <f t="shared" si="2"/>
        <v>9.351999999997318E-2</v>
      </c>
      <c r="I54" s="3">
        <v>-5.48</v>
      </c>
      <c r="J54" s="2">
        <v>-4.22</v>
      </c>
      <c r="K54" s="19">
        <f t="shared" si="1"/>
        <v>-0.27648000000002693</v>
      </c>
    </row>
    <row r="55" spans="1:11" x14ac:dyDescent="0.2">
      <c r="A55" s="15" t="s">
        <v>47</v>
      </c>
      <c r="B55" s="3">
        <v>-348.51785999999998</v>
      </c>
      <c r="C55" s="3">
        <v>-332.65</v>
      </c>
      <c r="D55" s="20">
        <v>0</v>
      </c>
      <c r="E55" s="3">
        <v>0</v>
      </c>
      <c r="F55" s="2">
        <v>-5.98</v>
      </c>
      <c r="G55" s="2">
        <v>-22.02</v>
      </c>
      <c r="H55" s="17">
        <f t="shared" si="2"/>
        <v>0.17213999999999174</v>
      </c>
      <c r="I55" s="3">
        <v>-5.48</v>
      </c>
      <c r="J55" s="2">
        <v>-21.44</v>
      </c>
      <c r="K55" s="19">
        <f t="shared" si="1"/>
        <v>9.2139999999993449E-2</v>
      </c>
    </row>
    <row r="56" spans="1:11" x14ac:dyDescent="0.2">
      <c r="A56" s="15" t="s">
        <v>48</v>
      </c>
      <c r="B56" s="3">
        <v>-350.18113</v>
      </c>
      <c r="C56" s="3">
        <v>-332.65</v>
      </c>
      <c r="D56" s="20">
        <v>1.82</v>
      </c>
      <c r="E56" s="3">
        <v>0.15</v>
      </c>
      <c r="F56" s="2">
        <v>-5.98</v>
      </c>
      <c r="G56" s="2">
        <v>-22.02</v>
      </c>
      <c r="H56" s="17">
        <f t="shared" si="2"/>
        <v>0.47886999999998281</v>
      </c>
      <c r="I56" s="3">
        <v>-5.48</v>
      </c>
      <c r="J56" s="2">
        <v>-21.44</v>
      </c>
      <c r="K56" s="19">
        <f t="shared" si="1"/>
        <v>0.39886999999998451</v>
      </c>
    </row>
    <row r="57" spans="1:11" x14ac:dyDescent="0.2">
      <c r="A57" s="15" t="s">
        <v>49</v>
      </c>
      <c r="B57" s="3">
        <v>-345.03708</v>
      </c>
      <c r="C57" s="3">
        <v>-332.65</v>
      </c>
      <c r="D57" s="2">
        <v>-1.82</v>
      </c>
      <c r="E57" s="3">
        <v>0.11</v>
      </c>
      <c r="F57" s="2">
        <v>-5.98</v>
      </c>
      <c r="G57" s="2">
        <v>-22.02</v>
      </c>
      <c r="H57" s="17">
        <f t="shared" si="2"/>
        <v>1.9429199999999724</v>
      </c>
      <c r="I57" s="3">
        <v>-5.48</v>
      </c>
      <c r="J57" s="2">
        <v>-21.44</v>
      </c>
      <c r="K57" s="19">
        <f t="shared" si="1"/>
        <v>1.8629199999999742</v>
      </c>
    </row>
    <row r="58" spans="1:11" x14ac:dyDescent="0.2">
      <c r="A58" s="15" t="s">
        <v>50</v>
      </c>
      <c r="B58" s="3">
        <v>-342.45159000000001</v>
      </c>
      <c r="C58" s="3">
        <v>-332.65</v>
      </c>
      <c r="D58" s="20">
        <v>0</v>
      </c>
      <c r="E58" s="3">
        <v>0</v>
      </c>
      <c r="F58" s="2">
        <v>-5.98</v>
      </c>
      <c r="G58" s="2">
        <v>-16.510000000000002</v>
      </c>
      <c r="H58" s="17">
        <f t="shared" si="2"/>
        <v>0.72840999999996825</v>
      </c>
      <c r="I58" s="3">
        <v>-5.48</v>
      </c>
      <c r="J58" s="2">
        <v>-15.06</v>
      </c>
      <c r="K58" s="19">
        <f t="shared" si="1"/>
        <v>-0.22159000000003282</v>
      </c>
    </row>
    <row r="59" spans="1:11" x14ac:dyDescent="0.2">
      <c r="A59" s="15" t="s">
        <v>51</v>
      </c>
      <c r="B59" s="3">
        <v>-344.69774999999998</v>
      </c>
      <c r="C59" s="3">
        <v>-332.65</v>
      </c>
      <c r="D59" s="20">
        <v>1.82</v>
      </c>
      <c r="E59" s="3">
        <v>0.13</v>
      </c>
      <c r="F59" s="2">
        <v>-5.98</v>
      </c>
      <c r="G59" s="2">
        <v>-16.510000000000002</v>
      </c>
      <c r="H59" s="17">
        <f t="shared" si="2"/>
        <v>0.4322499999999927</v>
      </c>
      <c r="I59" s="3">
        <v>-5.48</v>
      </c>
      <c r="J59" s="2">
        <v>-15.06</v>
      </c>
      <c r="K59" s="19">
        <f t="shared" si="1"/>
        <v>-0.51775000000000659</v>
      </c>
    </row>
    <row r="60" spans="1:11" x14ac:dyDescent="0.2">
      <c r="A60" s="15" t="s">
        <v>52</v>
      </c>
      <c r="B60" s="3">
        <v>-329.99939999999998</v>
      </c>
      <c r="C60" s="3">
        <v>-332.65</v>
      </c>
      <c r="D60" s="20">
        <v>0</v>
      </c>
      <c r="E60" s="3">
        <v>0</v>
      </c>
      <c r="F60" s="2">
        <v>-5.98</v>
      </c>
      <c r="G60" s="3">
        <v>-3.2</v>
      </c>
      <c r="H60" s="17">
        <f t="shared" si="2"/>
        <v>-0.12940000000000307</v>
      </c>
      <c r="I60" s="3">
        <v>-5.48</v>
      </c>
      <c r="J60" s="2">
        <v>-2.62</v>
      </c>
      <c r="K60" s="19">
        <f t="shared" si="1"/>
        <v>-0.20940000000000314</v>
      </c>
    </row>
    <row r="61" spans="1:11" x14ac:dyDescent="0.2">
      <c r="A61" s="15" t="s">
        <v>53</v>
      </c>
      <c r="B61" s="3">
        <v>-331.63405</v>
      </c>
      <c r="C61" s="3">
        <v>-332.65</v>
      </c>
      <c r="D61" s="20">
        <v>1.82</v>
      </c>
      <c r="E61" s="3">
        <v>0.13</v>
      </c>
      <c r="F61" s="2">
        <v>-5.98</v>
      </c>
      <c r="G61" s="3">
        <v>-3.2</v>
      </c>
      <c r="H61" s="17">
        <f t="shared" si="2"/>
        <v>0.18594999999997519</v>
      </c>
      <c r="I61" s="3">
        <v>-5.48</v>
      </c>
      <c r="J61" s="2">
        <v>-2.62</v>
      </c>
      <c r="K61" s="19">
        <f t="shared" si="1"/>
        <v>0.10594999999997512</v>
      </c>
    </row>
    <row r="62" spans="1:11" x14ac:dyDescent="0.2">
      <c r="A62" s="15" t="s">
        <v>54</v>
      </c>
      <c r="B62" s="3">
        <v>-342.48527999999999</v>
      </c>
      <c r="C62" s="3">
        <v>-332.65</v>
      </c>
      <c r="D62" s="20">
        <v>0</v>
      </c>
      <c r="E62" s="3">
        <v>0</v>
      </c>
      <c r="F62" s="2">
        <v>-5.98</v>
      </c>
      <c r="G62" s="2">
        <v>-17.350000000000001</v>
      </c>
      <c r="H62" s="17">
        <f t="shared" si="2"/>
        <v>1.5347199999999894</v>
      </c>
      <c r="I62" s="3">
        <v>-5.48</v>
      </c>
      <c r="J62" s="2">
        <v>-16.190000000000001</v>
      </c>
      <c r="K62" s="19">
        <f t="shared" si="1"/>
        <v>0.87471999999998928</v>
      </c>
    </row>
    <row r="63" spans="1:11" x14ac:dyDescent="0.2">
      <c r="A63" s="15" t="s">
        <v>55</v>
      </c>
      <c r="B63" s="3">
        <v>-344.67334</v>
      </c>
      <c r="C63" s="3">
        <v>-332.65</v>
      </c>
      <c r="D63" s="20">
        <v>1.82</v>
      </c>
      <c r="E63" s="3">
        <v>0.17</v>
      </c>
      <c r="F63" s="2">
        <v>-5.98</v>
      </c>
      <c r="G63" s="2">
        <v>-17.350000000000001</v>
      </c>
      <c r="H63" s="17">
        <f t="shared" si="2"/>
        <v>1.3366599999999806</v>
      </c>
      <c r="I63" s="3">
        <v>-5.48</v>
      </c>
      <c r="J63" s="2">
        <v>-16.190000000000001</v>
      </c>
      <c r="K63" s="19">
        <f t="shared" si="1"/>
        <v>0.67665999999998228</v>
      </c>
    </row>
    <row r="64" spans="1:11" x14ac:dyDescent="0.2">
      <c r="A64" s="15" t="s">
        <v>56</v>
      </c>
      <c r="B64" s="3">
        <v>-346.26357000000002</v>
      </c>
      <c r="C64" s="3">
        <v>-332.65</v>
      </c>
      <c r="D64" s="2">
        <f>2*1.82</f>
        <v>3.64</v>
      </c>
      <c r="E64" s="3">
        <v>0.52</v>
      </c>
      <c r="F64" s="2">
        <v>-5.98</v>
      </c>
      <c r="G64" s="2">
        <v>-17.350000000000001</v>
      </c>
      <c r="H64" s="17">
        <f t="shared" si="2"/>
        <v>1.9164299999999628</v>
      </c>
      <c r="I64" s="3">
        <v>-5.48</v>
      </c>
      <c r="J64" s="2">
        <v>-16.190000000000001</v>
      </c>
      <c r="K64" s="19">
        <f t="shared" si="1"/>
        <v>1.2564299999999626</v>
      </c>
    </row>
    <row r="65" spans="1:11" x14ac:dyDescent="0.2">
      <c r="A65" s="15" t="s">
        <v>57</v>
      </c>
      <c r="B65" s="3">
        <v>-344.60978999999998</v>
      </c>
      <c r="C65" s="3">
        <v>-332.65</v>
      </c>
      <c r="D65" s="20">
        <v>0</v>
      </c>
      <c r="E65" s="3">
        <v>0</v>
      </c>
      <c r="F65" s="2">
        <v>-5.98</v>
      </c>
      <c r="G65" s="2">
        <v>-18.53</v>
      </c>
      <c r="H65" s="17">
        <f t="shared" si="2"/>
        <v>0.59021000000000257</v>
      </c>
      <c r="I65" s="3">
        <v>-5.48</v>
      </c>
      <c r="J65" s="2">
        <v>-17.37</v>
      </c>
      <c r="K65" s="19">
        <f t="shared" si="1"/>
        <v>-6.9789999999997576E-2</v>
      </c>
    </row>
    <row r="66" spans="1:11" x14ac:dyDescent="0.2">
      <c r="A66" s="15" t="s">
        <v>58</v>
      </c>
      <c r="B66" s="3">
        <v>-346.26240000000001</v>
      </c>
      <c r="C66" s="3">
        <v>-332.65</v>
      </c>
      <c r="D66" s="20">
        <v>1.82</v>
      </c>
      <c r="E66" s="3">
        <v>0.14000000000000001</v>
      </c>
      <c r="F66" s="2">
        <v>-5.98</v>
      </c>
      <c r="G66" s="2">
        <v>-18.53</v>
      </c>
      <c r="H66" s="17">
        <f t="shared" si="2"/>
        <v>0.89759999999996509</v>
      </c>
      <c r="I66" s="3">
        <v>-5.48</v>
      </c>
      <c r="J66" s="2">
        <v>-17.37</v>
      </c>
      <c r="K66" s="19">
        <f t="shared" si="1"/>
        <v>0.23759999999996495</v>
      </c>
    </row>
    <row r="67" spans="1:11" x14ac:dyDescent="0.2">
      <c r="A67" s="15" t="s">
        <v>59</v>
      </c>
      <c r="B67" s="3">
        <v>-347.37358</v>
      </c>
      <c r="C67" s="3">
        <v>-332.65</v>
      </c>
      <c r="D67" s="2">
        <f>2*1.82</f>
        <v>3.64</v>
      </c>
      <c r="E67" s="3">
        <v>0.49</v>
      </c>
      <c r="F67" s="2">
        <v>-5.98</v>
      </c>
      <c r="G67" s="2">
        <v>-18.53</v>
      </c>
      <c r="H67" s="17">
        <f t="shared" si="2"/>
        <v>1.956419999999973</v>
      </c>
      <c r="I67" s="3">
        <v>-5.48</v>
      </c>
      <c r="J67" s="2">
        <v>-17.37</v>
      </c>
      <c r="K67" s="19">
        <f t="shared" si="1"/>
        <v>1.2964199999999728</v>
      </c>
    </row>
  </sheetData>
  <mergeCells count="7">
    <mergeCell ref="A5:B5"/>
    <mergeCell ref="F5:H5"/>
    <mergeCell ref="I5:K5"/>
    <mergeCell ref="G4:K4"/>
    <mergeCell ref="G1:K1"/>
    <mergeCell ref="G2:K2"/>
    <mergeCell ref="G3:K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8F8C4-7E57-9B4B-95EF-667E37242518}">
  <dimension ref="A1:M45"/>
  <sheetViews>
    <sheetView workbookViewId="0">
      <selection activeCell="E38" sqref="E38"/>
    </sheetView>
  </sheetViews>
  <sheetFormatPr baseColWidth="10" defaultRowHeight="16" x14ac:dyDescent="0.2"/>
  <cols>
    <col min="1" max="1" width="11.6640625" customWidth="1"/>
    <col min="3" max="3" width="12.33203125" customWidth="1"/>
  </cols>
  <sheetData>
    <row r="1" spans="1:13" x14ac:dyDescent="0.2">
      <c r="B1" s="2" t="s">
        <v>61</v>
      </c>
      <c r="C1" s="2" t="s">
        <v>158</v>
      </c>
      <c r="D1" s="2" t="s">
        <v>62</v>
      </c>
      <c r="E1" s="2" t="s">
        <v>63</v>
      </c>
      <c r="F1" s="2" t="s">
        <v>64</v>
      </c>
      <c r="G1" s="2" t="s">
        <v>65</v>
      </c>
      <c r="H1" s="36" t="s">
        <v>79</v>
      </c>
      <c r="I1" s="36"/>
      <c r="J1" s="36"/>
      <c r="K1" s="36"/>
      <c r="L1" s="36"/>
    </row>
    <row r="2" spans="1:13" x14ac:dyDescent="0.2">
      <c r="A2" s="2" t="s">
        <v>66</v>
      </c>
      <c r="B2" s="2">
        <f>-0.605</f>
        <v>-0.60499999999999998</v>
      </c>
      <c r="C2" s="2">
        <v>-3.42</v>
      </c>
      <c r="D2" s="2">
        <v>-5.98</v>
      </c>
      <c r="E2" s="3">
        <v>-4.54</v>
      </c>
      <c r="F2" s="8">
        <v>-332.65</v>
      </c>
      <c r="G2" s="9">
        <v>1.82</v>
      </c>
      <c r="H2" s="36" t="s">
        <v>80</v>
      </c>
      <c r="I2" s="36"/>
      <c r="J2" s="36"/>
      <c r="K2" s="36"/>
      <c r="L2" s="36"/>
    </row>
    <row r="3" spans="1:13" x14ac:dyDescent="0.2">
      <c r="A3" s="2" t="s">
        <v>67</v>
      </c>
      <c r="B3" s="4">
        <v>-0.89500000000000002</v>
      </c>
      <c r="C3" s="3">
        <v>-3.71</v>
      </c>
      <c r="D3" s="3">
        <v>-5.48</v>
      </c>
      <c r="E3" s="7">
        <v>-4.18</v>
      </c>
      <c r="F3" s="5">
        <v>-332.65</v>
      </c>
      <c r="G3" s="3">
        <v>1.82</v>
      </c>
      <c r="H3" s="35" t="s">
        <v>69</v>
      </c>
      <c r="I3" s="35"/>
      <c r="J3" s="35"/>
      <c r="K3" s="35"/>
      <c r="L3" s="35"/>
    </row>
    <row r="4" spans="1:13" x14ac:dyDescent="0.2">
      <c r="A4" s="10"/>
      <c r="B4" s="11"/>
      <c r="C4" s="11"/>
      <c r="D4" s="12"/>
      <c r="E4" s="12"/>
      <c r="F4" s="10"/>
      <c r="G4" s="10"/>
      <c r="H4" s="35" t="s">
        <v>78</v>
      </c>
      <c r="I4" s="35"/>
      <c r="J4" s="49"/>
      <c r="K4" s="49"/>
      <c r="L4" s="49"/>
    </row>
    <row r="5" spans="1:13" x14ac:dyDescent="0.2">
      <c r="A5" s="27" t="s">
        <v>155</v>
      </c>
      <c r="B5" s="27"/>
      <c r="C5" s="28"/>
      <c r="D5" s="10"/>
      <c r="E5" s="10"/>
      <c r="F5" s="43" t="s">
        <v>76</v>
      </c>
      <c r="G5" s="44"/>
      <c r="H5" s="44"/>
      <c r="I5" s="45"/>
      <c r="J5" s="46" t="s">
        <v>77</v>
      </c>
      <c r="K5" s="47"/>
      <c r="L5" s="47"/>
      <c r="M5" s="48"/>
    </row>
    <row r="6" spans="1:13" x14ac:dyDescent="0.2">
      <c r="A6" s="15" t="s">
        <v>154</v>
      </c>
      <c r="B6" s="2" t="s">
        <v>60</v>
      </c>
      <c r="C6" s="2" t="s">
        <v>70</v>
      </c>
      <c r="D6" s="2" t="s">
        <v>71</v>
      </c>
      <c r="E6" s="2" t="s">
        <v>72</v>
      </c>
      <c r="F6" s="16" t="s">
        <v>156</v>
      </c>
      <c r="G6" s="16" t="s">
        <v>73</v>
      </c>
      <c r="H6" s="16" t="s">
        <v>157</v>
      </c>
      <c r="I6" s="16" t="s">
        <v>75</v>
      </c>
      <c r="J6" s="18" t="s">
        <v>156</v>
      </c>
      <c r="K6" s="18" t="s">
        <v>73</v>
      </c>
      <c r="L6" s="18" t="s">
        <v>157</v>
      </c>
      <c r="M6" s="18" t="s">
        <v>75</v>
      </c>
    </row>
    <row r="7" spans="1:13" x14ac:dyDescent="0.2">
      <c r="A7" s="32" t="s">
        <v>119</v>
      </c>
      <c r="B7" s="33">
        <v>-327.89386000000002</v>
      </c>
      <c r="C7" s="3">
        <v>-332.65</v>
      </c>
      <c r="D7" s="3">
        <v>0</v>
      </c>
      <c r="E7" s="33">
        <v>0</v>
      </c>
      <c r="F7" s="2">
        <v>-3.42</v>
      </c>
      <c r="G7" s="2">
        <v>-5.98</v>
      </c>
      <c r="H7" s="2">
        <v>-4.54</v>
      </c>
      <c r="I7" s="17">
        <f>B7-C7+D7+E7+H7</f>
        <v>0.21613999999995936</v>
      </c>
      <c r="J7" s="3">
        <v>-3.71</v>
      </c>
      <c r="K7" s="2">
        <v>-5.48</v>
      </c>
      <c r="L7" s="2">
        <v>-4.18</v>
      </c>
      <c r="M7" s="19">
        <f>B7-C7+D7+E7+L7</f>
        <v>0.57613999999995968</v>
      </c>
    </row>
    <row r="8" spans="1:13" x14ac:dyDescent="0.2">
      <c r="A8" s="32" t="s">
        <v>120</v>
      </c>
      <c r="B8" s="33">
        <v>-326.68905000000001</v>
      </c>
      <c r="C8" s="3">
        <v>-332.65</v>
      </c>
      <c r="D8" s="3">
        <v>-1.82</v>
      </c>
      <c r="E8" s="33">
        <v>0.129805</v>
      </c>
      <c r="F8" s="2">
        <v>-3.42</v>
      </c>
      <c r="G8" s="2">
        <v>-5.98</v>
      </c>
      <c r="H8" s="2">
        <v>-4.54</v>
      </c>
      <c r="I8" s="17">
        <f>B8-C8+D8+E8+H8</f>
        <v>-0.26924500000003171</v>
      </c>
      <c r="J8" s="3">
        <v>-3.71</v>
      </c>
      <c r="K8" s="2">
        <v>-5.48</v>
      </c>
      <c r="L8" s="2">
        <v>-4.18</v>
      </c>
      <c r="M8" s="19">
        <f>B8-C8+D8+E8+L8</f>
        <v>9.0754999999968611E-2</v>
      </c>
    </row>
    <row r="9" spans="1:13" x14ac:dyDescent="0.2">
      <c r="A9" s="32" t="s">
        <v>121</v>
      </c>
      <c r="B9" s="33">
        <v>-325.81301999999999</v>
      </c>
      <c r="C9" s="3">
        <v>-332.65</v>
      </c>
      <c r="D9" s="3">
        <v>0</v>
      </c>
      <c r="E9" s="33">
        <v>0</v>
      </c>
      <c r="F9" s="2">
        <v>-3.42</v>
      </c>
      <c r="G9" s="2">
        <v>-5.98</v>
      </c>
      <c r="H9" s="2">
        <v>-4.54</v>
      </c>
      <c r="I9" s="17">
        <f>B9-C9+D9+E9+G9</f>
        <v>0.85697999999998231</v>
      </c>
      <c r="J9" s="3">
        <v>-3.71</v>
      </c>
      <c r="K9" s="2">
        <v>-5.48</v>
      </c>
      <c r="L9" s="2">
        <v>-4.18</v>
      </c>
      <c r="M9" s="19">
        <f>B9-C9+D9+E9+K9</f>
        <v>1.3569799999999823</v>
      </c>
    </row>
    <row r="10" spans="1:13" x14ac:dyDescent="0.2">
      <c r="A10" s="32" t="s">
        <v>122</v>
      </c>
      <c r="B10" s="33">
        <v>-324.23086999999998</v>
      </c>
      <c r="C10" s="3">
        <v>-332.65</v>
      </c>
      <c r="D10" s="3">
        <v>-1.82</v>
      </c>
      <c r="E10" s="33">
        <v>7.2933200000000004E-2</v>
      </c>
      <c r="F10" s="2">
        <v>-3.42</v>
      </c>
      <c r="G10" s="2">
        <v>-5.98</v>
      </c>
      <c r="H10" s="2">
        <v>-4.54</v>
      </c>
      <c r="I10" s="17">
        <f t="shared" ref="I10:I11" si="0">B10-C10+D10+E10+G10</f>
        <v>0.69206319999999444</v>
      </c>
      <c r="J10" s="3">
        <v>-3.71</v>
      </c>
      <c r="K10" s="2">
        <v>-5.48</v>
      </c>
      <c r="L10" s="2">
        <v>-4.18</v>
      </c>
      <c r="M10" s="19">
        <f t="shared" ref="M10:M11" si="1">B10-C10+D10+E10+K10</f>
        <v>1.1920631999999944</v>
      </c>
    </row>
    <row r="11" spans="1:13" x14ac:dyDescent="0.2">
      <c r="A11" s="32" t="s">
        <v>123</v>
      </c>
      <c r="B11" s="33">
        <v>-323.59478999999999</v>
      </c>
      <c r="C11" s="3">
        <v>-332.65</v>
      </c>
      <c r="D11" s="3">
        <f>2*-1.82</f>
        <v>-3.64</v>
      </c>
      <c r="E11" s="33">
        <v>0.46370699999999998</v>
      </c>
      <c r="F11" s="2">
        <v>-3.42</v>
      </c>
      <c r="G11" s="2">
        <v>-5.98</v>
      </c>
      <c r="H11" s="2">
        <v>-4.54</v>
      </c>
      <c r="I11" s="17">
        <f t="shared" si="0"/>
        <v>-0.10108300000001247</v>
      </c>
      <c r="J11" s="3">
        <v>-3.71</v>
      </c>
      <c r="K11" s="2">
        <v>-5.48</v>
      </c>
      <c r="L11" s="2">
        <v>-4.18</v>
      </c>
      <c r="M11" s="19">
        <f t="shared" si="1"/>
        <v>0.39891699999998753</v>
      </c>
    </row>
    <row r="12" spans="1:13" x14ac:dyDescent="0.2">
      <c r="A12" s="32" t="s">
        <v>124</v>
      </c>
      <c r="B12" s="33">
        <v>-328.04577999999998</v>
      </c>
      <c r="C12" s="3">
        <v>-332.65</v>
      </c>
      <c r="D12" s="3">
        <v>0</v>
      </c>
      <c r="E12" s="33">
        <v>0</v>
      </c>
      <c r="F12" s="2">
        <v>-3.42</v>
      </c>
      <c r="G12" s="2">
        <v>-5.98</v>
      </c>
      <c r="H12" s="2">
        <v>-4.54</v>
      </c>
      <c r="I12" s="17">
        <f>B12-C12+D12+E12+F12</f>
        <v>1.1842199999999981</v>
      </c>
      <c r="J12" s="3">
        <v>-3.71</v>
      </c>
      <c r="K12" s="2">
        <v>-5.48</v>
      </c>
      <c r="L12" s="2">
        <v>-4.18</v>
      </c>
      <c r="M12" s="19">
        <f>B12-C12+D12+E12+J12</f>
        <v>0.89421999999999802</v>
      </c>
    </row>
    <row r="13" spans="1:13" x14ac:dyDescent="0.2">
      <c r="A13" s="32" t="s">
        <v>125</v>
      </c>
      <c r="B13" s="33">
        <v>-331.03330999999997</v>
      </c>
      <c r="C13" s="3">
        <v>-332.65</v>
      </c>
      <c r="D13" s="3">
        <v>1.82</v>
      </c>
      <c r="E13" s="33">
        <v>0.15464700000000001</v>
      </c>
      <c r="F13" s="2">
        <v>-3.42</v>
      </c>
      <c r="G13" s="2">
        <v>-5.98</v>
      </c>
      <c r="H13" s="2">
        <v>-4.54</v>
      </c>
      <c r="I13" s="17">
        <f t="shared" ref="I13:I14" si="2">B13-C13+D13+E13+F13</f>
        <v>0.17133700000000607</v>
      </c>
      <c r="J13" s="3">
        <v>-3.71</v>
      </c>
      <c r="K13" s="2">
        <v>-5.48</v>
      </c>
      <c r="L13" s="2">
        <v>-4.18</v>
      </c>
      <c r="M13" s="19">
        <f t="shared" ref="M13:M14" si="3">B13-C13+D13+E13+J13</f>
        <v>-0.11866299999999397</v>
      </c>
    </row>
    <row r="14" spans="1:13" x14ac:dyDescent="0.2">
      <c r="A14" s="32" t="s">
        <v>126</v>
      </c>
      <c r="B14" s="33">
        <v>-325.50448999999998</v>
      </c>
      <c r="C14" s="3">
        <v>-332.65</v>
      </c>
      <c r="D14" s="3">
        <v>-1.82</v>
      </c>
      <c r="E14" s="33">
        <v>0.10166699999999999</v>
      </c>
      <c r="F14" s="2">
        <v>-3.42</v>
      </c>
      <c r="G14" s="2">
        <v>-5.98</v>
      </c>
      <c r="H14" s="2">
        <v>-4.54</v>
      </c>
      <c r="I14" s="17">
        <f t="shared" si="2"/>
        <v>2.0071770000000013</v>
      </c>
      <c r="J14" s="3">
        <v>-3.71</v>
      </c>
      <c r="K14" s="2">
        <v>-5.48</v>
      </c>
      <c r="L14" s="2">
        <v>-4.18</v>
      </c>
      <c r="M14" s="19">
        <f t="shared" si="3"/>
        <v>1.7171770000000013</v>
      </c>
    </row>
    <row r="15" spans="1:13" x14ac:dyDescent="0.2">
      <c r="A15" s="32" t="s">
        <v>127</v>
      </c>
      <c r="B15" s="33">
        <v>-333.79517038300003</v>
      </c>
      <c r="C15" s="3">
        <v>-332.65</v>
      </c>
      <c r="D15" s="3">
        <v>0</v>
      </c>
      <c r="E15" s="33">
        <v>0</v>
      </c>
      <c r="F15" s="2">
        <v>-3.42</v>
      </c>
      <c r="G15" s="2">
        <v>-5.98</v>
      </c>
      <c r="H15" s="2">
        <v>-4.54</v>
      </c>
      <c r="I15" s="17">
        <f>B15-C15+D15+E15-H15</f>
        <v>3.3948296169999503</v>
      </c>
      <c r="J15" s="3">
        <v>-3.71</v>
      </c>
      <c r="K15" s="2">
        <v>-5.48</v>
      </c>
      <c r="L15" s="2">
        <v>-4.18</v>
      </c>
      <c r="M15" s="19">
        <f>B15-C15+D15+E15-L15</f>
        <v>3.03482961699995</v>
      </c>
    </row>
    <row r="16" spans="1:13" x14ac:dyDescent="0.2">
      <c r="A16" s="32" t="s">
        <v>128</v>
      </c>
      <c r="B16" s="33">
        <v>-337.83665000000002</v>
      </c>
      <c r="C16" s="3">
        <v>-332.65</v>
      </c>
      <c r="D16" s="3">
        <v>1.82</v>
      </c>
      <c r="E16" s="33">
        <v>0.16206699999999999</v>
      </c>
      <c r="F16" s="2">
        <v>-3.42</v>
      </c>
      <c r="G16" s="2">
        <v>-5.98</v>
      </c>
      <c r="H16" s="2">
        <v>-4.54</v>
      </c>
      <c r="I16" s="17">
        <f>B16-C16+D16+E16-H16</f>
        <v>1.3354169999999574</v>
      </c>
      <c r="J16" s="3">
        <v>-3.71</v>
      </c>
      <c r="K16" s="2">
        <v>-5.48</v>
      </c>
      <c r="L16" s="2">
        <v>-4.18</v>
      </c>
      <c r="M16" s="19">
        <f>B16-C16+D16+E16-L16</f>
        <v>0.97541699999995712</v>
      </c>
    </row>
    <row r="17" spans="1:13" x14ac:dyDescent="0.2">
      <c r="A17" s="32" t="s">
        <v>129</v>
      </c>
      <c r="B17" s="33">
        <v>-336.53361999999998</v>
      </c>
      <c r="C17" s="3">
        <v>-332.65</v>
      </c>
      <c r="D17" s="3">
        <v>0</v>
      </c>
      <c r="E17" s="33">
        <v>0</v>
      </c>
      <c r="F17" s="2">
        <v>-3.42</v>
      </c>
      <c r="G17" s="2">
        <v>-5.98</v>
      </c>
      <c r="H17" s="2">
        <v>-4.54</v>
      </c>
      <c r="I17" s="17">
        <f>B17-C17+D17+E17-G17</f>
        <v>2.0963799999999928</v>
      </c>
      <c r="J17" s="3">
        <v>-3.71</v>
      </c>
      <c r="K17" s="2">
        <v>-5.48</v>
      </c>
      <c r="L17" s="2">
        <v>-4.18</v>
      </c>
      <c r="M17" s="19">
        <f>B17-C17+D17+E17-K17</f>
        <v>1.5963799999999928</v>
      </c>
    </row>
    <row r="18" spans="1:13" x14ac:dyDescent="0.2">
      <c r="A18" s="32" t="s">
        <v>130</v>
      </c>
      <c r="B18" s="33">
        <v>-339.00832000000003</v>
      </c>
      <c r="C18" s="3">
        <v>-332.65</v>
      </c>
      <c r="D18" s="3">
        <v>1.82</v>
      </c>
      <c r="E18" s="33">
        <v>0.17816699999999999</v>
      </c>
      <c r="F18" s="2">
        <v>-3.42</v>
      </c>
      <c r="G18" s="2">
        <v>-5.98</v>
      </c>
      <c r="H18" s="2">
        <v>-4.54</v>
      </c>
      <c r="I18" s="17">
        <f t="shared" ref="I18:I19" si="4">B18-C18+D18+E18-G18</f>
        <v>1.6198469999999521</v>
      </c>
      <c r="J18" s="3">
        <v>-3.71</v>
      </c>
      <c r="K18" s="2">
        <v>-5.48</v>
      </c>
      <c r="L18" s="2">
        <v>-4.18</v>
      </c>
      <c r="M18" s="19">
        <f t="shared" ref="M18:M19" si="5">B18-C18+D18+E18-K18</f>
        <v>1.1198469999999521</v>
      </c>
    </row>
    <row r="19" spans="1:13" x14ac:dyDescent="0.2">
      <c r="A19" s="32" t="s">
        <v>131</v>
      </c>
      <c r="B19" s="33">
        <v>-340.97188999999997</v>
      </c>
      <c r="C19" s="3">
        <v>-332.65</v>
      </c>
      <c r="D19" s="3">
        <f>2*1.82</f>
        <v>3.64</v>
      </c>
      <c r="E19" s="33">
        <v>0.57999999999999996</v>
      </c>
      <c r="F19" s="2">
        <v>-3.42</v>
      </c>
      <c r="G19" s="2">
        <v>-5.98</v>
      </c>
      <c r="H19" s="2">
        <v>-4.54</v>
      </c>
      <c r="I19" s="17">
        <f t="shared" si="4"/>
        <v>1.8781100000000048</v>
      </c>
      <c r="J19" s="3">
        <v>-3.71</v>
      </c>
      <c r="K19" s="2">
        <v>-5.48</v>
      </c>
      <c r="L19" s="2">
        <v>-4.18</v>
      </c>
      <c r="M19" s="19">
        <f t="shared" si="5"/>
        <v>1.3781100000000048</v>
      </c>
    </row>
    <row r="20" spans="1:13" x14ac:dyDescent="0.2">
      <c r="A20" s="32" t="s">
        <v>132</v>
      </c>
      <c r="B20" s="33">
        <v>-335.73567000000003</v>
      </c>
      <c r="C20" s="3">
        <v>-332.65</v>
      </c>
      <c r="D20" s="3">
        <v>0</v>
      </c>
      <c r="E20" s="33">
        <v>0</v>
      </c>
      <c r="F20" s="2">
        <v>-3.42</v>
      </c>
      <c r="G20" s="2">
        <v>-5.98</v>
      </c>
      <c r="H20" s="2">
        <v>-4.54</v>
      </c>
      <c r="I20" s="17">
        <f>B20-C20+D20+E20-F20</f>
        <v>0.33432999999994983</v>
      </c>
      <c r="J20" s="3">
        <v>-3.71</v>
      </c>
      <c r="K20" s="2">
        <v>-5.48</v>
      </c>
      <c r="L20" s="2">
        <v>-4.18</v>
      </c>
      <c r="M20" s="19">
        <f>B20-C20+D20+E20-J20</f>
        <v>0.62432999999994987</v>
      </c>
    </row>
    <row r="21" spans="1:13" x14ac:dyDescent="0.2">
      <c r="A21" s="32" t="s">
        <v>133</v>
      </c>
      <c r="B21" s="33">
        <v>-336.37126999999998</v>
      </c>
      <c r="C21" s="3">
        <v>-332.65</v>
      </c>
      <c r="D21" s="3">
        <v>1.82</v>
      </c>
      <c r="E21" s="33">
        <v>0.16166700000000001</v>
      </c>
      <c r="F21" s="2">
        <v>-3.42</v>
      </c>
      <c r="G21" s="2">
        <v>-5.98</v>
      </c>
      <c r="H21" s="2">
        <v>-4.54</v>
      </c>
      <c r="I21" s="17">
        <f t="shared" ref="I21:I22" si="6">B21-C21+D21+E21-F21</f>
        <v>1.6803969999999959</v>
      </c>
      <c r="J21" s="3">
        <v>-3.71</v>
      </c>
      <c r="K21" s="2">
        <v>-5.48</v>
      </c>
      <c r="L21" s="2">
        <v>-4.18</v>
      </c>
      <c r="M21" s="19">
        <f t="shared" ref="M21:M22" si="7">B21-C21+D21+E21-J21</f>
        <v>1.970396999999996</v>
      </c>
    </row>
    <row r="22" spans="1:13" x14ac:dyDescent="0.2">
      <c r="A22" s="32" t="s">
        <v>134</v>
      </c>
      <c r="B22" s="33">
        <v>-333.86565000000002</v>
      </c>
      <c r="C22" s="3">
        <v>-332.65</v>
      </c>
      <c r="D22" s="3">
        <v>-1.82</v>
      </c>
      <c r="E22" s="33">
        <v>0.145318</v>
      </c>
      <c r="F22" s="2">
        <v>-3.42</v>
      </c>
      <c r="G22" s="2">
        <v>-5.98</v>
      </c>
      <c r="H22" s="2">
        <v>-4.54</v>
      </c>
      <c r="I22" s="17">
        <f t="shared" si="6"/>
        <v>0.5296679999999605</v>
      </c>
      <c r="J22" s="3">
        <v>-3.71</v>
      </c>
      <c r="K22" s="2">
        <v>-5.48</v>
      </c>
      <c r="L22" s="2">
        <v>-4.18</v>
      </c>
      <c r="M22" s="19">
        <f t="shared" si="7"/>
        <v>0.81966799999996054</v>
      </c>
    </row>
    <row r="23" spans="1:13" x14ac:dyDescent="0.2">
      <c r="A23" s="32" t="s">
        <v>135</v>
      </c>
      <c r="B23" s="33">
        <v>-329.58677999999998</v>
      </c>
      <c r="C23" s="3">
        <v>-332.65</v>
      </c>
      <c r="D23" s="3">
        <v>0</v>
      </c>
      <c r="E23" s="33">
        <v>0</v>
      </c>
      <c r="F23" s="2">
        <v>-3.42</v>
      </c>
      <c r="G23" s="2">
        <v>-5.98</v>
      </c>
      <c r="H23" s="2">
        <v>-4.54</v>
      </c>
      <c r="I23" s="17">
        <f>B23-C23+D23+E23-G23+H23</f>
        <v>4.5032200000000016</v>
      </c>
      <c r="J23" s="3">
        <v>-3.71</v>
      </c>
      <c r="K23" s="2">
        <v>-5.48</v>
      </c>
      <c r="L23" s="2">
        <v>-4.18</v>
      </c>
      <c r="M23" s="19">
        <f>B23-C23+D23+E23-K23+L23</f>
        <v>4.3632200000000019</v>
      </c>
    </row>
    <row r="24" spans="1:13" x14ac:dyDescent="0.2">
      <c r="A24" s="32" t="s">
        <v>136</v>
      </c>
      <c r="B24" s="33">
        <v>-326.79534999999998</v>
      </c>
      <c r="C24" s="3">
        <v>-332.65</v>
      </c>
      <c r="D24" s="3">
        <v>-1.82</v>
      </c>
      <c r="E24" s="33">
        <v>0.17</v>
      </c>
      <c r="F24" s="2">
        <v>-3.42</v>
      </c>
      <c r="G24" s="2">
        <v>-5.98</v>
      </c>
      <c r="H24" s="2">
        <v>-4.54</v>
      </c>
      <c r="I24" s="17">
        <f t="shared" ref="I24:I26" si="8">B24-C24+D24+E24-G24+H24</f>
        <v>5.6446499999999924</v>
      </c>
      <c r="J24" s="3">
        <v>-3.71</v>
      </c>
      <c r="K24" s="2">
        <v>-5.48</v>
      </c>
      <c r="L24" s="2">
        <v>-4.18</v>
      </c>
      <c r="M24" s="19">
        <f t="shared" ref="M24:M26" si="9">B24-C24+D24+E24-K24+L24</f>
        <v>5.5046499999999927</v>
      </c>
    </row>
    <row r="25" spans="1:13" x14ac:dyDescent="0.2">
      <c r="A25" s="32" t="s">
        <v>137</v>
      </c>
      <c r="B25" s="33">
        <v>-335.94720000000001</v>
      </c>
      <c r="C25" s="3">
        <v>-332.65</v>
      </c>
      <c r="D25" s="3">
        <v>1.82</v>
      </c>
      <c r="E25" s="33">
        <v>0.17868600000000001</v>
      </c>
      <c r="F25" s="2">
        <v>-3.42</v>
      </c>
      <c r="G25" s="2">
        <v>-5.98</v>
      </c>
      <c r="H25" s="2">
        <v>-4.54</v>
      </c>
      <c r="I25" s="17">
        <f t="shared" si="8"/>
        <v>0.14148599999996847</v>
      </c>
      <c r="J25" s="3">
        <v>-3.71</v>
      </c>
      <c r="K25" s="2">
        <v>-5.48</v>
      </c>
      <c r="L25" s="2">
        <v>-4.18</v>
      </c>
      <c r="M25" s="19">
        <f t="shared" si="9"/>
        <v>1.4859999999687901E-3</v>
      </c>
    </row>
    <row r="26" spans="1:13" x14ac:dyDescent="0.2">
      <c r="A26" s="32" t="s">
        <v>138</v>
      </c>
      <c r="B26" s="33">
        <v>-334.67223000000001</v>
      </c>
      <c r="C26" s="3">
        <v>-332.65</v>
      </c>
      <c r="D26" s="3">
        <f>2*1.82</f>
        <v>3.64</v>
      </c>
      <c r="E26" s="33">
        <v>0.52</v>
      </c>
      <c r="F26" s="2">
        <v>-3.42</v>
      </c>
      <c r="G26" s="2">
        <v>-5.98</v>
      </c>
      <c r="H26" s="2">
        <v>-4.54</v>
      </c>
      <c r="I26" s="17">
        <f t="shared" si="8"/>
        <v>3.5777699999999646</v>
      </c>
      <c r="J26" s="3">
        <v>-3.71</v>
      </c>
      <c r="K26" s="2">
        <v>-5.48</v>
      </c>
      <c r="L26" s="2">
        <v>-4.18</v>
      </c>
      <c r="M26" s="19">
        <f t="shared" si="9"/>
        <v>3.4377699999999649</v>
      </c>
    </row>
    <row r="27" spans="1:13" x14ac:dyDescent="0.2">
      <c r="A27" s="32" t="s">
        <v>139</v>
      </c>
      <c r="B27" s="33">
        <v>-330.78787</v>
      </c>
      <c r="C27" s="3">
        <v>-332.65</v>
      </c>
      <c r="D27" s="3">
        <v>0</v>
      </c>
      <c r="E27" s="33">
        <v>0</v>
      </c>
      <c r="F27" s="2">
        <v>-3.42</v>
      </c>
      <c r="G27" s="2">
        <v>-5.98</v>
      </c>
      <c r="H27" s="2">
        <v>-4.54</v>
      </c>
      <c r="I27" s="17">
        <f>B27-C27+D27+E27+H27-F27</f>
        <v>0.74212999999997908</v>
      </c>
      <c r="J27" s="3">
        <v>-3.71</v>
      </c>
      <c r="K27" s="2">
        <v>-5.48</v>
      </c>
      <c r="L27" s="2">
        <v>-4.18</v>
      </c>
      <c r="M27" s="19">
        <f>B27-C27+D27+E27-J27+L27</f>
        <v>1.3921299999999794</v>
      </c>
    </row>
    <row r="28" spans="1:13" x14ac:dyDescent="0.2">
      <c r="A28" s="32" t="s">
        <v>140</v>
      </c>
      <c r="B28" s="33">
        <v>-329.31562000000002</v>
      </c>
      <c r="C28" s="3">
        <v>-332.65</v>
      </c>
      <c r="D28" s="3">
        <v>-1.82</v>
      </c>
      <c r="E28" s="33">
        <v>0.16356699999999999</v>
      </c>
      <c r="F28" s="2">
        <v>-3.42</v>
      </c>
      <c r="G28" s="2">
        <v>-5.98</v>
      </c>
      <c r="H28" s="2">
        <v>-4.54</v>
      </c>
      <c r="I28" s="17">
        <f t="shared" ref="I28:I29" si="10">B28-C28+D28+E28+H28-F28</f>
        <v>0.55794699999995334</v>
      </c>
      <c r="J28" s="3">
        <v>-3.71</v>
      </c>
      <c r="K28" s="2">
        <v>-5.48</v>
      </c>
      <c r="L28" s="2">
        <v>-4.18</v>
      </c>
      <c r="M28" s="19">
        <f t="shared" ref="M28:M29" si="11">B28-C28+D28+E28-J28+L28</f>
        <v>1.2079469999999537</v>
      </c>
    </row>
    <row r="29" spans="1:13" x14ac:dyDescent="0.2">
      <c r="A29" s="32" t="s">
        <v>141</v>
      </c>
      <c r="B29" s="33">
        <v>-327.57303000000002</v>
      </c>
      <c r="C29" s="3">
        <v>-332.65</v>
      </c>
      <c r="D29" s="3">
        <f>-2*1.82</f>
        <v>-3.64</v>
      </c>
      <c r="E29" s="33">
        <v>0.54246700000000003</v>
      </c>
      <c r="F29" s="2">
        <v>-3.42</v>
      </c>
      <c r="G29" s="2">
        <v>-5.98</v>
      </c>
      <c r="H29" s="2">
        <v>-4.54</v>
      </c>
      <c r="I29" s="17">
        <f t="shared" si="10"/>
        <v>0.85943699999995982</v>
      </c>
      <c r="J29" s="3">
        <v>-3.71</v>
      </c>
      <c r="K29" s="2">
        <v>-5.48</v>
      </c>
      <c r="L29" s="2">
        <v>-4.18</v>
      </c>
      <c r="M29" s="19">
        <f t="shared" si="11"/>
        <v>1.5094369999999602</v>
      </c>
    </row>
    <row r="30" spans="1:13" x14ac:dyDescent="0.2">
      <c r="A30" s="32" t="s">
        <v>142</v>
      </c>
      <c r="B30" s="33">
        <v>-330.44837000000001</v>
      </c>
      <c r="C30" s="3">
        <v>-332.65</v>
      </c>
      <c r="D30" s="3">
        <v>0</v>
      </c>
      <c r="E30" s="33">
        <v>0</v>
      </c>
      <c r="F30" s="2">
        <v>-3.42</v>
      </c>
      <c r="G30" s="2">
        <v>-5.98</v>
      </c>
      <c r="H30" s="2">
        <v>-4.54</v>
      </c>
      <c r="I30" s="17">
        <f>B30-C30+D30+E30+G30-H30</f>
        <v>0.76162999999996561</v>
      </c>
      <c r="J30" s="3">
        <v>-3.71</v>
      </c>
      <c r="K30" s="2">
        <v>-5.48</v>
      </c>
      <c r="L30" s="2">
        <v>-4.18</v>
      </c>
      <c r="M30" s="19">
        <f>B30-C30+D30+E30-L30+K30</f>
        <v>0.90162999999996529</v>
      </c>
    </row>
    <row r="31" spans="1:13" x14ac:dyDescent="0.2">
      <c r="A31" s="32" t="s">
        <v>143</v>
      </c>
      <c r="B31" s="33">
        <v>-328.86058000000003</v>
      </c>
      <c r="C31" s="3">
        <v>-332.65</v>
      </c>
      <c r="D31" s="3">
        <v>-1.82</v>
      </c>
      <c r="E31" s="33">
        <v>0.16986699999999999</v>
      </c>
      <c r="F31" s="2">
        <v>-3.42</v>
      </c>
      <c r="G31" s="2">
        <v>-5.98</v>
      </c>
      <c r="H31" s="2">
        <v>-4.54</v>
      </c>
      <c r="I31" s="17">
        <f t="shared" ref="I31:I32" si="12">B31-C31+D31+E31+G31-H31</f>
        <v>0.69928699999994937</v>
      </c>
      <c r="J31" s="3">
        <v>-3.71</v>
      </c>
      <c r="K31" s="2">
        <v>-5.48</v>
      </c>
      <c r="L31" s="2">
        <v>-4.18</v>
      </c>
      <c r="M31" s="19">
        <f t="shared" ref="M31:M33" si="13">B31-C31+D31+E31-L31+K31</f>
        <v>0.83928699999994905</v>
      </c>
    </row>
    <row r="32" spans="1:13" x14ac:dyDescent="0.2">
      <c r="A32" s="32" t="s">
        <v>144</v>
      </c>
      <c r="B32" s="33">
        <v>-331.71974999999998</v>
      </c>
      <c r="C32" s="3">
        <v>-332.65</v>
      </c>
      <c r="D32" s="3">
        <v>1.82</v>
      </c>
      <c r="E32" s="33">
        <v>0.12553561999999999</v>
      </c>
      <c r="F32" s="2">
        <v>-3.42</v>
      </c>
      <c r="G32" s="2">
        <v>-5.98</v>
      </c>
      <c r="H32" s="2">
        <v>-4.54</v>
      </c>
      <c r="I32" s="17">
        <f t="shared" si="12"/>
        <v>1.4357856200000008</v>
      </c>
      <c r="J32" s="3">
        <v>-3.71</v>
      </c>
      <c r="K32" s="2">
        <v>-5.48</v>
      </c>
      <c r="L32" s="2">
        <v>-4.18</v>
      </c>
      <c r="M32" s="19">
        <f t="shared" si="13"/>
        <v>1.5757856200000004</v>
      </c>
    </row>
    <row r="33" spans="1:13" x14ac:dyDescent="0.2">
      <c r="A33" s="32" t="s">
        <v>145</v>
      </c>
      <c r="B33" s="33">
        <v>-326.56610000000001</v>
      </c>
      <c r="C33" s="3">
        <v>-332.65</v>
      </c>
      <c r="D33" s="3">
        <f>-2*1.82</f>
        <v>-3.64</v>
      </c>
      <c r="E33" s="33">
        <v>0.53863000000000005</v>
      </c>
      <c r="F33" s="2">
        <v>-3.42</v>
      </c>
      <c r="G33" s="2">
        <v>-5.98</v>
      </c>
      <c r="H33" s="2">
        <v>-4.54</v>
      </c>
      <c r="I33" s="17">
        <f>B33-C33+D33+E33+G33-H33</f>
        <v>1.5425299999999709</v>
      </c>
      <c r="J33" s="3">
        <v>-3.71</v>
      </c>
      <c r="K33" s="2">
        <v>-5.48</v>
      </c>
      <c r="L33" s="2">
        <v>-4.18</v>
      </c>
      <c r="M33" s="19">
        <f t="shared" si="13"/>
        <v>1.6825299999999705</v>
      </c>
    </row>
    <row r="34" spans="1:13" x14ac:dyDescent="0.2">
      <c r="A34" s="32" t="s">
        <v>146</v>
      </c>
      <c r="B34" s="33">
        <v>-328.16739999999999</v>
      </c>
      <c r="C34" s="3">
        <v>-332.65</v>
      </c>
      <c r="D34" s="3">
        <v>0</v>
      </c>
      <c r="E34" s="33">
        <v>0</v>
      </c>
      <c r="F34" s="2">
        <v>-3.42</v>
      </c>
      <c r="G34" s="2">
        <v>-5.98</v>
      </c>
      <c r="H34" s="2">
        <v>-4.54</v>
      </c>
      <c r="I34" s="17">
        <f>B34-C34+D34+E34+G34-F34</f>
        <v>1.9225999999999903</v>
      </c>
      <c r="J34" s="3">
        <v>-3.71</v>
      </c>
      <c r="K34" s="2">
        <v>-5.48</v>
      </c>
      <c r="L34" s="2">
        <v>-4.18</v>
      </c>
      <c r="M34" s="19">
        <f>B34-C34+D34+E34-J34+K34</f>
        <v>2.7125999999999912</v>
      </c>
    </row>
    <row r="35" spans="1:13" x14ac:dyDescent="0.2">
      <c r="A35" s="32" t="s">
        <v>147</v>
      </c>
      <c r="B35" s="33">
        <v>-327.54408000000001</v>
      </c>
      <c r="C35" s="3">
        <v>-332.65</v>
      </c>
      <c r="D35" s="3">
        <v>-1.82</v>
      </c>
      <c r="E35" s="33">
        <v>0.122867</v>
      </c>
      <c r="F35" s="2">
        <v>-3.42</v>
      </c>
      <c r="G35" s="2">
        <v>-5.98</v>
      </c>
      <c r="H35" s="2">
        <v>-4.54</v>
      </c>
      <c r="I35" s="17">
        <f t="shared" ref="I35:I36" si="14">B35-C35+D35+E35+G35-F35</f>
        <v>0.84878699999996821</v>
      </c>
      <c r="J35" s="3">
        <v>-3.71</v>
      </c>
      <c r="K35" s="2">
        <v>-5.48</v>
      </c>
      <c r="L35" s="2">
        <v>-4.18</v>
      </c>
      <c r="M35" s="19">
        <f t="shared" ref="M35" si="15">B35-C35+D35+E35-J35+K35</f>
        <v>1.6387869999999687</v>
      </c>
    </row>
    <row r="36" spans="1:13" x14ac:dyDescent="0.2">
      <c r="A36" s="32" t="s">
        <v>148</v>
      </c>
      <c r="B36" s="33">
        <v>-325.37058999999999</v>
      </c>
      <c r="C36" s="3">
        <v>-332.65</v>
      </c>
      <c r="D36" s="3">
        <f>-2*1.82</f>
        <v>-3.64</v>
      </c>
      <c r="E36" s="33">
        <v>0.51304700000000003</v>
      </c>
      <c r="F36" s="2">
        <v>-3.42</v>
      </c>
      <c r="G36" s="2">
        <v>-5.98</v>
      </c>
      <c r="H36" s="2">
        <v>-4.54</v>
      </c>
      <c r="I36" s="17">
        <f t="shared" si="14"/>
        <v>1.5924569999999836</v>
      </c>
      <c r="J36" s="3">
        <v>-3.71</v>
      </c>
      <c r="K36" s="2">
        <v>-5.48</v>
      </c>
      <c r="L36" s="2">
        <v>-4.18</v>
      </c>
      <c r="M36" s="19">
        <f>B36-C36+D36+E36-J36+K36</f>
        <v>2.3824569999999836</v>
      </c>
    </row>
    <row r="37" spans="1:13" x14ac:dyDescent="0.2">
      <c r="A37" s="32" t="s">
        <v>149</v>
      </c>
      <c r="B37" s="33">
        <v>-329.33397000000002</v>
      </c>
      <c r="C37" s="3">
        <v>-332.65</v>
      </c>
      <c r="D37" s="3">
        <v>0</v>
      </c>
      <c r="E37" s="33">
        <v>0</v>
      </c>
      <c r="F37" s="2">
        <v>-3.42</v>
      </c>
      <c r="G37" s="2">
        <v>-5.98</v>
      </c>
      <c r="H37" s="2">
        <v>-4.54</v>
      </c>
      <c r="I37" s="17">
        <f>B37-C37+D37+E37+F37-H37</f>
        <v>4.4360299999999553</v>
      </c>
      <c r="J37" s="3">
        <v>-3.71</v>
      </c>
      <c r="K37" s="2">
        <v>-5.48</v>
      </c>
      <c r="L37" s="2">
        <v>-4.18</v>
      </c>
      <c r="M37" s="19">
        <f>B37-C37+D37+E37+J37-L37</f>
        <v>3.7860299999999549</v>
      </c>
    </row>
    <row r="38" spans="1:13" x14ac:dyDescent="0.2">
      <c r="A38" s="32" t="s">
        <v>150</v>
      </c>
      <c r="B38" s="33">
        <v>-333.11574000000002</v>
      </c>
      <c r="C38" s="3">
        <v>-332.65</v>
      </c>
      <c r="D38" s="3">
        <v>1.82</v>
      </c>
      <c r="E38" s="33">
        <v>0.16828499999999999</v>
      </c>
      <c r="F38" s="2">
        <v>-3.42</v>
      </c>
      <c r="G38" s="2">
        <v>-5.98</v>
      </c>
      <c r="H38" s="2">
        <v>-4.54</v>
      </c>
      <c r="I38" s="17">
        <f t="shared" ref="I38:I39" si="16">B38-C38+D38+E38+F38-H38</f>
        <v>2.6425449999999611</v>
      </c>
      <c r="J38" s="3">
        <v>-3.71</v>
      </c>
      <c r="K38" s="2">
        <v>-5.48</v>
      </c>
      <c r="L38" s="2">
        <v>-4.18</v>
      </c>
      <c r="M38" s="19">
        <f t="shared" ref="M38:M39" si="17">B38-C38+D38+E38+J38-L38</f>
        <v>1.9925449999999607</v>
      </c>
    </row>
    <row r="39" spans="1:13" x14ac:dyDescent="0.2">
      <c r="A39" s="32" t="s">
        <v>151</v>
      </c>
      <c r="B39" s="33">
        <v>-336.43236000000002</v>
      </c>
      <c r="C39" s="3">
        <v>-332.65</v>
      </c>
      <c r="D39" s="3">
        <f>2*1.82</f>
        <v>3.64</v>
      </c>
      <c r="E39" s="33">
        <v>0.56126699999999996</v>
      </c>
      <c r="F39" s="2">
        <v>-3.42</v>
      </c>
      <c r="G39" s="2">
        <v>-5.98</v>
      </c>
      <c r="H39" s="2">
        <v>-4.54</v>
      </c>
      <c r="I39" s="17">
        <f t="shared" si="16"/>
        <v>1.5389069999999605</v>
      </c>
      <c r="J39" s="3">
        <v>-3.71</v>
      </c>
      <c r="K39" s="2">
        <v>-5.48</v>
      </c>
      <c r="L39" s="2">
        <v>-4.18</v>
      </c>
      <c r="M39" s="19">
        <f t="shared" si="17"/>
        <v>0.88890699999996015</v>
      </c>
    </row>
    <row r="40" spans="1:13" x14ac:dyDescent="0.2">
      <c r="A40" s="32" t="s">
        <v>152</v>
      </c>
      <c r="B40" s="33">
        <v>-331.85570999999999</v>
      </c>
      <c r="C40" s="3">
        <v>-332.65</v>
      </c>
      <c r="D40" s="3">
        <v>0</v>
      </c>
      <c r="E40" s="33">
        <v>0</v>
      </c>
      <c r="F40" s="2">
        <v>-3.42</v>
      </c>
      <c r="G40" s="2">
        <v>-5.98</v>
      </c>
      <c r="H40" s="2">
        <v>-4.54</v>
      </c>
      <c r="I40" s="17">
        <f>B40-C40+D40+E40+F40-G40</f>
        <v>3.35428999999999</v>
      </c>
      <c r="J40" s="3">
        <v>-3.71</v>
      </c>
      <c r="K40" s="2">
        <v>-5.48</v>
      </c>
      <c r="L40" s="2">
        <v>-4.18</v>
      </c>
      <c r="M40" s="19">
        <f>B40-C40+D40+E40+J40-K40</f>
        <v>2.56428999999999</v>
      </c>
    </row>
    <row r="41" spans="1:13" x14ac:dyDescent="0.2">
      <c r="A41" s="32" t="s">
        <v>153</v>
      </c>
      <c r="B41" s="33">
        <v>-335.17362000000003</v>
      </c>
      <c r="C41" s="3">
        <v>-332.65</v>
      </c>
      <c r="D41" s="3">
        <v>1.82</v>
      </c>
      <c r="E41" s="33">
        <v>0.102067</v>
      </c>
      <c r="F41" s="2">
        <v>-3.42</v>
      </c>
      <c r="G41" s="2">
        <v>-5.98</v>
      </c>
      <c r="H41" s="2">
        <v>-4.54</v>
      </c>
      <c r="I41" s="17">
        <f>B41-C41+D41+E41+F41-G41</f>
        <v>1.9584469999999499</v>
      </c>
      <c r="J41" s="3">
        <v>-3.71</v>
      </c>
      <c r="K41" s="2">
        <v>-5.48</v>
      </c>
      <c r="L41" s="2">
        <v>-4.18</v>
      </c>
      <c r="M41" s="19">
        <f>B41-C41+D41+E41+J41-K41</f>
        <v>1.1684469999999498</v>
      </c>
    </row>
    <row r="42" spans="1:13" x14ac:dyDescent="0.2">
      <c r="A42" s="26"/>
      <c r="B42" s="12"/>
    </row>
    <row r="43" spans="1:13" x14ac:dyDescent="0.2">
      <c r="A43" s="30"/>
      <c r="B43" s="29"/>
    </row>
    <row r="44" spans="1:13" x14ac:dyDescent="0.2">
      <c r="A44" s="26"/>
      <c r="B44" s="12"/>
    </row>
    <row r="45" spans="1:13" x14ac:dyDescent="0.2">
      <c r="A45" s="31"/>
      <c r="B45" s="29"/>
    </row>
  </sheetData>
  <mergeCells count="6">
    <mergeCell ref="F5:I5"/>
    <mergeCell ref="J5:M5"/>
    <mergeCell ref="H1:L1"/>
    <mergeCell ref="H2:L2"/>
    <mergeCell ref="H3:L3"/>
    <mergeCell ref="H4:L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X_Cs defcts</vt:lpstr>
      <vt:lpstr>X_Sn defects</vt:lpstr>
      <vt:lpstr>Intrinsic defects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Chadawan Khamdang</dc:creator>
  <cp:lastModifiedBy>Chadawan Khamdang</cp:lastModifiedBy>
  <dcterms:created xsi:type="dcterms:W3CDTF">2024-10-22T20:00:54Z</dcterms:created>
  <dcterms:modified xsi:type="dcterms:W3CDTF">2024-10-24T04:22:53Z</dcterms:modified>
</cp:coreProperties>
</file>