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-12" yWindow="5568" windowWidth="12120" windowHeight="2820"/>
  </bookViews>
  <sheets>
    <sheet name="Marketing Budget Plan" sheetId="7" r:id="rId1"/>
    <sheet name="Budget Plan Chart" sheetId="8" r:id="rId2"/>
  </sheets>
  <definedNames>
    <definedName name="_xlnm._FilterDatabase" localSheetId="0" hidden="1">'Marketing Budget Plan'!$A$4:$D$10</definedName>
    <definedName name="_xlnm.Print_Area" localSheetId="1">'Budget Plan Chart'!$A$1:$L$33</definedName>
    <definedName name="_xlnm.Print_Area" localSheetId="0">'Marketing Budget Plan'!$A$1:$H$68</definedName>
    <definedName name="_xlnm.Print_Titles" localSheetId="0">'Marketing Budget Plan'!$2:$2</definedName>
  </definedNames>
  <calcPr calcId="145621" fullCalcOnLoad="1"/>
  <customWorkbookViews>
    <customWorkbookView name="darcie - Personal View" guid="{EEDD1B77-D165-48DB-B06A-8BE20C52DE8D}" mergeInterval="0" personalView="1" maximized="1" windowWidth="1020" windowHeight="592" activeSheetId="1"/>
    <customWorkbookView name="Astrid Klopsch - Personal View" guid="{436D111F-628A-46A2-A6BF-7830CC8DF5B7}" mergeInterval="0" personalView="1" maximized="1" windowWidth="988" windowHeight="369" activeSheetId="1"/>
    <customWorkbookView name="Eileen  Brewer - Personal View" guid="{CCE102FF-7A4A-40A9-B3BE-A5FD62318598}" mergeInterval="0" personalView="1" maximized="1" windowWidth="984" windowHeight="558" activeSheetId="1"/>
    <customWorkbookView name="Astrid - Personal View" guid="{BAAEBD33-55A1-4BE1-819C-02523CC96E6A}" mergeInterval="0" personalView="1" maximized="1" windowWidth="1003" windowHeight="233" activeSheetId="1"/>
  </customWorkbookViews>
</workbook>
</file>

<file path=xl/calcChain.xml><?xml version="1.0" encoding="utf-8"?>
<calcChain xmlns="http://schemas.openxmlformats.org/spreadsheetml/2006/main">
  <c r="B65" i="7" l="1"/>
  <c r="E62" i="7"/>
  <c r="G62" i="7" s="1"/>
  <c r="E45" i="7"/>
  <c r="G45" i="7" s="1"/>
  <c r="D45" i="7"/>
  <c r="D62" i="7"/>
  <c r="D58" i="7"/>
  <c r="D57" i="7"/>
  <c r="E58" i="7"/>
  <c r="G58" i="7" s="1"/>
  <c r="E57" i="7"/>
  <c r="G57" i="7" s="1"/>
  <c r="E63" i="7"/>
  <c r="G63" i="7" s="1"/>
  <c r="D63" i="7"/>
  <c r="E61" i="7"/>
  <c r="G61" i="7" s="1"/>
  <c r="D61" i="7"/>
  <c r="E60" i="7"/>
  <c r="G60" i="7" s="1"/>
  <c r="D60" i="7"/>
  <c r="E59" i="7"/>
  <c r="G59" i="7" s="1"/>
  <c r="D59" i="7"/>
  <c r="E56" i="7"/>
  <c r="G56" i="7" s="1"/>
  <c r="D56" i="7"/>
  <c r="E55" i="7"/>
  <c r="G55" i="7" s="1"/>
  <c r="D55" i="7"/>
  <c r="E54" i="7"/>
  <c r="D54" i="7"/>
  <c r="D64" i="7" s="1"/>
  <c r="C65" i="7" s="1"/>
  <c r="D65" i="7" s="1"/>
  <c r="D53" i="7"/>
  <c r="D66" i="7" s="1"/>
  <c r="D42" i="7"/>
  <c r="D38" i="7"/>
  <c r="E42" i="7"/>
  <c r="G42" i="7" s="1"/>
  <c r="B48" i="7"/>
  <c r="E46" i="7"/>
  <c r="G46" i="7" s="1"/>
  <c r="D46" i="7"/>
  <c r="E44" i="7"/>
  <c r="G44" i="7" s="1"/>
  <c r="D44" i="7"/>
  <c r="E43" i="7"/>
  <c r="G43" i="7" s="1"/>
  <c r="D43" i="7"/>
  <c r="E41" i="7"/>
  <c r="G41" i="7" s="1"/>
  <c r="D41" i="7"/>
  <c r="E40" i="7"/>
  <c r="G40" i="7" s="1"/>
  <c r="D40" i="7"/>
  <c r="E39" i="7"/>
  <c r="E48" i="7" s="1"/>
  <c r="D39" i="7"/>
  <c r="D47" i="7" s="1"/>
  <c r="C48" i="7" s="1"/>
  <c r="D48" i="7" s="1"/>
  <c r="E38" i="7"/>
  <c r="G38" i="7"/>
  <c r="G49" i="7" s="1"/>
  <c r="B32" i="7"/>
  <c r="E30" i="7"/>
  <c r="G30" i="7" s="1"/>
  <c r="D30" i="7"/>
  <c r="E27" i="7"/>
  <c r="G27" i="7" s="1"/>
  <c r="D27" i="7"/>
  <c r="E26" i="7"/>
  <c r="G26" i="7" s="1"/>
  <c r="D26" i="7"/>
  <c r="E25" i="7"/>
  <c r="G25" i="7" s="1"/>
  <c r="D25" i="7"/>
  <c r="E24" i="7"/>
  <c r="G24" i="7" s="1"/>
  <c r="D24" i="7"/>
  <c r="E23" i="7"/>
  <c r="E32" i="7" s="1"/>
  <c r="D23" i="7"/>
  <c r="D31" i="7" s="1"/>
  <c r="C32" i="7" s="1"/>
  <c r="D32" i="7" s="1"/>
  <c r="E22" i="7"/>
  <c r="D22" i="7"/>
  <c r="G22" i="7" s="1"/>
  <c r="G33" i="7" s="1"/>
  <c r="E7" i="7"/>
  <c r="G7" i="7" s="1"/>
  <c r="E8" i="7"/>
  <c r="G8" i="7" s="1"/>
  <c r="E9" i="7"/>
  <c r="G9" i="7" s="1"/>
  <c r="E10" i="7"/>
  <c r="G10" i="7" s="1"/>
  <c r="E11" i="7"/>
  <c r="G11" i="7" s="1"/>
  <c r="E13" i="7"/>
  <c r="G13" i="7" s="1"/>
  <c r="E6" i="7"/>
  <c r="E15" i="7"/>
  <c r="B15" i="7"/>
  <c r="D6" i="7"/>
  <c r="G6" i="7" s="1"/>
  <c r="G17" i="7" s="1"/>
  <c r="D11" i="7"/>
  <c r="D13" i="7"/>
  <c r="D7" i="7"/>
  <c r="D8" i="7"/>
  <c r="D9" i="7"/>
  <c r="D10" i="7"/>
  <c r="D14" i="7"/>
  <c r="G53" i="7" l="1"/>
  <c r="G66" i="7" s="1"/>
  <c r="G68" i="7" s="1"/>
  <c r="G54" i="7"/>
  <c r="G64" i="7" s="1"/>
  <c r="D49" i="7"/>
  <c r="D33" i="7"/>
  <c r="D17" i="7"/>
  <c r="C15" i="7"/>
  <c r="D15" i="7" s="1"/>
  <c r="G39" i="7"/>
  <c r="G47" i="7" s="1"/>
  <c r="G23" i="7"/>
  <c r="G31" i="7" s="1"/>
  <c r="G14" i="7"/>
</calcChain>
</file>

<file path=xl/sharedStrings.xml><?xml version="1.0" encoding="utf-8"?>
<sst xmlns="http://schemas.openxmlformats.org/spreadsheetml/2006/main" count="93" uniqueCount="64">
  <si>
    <t>Category</t>
  </si>
  <si>
    <t xml:space="preserve">Package Deals Profit </t>
  </si>
  <si>
    <t>EFY to acct</t>
  </si>
  <si>
    <t>Reporting Qtrly</t>
  </si>
  <si>
    <t>BAS lodge</t>
  </si>
  <si>
    <t>Setup file &amp; Package dd Converse with client</t>
  </si>
  <si>
    <t>Basic Package Annual Figures</t>
  </si>
  <si>
    <t>MTHLY PACKAGE 110 PER MTH</t>
  </si>
  <si>
    <t>Profit PER UNIT</t>
  </si>
  <si>
    <t>Annual bookkeeping costs per unit</t>
  </si>
  <si>
    <t>weekly bookkeper 7 hours per week to service 30 clients</t>
  </si>
  <si>
    <t xml:space="preserve">Small busiiness, Fencing, Marketing, Graphics, </t>
  </si>
  <si>
    <t>Total my annual hours per unit</t>
  </si>
  <si>
    <t>Business Standard Annual Figures</t>
  </si>
  <si>
    <t>MTHLY PACKAGE 170 PER MTH</t>
  </si>
  <si>
    <t>Qtly Reconcile 2 accts inc payroll mthly 2 hours per mth</t>
  </si>
  <si>
    <t>Qtly Reconcile 1 acct  3 hours per qtr</t>
  </si>
  <si>
    <t xml:space="preserve">eg; Sscafolding, Cure Hair, Eevents, </t>
  </si>
  <si>
    <t xml:space="preserve">Small busiiness w payroll, Scaffolding, Hairdresser, Event Hire, JGB Plasterer, </t>
  </si>
  <si>
    <t xml:space="preserve">eg; Niel Mack, IGM, WD, Dean Morgan, Mark Richens, Toentail, </t>
  </si>
  <si>
    <t>weekly bookkeper 14 hours per week to service 30 clients</t>
  </si>
  <si>
    <t>Weekly Payroll &gt;10 employees</t>
  </si>
  <si>
    <t>TOTAL PROFIT</t>
  </si>
  <si>
    <t xml:space="preserve">EFY payment summaries ATO lodgement </t>
  </si>
  <si>
    <t xml:space="preserve">eg; Vets, all medium sized business  </t>
  </si>
  <si>
    <t>weekly bookkeper 78 hours per week to service 30 clients</t>
  </si>
  <si>
    <t>Weekly hours Max 488 year 11 per week per 30 QTY</t>
  </si>
  <si>
    <t>Profit annual 39,600</t>
  </si>
  <si>
    <t>Profit annual 28,800</t>
  </si>
  <si>
    <t>Profit PER UNIT AND QTY</t>
  </si>
  <si>
    <t>PROFIT PER 30 QTY</t>
  </si>
  <si>
    <t xml:space="preserve">TOTAL PROFIT </t>
  </si>
  <si>
    <t>PROFIT PER UNIT</t>
  </si>
  <si>
    <t>Weekly hours Max 3-4 per week per 30 QTY</t>
  </si>
  <si>
    <t>PROFIT PER HOUR = $154</t>
  </si>
  <si>
    <t>Weekly hours Max 6-7 per week per 30 QTY</t>
  </si>
  <si>
    <t xml:space="preserve">PROFIT PER HOUR =182 </t>
  </si>
  <si>
    <t xml:space="preserve">PROFIT PER WEEK = 761 </t>
  </si>
  <si>
    <t>PROFIT PER WEEK; = $553</t>
  </si>
  <si>
    <t xml:space="preserve">PROFIT PER WEEK =5163 </t>
  </si>
  <si>
    <t xml:space="preserve">PROFIT PER HOUR =550  </t>
  </si>
  <si>
    <t>WEEKLYPACKAGE 250 PER MTH</t>
  </si>
  <si>
    <t>Business WEEKLY w/ Payroll Annual Figures</t>
  </si>
  <si>
    <t>FULL WEEKLY PACKAGE</t>
  </si>
  <si>
    <t>WEEKLY PACKAGE $400 PER WEEK</t>
  </si>
  <si>
    <t>Weekly Payroll &gt;10 employees  2 HOURS PER WEEK</t>
  </si>
  <si>
    <t>Purchases entry with conversing for payment</t>
  </si>
  <si>
    <t>matching mthly stmt to bills for payment with .aba file sent</t>
  </si>
  <si>
    <t>ALL MEDIUM BUSINESS TYPES</t>
  </si>
  <si>
    <t>HOURLY CHARGE</t>
  </si>
  <si>
    <t>COSTS PER JOB</t>
  </si>
  <si>
    <t>HOURS TAKEN</t>
  </si>
  <si>
    <t>30 CLIENT PROJECTION</t>
  </si>
  <si>
    <t xml:space="preserve">ANNUAL INCOME </t>
  </si>
  <si>
    <t>Weekly hours Max 360 Pear 12per week per 30 QTY</t>
  </si>
  <si>
    <t>PROFIT PER WEEK =6807</t>
  </si>
  <si>
    <t>PROFIT PER HOUR =983</t>
  </si>
  <si>
    <t>ESTIMATED ANNUAL GRAND TOTAL</t>
  </si>
  <si>
    <t>120 CLIENTS @30 QTY PER PACKAGE</t>
  </si>
  <si>
    <t>3 STAFF APPROX 25 HOURS WEEK</t>
  </si>
  <si>
    <t>Reporting Qtrly PLUS SUPER</t>
  </si>
  <si>
    <t>HOURS PROJ</t>
  </si>
  <si>
    <t xml:space="preserve">BUSINESS TYPE </t>
  </si>
  <si>
    <t>34 HOURS PER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</si>
</sst>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0" formatCode="_(&quot;$&quot;* #,##0.00_);_(&quot;$&quot;* \(#,##0.00\);_(&quot;$&quot;* &quot;-&quot;??_);_(@_)"/>
    <numFmt numFmtId="177" formatCode="&quot;$&quot;#,##0.00"/>
    <numFmt numFmtId="180" formatCode="[$$-409]#,##0.00_);[Red]\([$$-409]#,##0.00\)"/>
  </numFmts>
  <fonts count="17" x14ac:knownFonts="1">
    <font>
      <sz val="10"/>
      <name val="Arial"/>
    </font>
    <font>
      <sz val="10"/>
      <name val="Arial"/>
    </font>
    <font>
      <sz val="8"/>
      <name val="Arial"/>
    </font>
    <font>
      <b/>
      <sz val="14"/>
      <color indexed="9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9"/>
      <color indexed="20"/>
      <name val="Tahoma"/>
      <family val="2"/>
    </font>
    <font>
      <sz val="9"/>
      <name val="Tahoma"/>
      <family val="2"/>
    </font>
    <font>
      <b/>
      <sz val="10"/>
      <color indexed="9"/>
      <name val="Tahoma"/>
      <family val="2"/>
    </font>
    <font>
      <sz val="10"/>
      <color indexed="20"/>
      <name val="Tahoma"/>
      <family val="2"/>
    </font>
    <font>
      <sz val="10"/>
      <color indexed="8"/>
      <name val="Tahoma"/>
      <family val="2"/>
    </font>
    <font>
      <sz val="10"/>
      <color indexed="9"/>
      <name val="Tahoma"/>
      <family val="2"/>
    </font>
    <font>
      <b/>
      <sz val="12"/>
      <color indexed="9"/>
      <name val="Tahoma"/>
      <family val="2"/>
    </font>
    <font>
      <b/>
      <sz val="10"/>
      <color indexed="8"/>
      <name val="Tahoma"/>
      <family val="2"/>
    </font>
    <font>
      <sz val="9"/>
      <color indexed="20"/>
      <name val="Tahoma"/>
      <family val="2"/>
    </font>
    <font>
      <b/>
      <sz val="20"/>
      <color indexed="9"/>
      <name val="Narkisim"/>
      <family val="2"/>
      <charset val="177"/>
    </font>
    <font>
      <b/>
      <sz val="22"/>
      <color indexed="9"/>
      <name val="Narkisim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5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170" fontId="1" fillId="0" borderId="0" applyFont="0" applyFill="0" applyBorder="0" applyAlignment="0" applyProtection="0"/>
  </cellStyleXfs>
  <cellXfs count="54">
    <xf numFmtId="0" fontId="0" fillId="0" borderId="0" xfId="0"/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horizontal="left" vertical="center" wrapText="1"/>
    </xf>
    <xf numFmtId="177" fontId="6" fillId="2" borderId="1" xfId="1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Border="1" applyAlignment="1">
      <alignment vertical="center"/>
    </xf>
    <xf numFmtId="177" fontId="5" fillId="0" borderId="0" xfId="0" applyNumberFormat="1" applyFont="1" applyBorder="1" applyAlignment="1">
      <alignment horizontal="right" vertical="center"/>
    </xf>
    <xf numFmtId="177" fontId="5" fillId="0" borderId="0" xfId="0" applyNumberFormat="1" applyFont="1" applyAlignment="1">
      <alignment horizontal="right" vertical="center"/>
    </xf>
    <xf numFmtId="0" fontId="9" fillId="0" borderId="0" xfId="0" applyFont="1" applyFill="1" applyBorder="1" applyAlignment="1">
      <alignment horizontal="left" vertical="center" wrapText="1" indent="1"/>
    </xf>
    <xf numFmtId="0" fontId="7" fillId="0" borderId="0" xfId="0" applyFont="1" applyFill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177" fontId="6" fillId="0" borderId="0" xfId="1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center" vertical="center"/>
    </xf>
    <xf numFmtId="177" fontId="8" fillId="3" borderId="2" xfId="1" applyNumberFormat="1" applyFont="1" applyFill="1" applyBorder="1" applyAlignment="1">
      <alignment horizontal="center" vertical="center" wrapText="1"/>
    </xf>
    <xf numFmtId="177" fontId="12" fillId="3" borderId="3" xfId="0" applyNumberFormat="1" applyFont="1" applyFill="1" applyBorder="1" applyAlignment="1">
      <alignment horizontal="right" vertical="center"/>
    </xf>
    <xf numFmtId="177" fontId="12" fillId="3" borderId="4" xfId="0" applyNumberFormat="1" applyFont="1" applyFill="1" applyBorder="1" applyAlignment="1">
      <alignment horizontal="right" vertical="center"/>
    </xf>
    <xf numFmtId="0" fontId="13" fillId="2" borderId="1" xfId="0" applyFont="1" applyFill="1" applyBorder="1" applyAlignment="1">
      <alignment horizontal="left" vertical="center" wrapText="1" indent="1"/>
    </xf>
    <xf numFmtId="177" fontId="13" fillId="0" borderId="0" xfId="1" applyNumberFormat="1" applyFont="1" applyFill="1" applyBorder="1" applyAlignment="1">
      <alignment horizontal="right" vertical="center" wrapText="1"/>
    </xf>
    <xf numFmtId="177" fontId="10" fillId="0" borderId="0" xfId="1" applyNumberFormat="1" applyFont="1" applyFill="1" applyBorder="1" applyAlignment="1">
      <alignment horizontal="center" vertical="center" wrapText="1"/>
    </xf>
    <xf numFmtId="180" fontId="9" fillId="0" borderId="0" xfId="1" applyNumberFormat="1" applyFont="1" applyFill="1" applyBorder="1" applyAlignment="1">
      <alignment horizontal="right" vertical="center" wrapText="1"/>
    </xf>
    <xf numFmtId="180" fontId="10" fillId="2" borderId="0" xfId="1" applyNumberFormat="1" applyFont="1" applyFill="1" applyBorder="1" applyAlignment="1">
      <alignment horizontal="right" vertical="center" wrapText="1"/>
    </xf>
    <xf numFmtId="180" fontId="10" fillId="2" borderId="1" xfId="1" applyNumberFormat="1" applyFont="1" applyFill="1" applyBorder="1" applyAlignment="1">
      <alignment horizontal="right" vertical="center" wrapText="1"/>
    </xf>
    <xf numFmtId="180" fontId="13" fillId="2" borderId="6" xfId="1" applyNumberFormat="1" applyFont="1" applyFill="1" applyBorder="1" applyAlignment="1">
      <alignment horizontal="right" vertical="center" wrapText="1"/>
    </xf>
    <xf numFmtId="2" fontId="4" fillId="4" borderId="2" xfId="0" applyNumberFormat="1" applyFont="1" applyFill="1" applyBorder="1" applyAlignment="1">
      <alignment horizontal="center" vertical="center"/>
    </xf>
    <xf numFmtId="2" fontId="6" fillId="2" borderId="1" xfId="1" applyNumberFormat="1" applyFont="1" applyFill="1" applyBorder="1" applyAlignment="1">
      <alignment horizontal="center" vertical="center" wrapText="1"/>
    </xf>
    <xf numFmtId="2" fontId="6" fillId="0" borderId="0" xfId="1" applyNumberFormat="1" applyFont="1" applyFill="1" applyBorder="1" applyAlignment="1">
      <alignment horizontal="center" vertical="center" wrapText="1"/>
    </xf>
    <xf numFmtId="2" fontId="8" fillId="3" borderId="2" xfId="1" applyNumberFormat="1" applyFont="1" applyFill="1" applyBorder="1" applyAlignment="1">
      <alignment horizontal="center" vertical="center" wrapText="1"/>
    </xf>
    <xf numFmtId="2" fontId="9" fillId="0" borderId="0" xfId="1" applyNumberFormat="1" applyFont="1" applyFill="1" applyBorder="1" applyAlignment="1">
      <alignment horizontal="center" vertical="center" wrapText="1"/>
    </xf>
    <xf numFmtId="2" fontId="13" fillId="2" borderId="1" xfId="1" applyNumberFormat="1" applyFont="1" applyFill="1" applyBorder="1" applyAlignment="1">
      <alignment horizontal="center" vertical="center" wrapText="1"/>
    </xf>
    <xf numFmtId="2" fontId="13" fillId="0" borderId="0" xfId="1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Alignment="1">
      <alignment horizontal="center" vertical="center"/>
    </xf>
    <xf numFmtId="0" fontId="8" fillId="3" borderId="0" xfId="0" applyFont="1" applyFill="1" applyBorder="1" applyAlignment="1">
      <alignment horizontal="left" vertical="center" wrapText="1"/>
    </xf>
    <xf numFmtId="2" fontId="8" fillId="3" borderId="0" xfId="1" applyNumberFormat="1" applyFont="1" applyFill="1" applyBorder="1" applyAlignment="1">
      <alignment horizontal="center" vertical="center" wrapText="1"/>
    </xf>
    <xf numFmtId="177" fontId="8" fillId="3" borderId="0" xfId="1" applyNumberFormat="1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left" vertical="center" wrapText="1" indent="1"/>
    </xf>
    <xf numFmtId="2" fontId="13" fillId="2" borderId="0" xfId="1" applyNumberFormat="1" applyFont="1" applyFill="1" applyBorder="1" applyAlignment="1">
      <alignment horizontal="center" vertical="center" wrapText="1"/>
    </xf>
    <xf numFmtId="180" fontId="13" fillId="2" borderId="0" xfId="1" applyNumberFormat="1" applyFont="1" applyFill="1" applyBorder="1" applyAlignment="1">
      <alignment horizontal="right" vertical="center" wrapText="1"/>
    </xf>
    <xf numFmtId="0" fontId="4" fillId="4" borderId="2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right" vertical="center" wrapText="1"/>
    </xf>
    <xf numFmtId="0" fontId="14" fillId="0" borderId="0" xfId="0" applyFont="1" applyFill="1" applyBorder="1" applyAlignment="1">
      <alignment horizontal="right" vertical="center" wrapText="1"/>
    </xf>
    <xf numFmtId="0" fontId="11" fillId="0" borderId="0" xfId="0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8" fillId="0" borderId="5" xfId="0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15" fillId="3" borderId="2" xfId="0" applyFont="1" applyFill="1" applyBorder="1" applyAlignment="1">
      <alignment horizontal="left" vertical="center" wrapText="1"/>
    </xf>
    <xf numFmtId="0" fontId="16" fillId="3" borderId="2" xfId="0" applyFont="1" applyFill="1" applyBorder="1" applyAlignment="1">
      <alignment horizontal="left" vertical="center" wrapText="1"/>
    </xf>
    <xf numFmtId="0" fontId="12" fillId="3" borderId="7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177" fontId="12" fillId="3" borderId="3" xfId="0" applyNumberFormat="1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Marketing Budget Plan</a:t>
            </a:r>
          </a:p>
        </c:rich>
      </c:tx>
      <c:layout>
        <c:manualLayout>
          <c:xMode val="edge"/>
          <c:yMode val="edge"/>
          <c:x val="0.26224191525519636"/>
          <c:y val="3.40682196135914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488613707119593"/>
          <c:y val="0.39479054493397181"/>
          <c:w val="0.22306884907599692"/>
          <c:h val="0.4108226482815443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8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CC99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Mode val="edge"/>
                  <c:yMode val="edge"/>
                  <c:x val="0.44504955742479385"/>
                  <c:y val="0.29258588609319741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Mode val="edge"/>
                  <c:yMode val="edge"/>
                  <c:x val="0.53101267487359272"/>
                  <c:y val="0.68336840519027597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Mode val="edge"/>
                  <c:yMode val="edge"/>
                  <c:x val="0.21218744180399707"/>
                  <c:y val="0.74348879274367274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Mode val="edge"/>
                  <c:yMode val="edge"/>
                  <c:x val="0.15995668689839779"/>
                  <c:y val="0.48296711334562031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Mode val="edge"/>
                  <c:yMode val="edge"/>
                  <c:x val="0.17954321998799752"/>
                  <c:y val="0.35671429948348726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Mode val="edge"/>
                  <c:yMode val="edge"/>
                  <c:x val="0.29053357416239595"/>
                  <c:y val="0.25050161480581967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('Marketing Budget Plan'!$A$4,'Marketing Budget Plan'!#REF!,'Marketing Budget Plan'!#REF!,'Marketing Budget Plan'!#REF!,'Marketing Budget Plan'!#REF!,'Marketing Budget Plan'!#REF!,'Marketing Budget Plan'!#REF!)</c:f>
            </c:strRef>
          </c:cat>
          <c:val>
            <c:numRef>
              <c:f>('Marketing Budget Plan'!$D$14,'Marketing Budget Plan'!#REF!,'Marketing Budget Plan'!#REF!,'Marketing Budget Plan'!#REF!,'Marketing Budget Plan'!#REF!,'Marketing Budget Plan'!#REF!,'Marketing Budget Plan'!#REF!)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87157521918895"/>
          <c:y val="0.3727464028310597"/>
          <c:w val="0.17519065707919756"/>
          <c:h val="0.366734364075720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</xdr:row>
      <xdr:rowOff>76200</xdr:rowOff>
    </xdr:from>
    <xdr:to>
      <xdr:col>11</xdr:col>
      <xdr:colOff>342900</xdr:colOff>
      <xdr:row>24</xdr:row>
      <xdr:rowOff>22860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7"/>
  </sheetPr>
  <dimension ref="A1:H71"/>
  <sheetViews>
    <sheetView tabSelected="1" zoomScale="85" workbookViewId="0">
      <pane ySplit="2" topLeftCell="A3" activePane="bottomLeft" state="frozen"/>
      <selection pane="bottomLeft" activeCell="F71" sqref="F71"/>
    </sheetView>
  </sheetViews>
  <sheetFormatPr defaultColWidth="9.109375" defaultRowHeight="13.2" x14ac:dyDescent="0.25"/>
  <cols>
    <col min="1" max="1" width="45.5546875" style="1" customWidth="1"/>
    <col min="2" max="2" width="10.5546875" style="33" customWidth="1"/>
    <col min="3" max="3" width="11.109375" style="9" customWidth="1"/>
    <col min="4" max="4" width="12.77734375" style="9" customWidth="1"/>
    <col min="5" max="5" width="10.6640625" style="33" customWidth="1"/>
    <col min="6" max="6" width="9.5546875" style="9" customWidth="1"/>
    <col min="7" max="7" width="15.6640625" style="9" bestFit="1" customWidth="1"/>
    <col min="8" max="8" width="32.88671875" style="48" customWidth="1"/>
    <col min="9" max="9" width="41.5546875" style="1" customWidth="1"/>
    <col min="10" max="16384" width="9.109375" style="1"/>
  </cols>
  <sheetData>
    <row r="1" spans="1:8" ht="24.75" customHeight="1" x14ac:dyDescent="0.25">
      <c r="A1" s="14" t="s">
        <v>1</v>
      </c>
      <c r="B1" s="26"/>
      <c r="C1" s="15"/>
      <c r="D1" s="15"/>
      <c r="E1" s="26"/>
      <c r="F1" s="15"/>
      <c r="G1" s="15"/>
      <c r="H1" s="40"/>
    </row>
    <row r="2" spans="1:8" s="4" customFormat="1" ht="33" customHeight="1" thickBot="1" x14ac:dyDescent="0.3">
      <c r="A2" s="2" t="s">
        <v>0</v>
      </c>
      <c r="B2" s="27" t="s">
        <v>51</v>
      </c>
      <c r="C2" s="3" t="s">
        <v>49</v>
      </c>
      <c r="D2" s="3" t="s">
        <v>50</v>
      </c>
      <c r="E2" s="27" t="s">
        <v>61</v>
      </c>
      <c r="F2" s="3" t="s">
        <v>49</v>
      </c>
      <c r="G2" s="3" t="s">
        <v>52</v>
      </c>
      <c r="H2" s="41" t="s">
        <v>62</v>
      </c>
    </row>
    <row r="3" spans="1:8" s="11" customFormat="1" ht="7.5" customHeight="1" thickBot="1" x14ac:dyDescent="0.3">
      <c r="A3" s="12"/>
      <c r="B3" s="28"/>
      <c r="C3" s="13"/>
      <c r="D3" s="13"/>
      <c r="E3" s="28"/>
      <c r="F3" s="13"/>
      <c r="G3" s="13"/>
      <c r="H3" s="42"/>
    </row>
    <row r="4" spans="1:8" s="5" customFormat="1" ht="56.4" x14ac:dyDescent="0.25">
      <c r="A4" s="50" t="s">
        <v>6</v>
      </c>
      <c r="B4" s="29"/>
      <c r="C4" s="16"/>
      <c r="D4" s="16"/>
      <c r="E4" s="29"/>
      <c r="F4" s="16"/>
      <c r="G4" s="16"/>
      <c r="H4" s="43"/>
    </row>
    <row r="5" spans="1:8" s="5" customFormat="1" ht="13.5" customHeight="1" x14ac:dyDescent="0.25">
      <c r="A5" s="34"/>
      <c r="B5" s="35"/>
      <c r="C5" s="36"/>
      <c r="D5" s="36"/>
      <c r="E5" s="35"/>
      <c r="F5" s="36"/>
      <c r="G5" s="36"/>
      <c r="H5" s="43"/>
    </row>
    <row r="6" spans="1:8" s="5" customFormat="1" ht="13.5" customHeight="1" x14ac:dyDescent="0.25">
      <c r="A6" s="34" t="s">
        <v>7</v>
      </c>
      <c r="B6" s="35">
        <v>12</v>
      </c>
      <c r="C6" s="36">
        <v>110</v>
      </c>
      <c r="D6" s="36">
        <f>SUM(B6*C6)</f>
        <v>1320</v>
      </c>
      <c r="E6" s="35">
        <f>SUM(B6*30)</f>
        <v>360</v>
      </c>
      <c r="F6" s="36"/>
      <c r="G6" s="36">
        <f>SUM(D6*30)</f>
        <v>39600</v>
      </c>
      <c r="H6" s="43"/>
    </row>
    <row r="7" spans="1:8" s="6" customFormat="1" ht="13.5" customHeight="1" x14ac:dyDescent="0.25">
      <c r="A7" s="10" t="s">
        <v>5</v>
      </c>
      <c r="B7" s="30">
        <v>2</v>
      </c>
      <c r="C7" s="22">
        <v>65</v>
      </c>
      <c r="D7" s="23">
        <f>SUM(B7*C7)</f>
        <v>130</v>
      </c>
      <c r="E7" s="35">
        <f t="shared" ref="E7:E13" si="0">SUM(B7*30)</f>
        <v>60</v>
      </c>
      <c r="F7" s="22">
        <v>65</v>
      </c>
      <c r="G7" s="23">
        <f>SUM(E7*F7)</f>
        <v>3900</v>
      </c>
      <c r="H7" s="44" t="s">
        <v>19</v>
      </c>
    </row>
    <row r="8" spans="1:8" s="5" customFormat="1" ht="13.5" customHeight="1" x14ac:dyDescent="0.25">
      <c r="A8" s="10" t="s">
        <v>2</v>
      </c>
      <c r="B8" s="30">
        <v>0.25</v>
      </c>
      <c r="C8" s="22">
        <v>65</v>
      </c>
      <c r="D8" s="23">
        <f>SUM(B8*C8)</f>
        <v>16.25</v>
      </c>
      <c r="E8" s="35">
        <f t="shared" si="0"/>
        <v>7.5</v>
      </c>
      <c r="F8" s="22">
        <v>65</v>
      </c>
      <c r="G8" s="23">
        <f t="shared" ref="G8:G11" si="1">SUM(E8*F8)</f>
        <v>487.5</v>
      </c>
      <c r="H8" s="44"/>
    </row>
    <row r="9" spans="1:8" s="5" customFormat="1" ht="13.5" customHeight="1" x14ac:dyDescent="0.25">
      <c r="A9" s="10" t="s">
        <v>16</v>
      </c>
      <c r="B9" s="30">
        <v>12</v>
      </c>
      <c r="C9" s="22">
        <v>65</v>
      </c>
      <c r="D9" s="23">
        <f>SUM(B9*C9)</f>
        <v>780</v>
      </c>
      <c r="E9" s="35">
        <f t="shared" si="0"/>
        <v>360</v>
      </c>
      <c r="F9" s="22">
        <v>65</v>
      </c>
      <c r="G9" s="23">
        <f t="shared" si="1"/>
        <v>23400</v>
      </c>
      <c r="H9" s="44" t="s">
        <v>11</v>
      </c>
    </row>
    <row r="10" spans="1:8" s="5" customFormat="1" ht="13.5" customHeight="1" x14ac:dyDescent="0.25">
      <c r="A10" s="10" t="s">
        <v>3</v>
      </c>
      <c r="B10" s="30">
        <v>2</v>
      </c>
      <c r="C10" s="22">
        <v>65</v>
      </c>
      <c r="D10" s="23">
        <f>SUM(B10*C10)</f>
        <v>130</v>
      </c>
      <c r="E10" s="35">
        <f t="shared" si="0"/>
        <v>60</v>
      </c>
      <c r="F10" s="22">
        <v>65</v>
      </c>
      <c r="G10" s="23">
        <f t="shared" si="1"/>
        <v>3900</v>
      </c>
      <c r="H10" s="44"/>
    </row>
    <row r="11" spans="1:8" s="5" customFormat="1" ht="13.5" customHeight="1" x14ac:dyDescent="0.25">
      <c r="A11" s="10" t="s">
        <v>4</v>
      </c>
      <c r="B11" s="30">
        <v>2</v>
      </c>
      <c r="C11" s="22">
        <v>65</v>
      </c>
      <c r="D11" s="23">
        <f>SUM(B11*C11)</f>
        <v>130</v>
      </c>
      <c r="E11" s="35">
        <f t="shared" si="0"/>
        <v>60</v>
      </c>
      <c r="F11" s="22">
        <v>65</v>
      </c>
      <c r="G11" s="23">
        <f t="shared" si="1"/>
        <v>3900</v>
      </c>
      <c r="H11" s="44"/>
    </row>
    <row r="12" spans="1:8" s="5" customFormat="1" ht="13.5" customHeight="1" x14ac:dyDescent="0.25">
      <c r="A12" s="10"/>
      <c r="B12" s="30"/>
      <c r="C12" s="22"/>
      <c r="D12" s="23"/>
      <c r="E12" s="35"/>
      <c r="F12" s="22"/>
      <c r="G12" s="23"/>
      <c r="H12" s="44"/>
    </row>
    <row r="13" spans="1:8" s="5" customFormat="1" ht="13.5" customHeight="1" x14ac:dyDescent="0.25">
      <c r="A13" s="10" t="s">
        <v>9</v>
      </c>
      <c r="B13" s="30">
        <v>-12</v>
      </c>
      <c r="C13" s="22">
        <v>30</v>
      </c>
      <c r="D13" s="23">
        <f>SUM(C13*B13)</f>
        <v>-360</v>
      </c>
      <c r="E13" s="35">
        <f t="shared" si="0"/>
        <v>-360</v>
      </c>
      <c r="F13" s="22">
        <v>30</v>
      </c>
      <c r="G13" s="23">
        <f>SUM(E13*F13)</f>
        <v>-10800</v>
      </c>
      <c r="H13" s="44" t="s">
        <v>10</v>
      </c>
    </row>
    <row r="14" spans="1:8" s="4" customFormat="1" ht="26.4" customHeight="1" thickBot="1" x14ac:dyDescent="0.3">
      <c r="A14" s="19" t="s">
        <v>29</v>
      </c>
      <c r="B14" s="31"/>
      <c r="C14" s="24"/>
      <c r="D14" s="25">
        <f>SUM(D7:D13)</f>
        <v>826.25</v>
      </c>
      <c r="E14" s="31"/>
      <c r="F14" s="24" t="s">
        <v>30</v>
      </c>
      <c r="G14" s="25">
        <f>SUM(G7:G13)</f>
        <v>24787.5</v>
      </c>
      <c r="H14" s="45"/>
    </row>
    <row r="15" spans="1:8" s="4" customFormat="1" ht="13.5" customHeight="1" x14ac:dyDescent="0.25">
      <c r="A15" s="37" t="s">
        <v>12</v>
      </c>
      <c r="B15" s="38">
        <f>SUM(B7:B13)</f>
        <v>6.25</v>
      </c>
      <c r="C15" s="23">
        <f>SUM(D14)</f>
        <v>826.25</v>
      </c>
      <c r="D15" s="39">
        <f>SUM(C15/B15)</f>
        <v>132.19999999999999</v>
      </c>
      <c r="E15" s="38">
        <f>SUM(E7:E13)</f>
        <v>187.5</v>
      </c>
      <c r="F15" s="23"/>
      <c r="G15" s="39"/>
      <c r="H15" s="46" t="s">
        <v>33</v>
      </c>
    </row>
    <row r="16" spans="1:8" s="4" customFormat="1" ht="13.5" customHeight="1" x14ac:dyDescent="0.25">
      <c r="A16" s="37"/>
      <c r="B16" s="38"/>
      <c r="C16" s="23"/>
      <c r="D16" s="39"/>
      <c r="E16" s="38"/>
      <c r="F16" s="23"/>
      <c r="G16" s="39"/>
      <c r="H16" s="46" t="s">
        <v>28</v>
      </c>
    </row>
    <row r="17" spans="1:8" s="4" customFormat="1" ht="13.5" customHeight="1" x14ac:dyDescent="0.25">
      <c r="A17" s="37"/>
      <c r="B17" s="38"/>
      <c r="C17" s="23" t="s">
        <v>32</v>
      </c>
      <c r="D17" s="39">
        <f>SUM(D6+D13)</f>
        <v>960</v>
      </c>
      <c r="E17" s="38"/>
      <c r="F17" s="23" t="s">
        <v>22</v>
      </c>
      <c r="G17" s="39">
        <f>SUM(G6+G13)</f>
        <v>28800</v>
      </c>
      <c r="H17" s="46" t="s">
        <v>38</v>
      </c>
    </row>
    <row r="18" spans="1:8" s="4" customFormat="1" ht="13.5" customHeight="1" x14ac:dyDescent="0.25">
      <c r="A18" s="37"/>
      <c r="B18" s="38"/>
      <c r="C18" s="23"/>
      <c r="D18" s="39"/>
      <c r="E18" s="38"/>
      <c r="F18" s="23"/>
      <c r="G18" s="39"/>
      <c r="H18" s="46" t="s">
        <v>34</v>
      </c>
    </row>
    <row r="19" spans="1:8" s="11" customFormat="1" ht="7.5" customHeight="1" thickBot="1" x14ac:dyDescent="0.3">
      <c r="A19" s="12"/>
      <c r="B19" s="28"/>
      <c r="C19" s="13"/>
      <c r="D19" s="13"/>
      <c r="E19" s="28"/>
      <c r="F19" s="13"/>
      <c r="G19" s="13"/>
      <c r="H19" s="42"/>
    </row>
    <row r="20" spans="1:8" s="5" customFormat="1" ht="50.4" x14ac:dyDescent="0.25">
      <c r="A20" s="49" t="s">
        <v>13</v>
      </c>
      <c r="B20" s="29"/>
      <c r="C20" s="16"/>
      <c r="D20" s="16"/>
      <c r="E20" s="29"/>
      <c r="F20" s="16"/>
      <c r="G20" s="16"/>
      <c r="H20" s="43"/>
    </row>
    <row r="21" spans="1:8" s="5" customFormat="1" ht="13.5" customHeight="1" x14ac:dyDescent="0.25">
      <c r="A21" s="34"/>
      <c r="B21" s="35"/>
      <c r="C21" s="36"/>
      <c r="D21" s="36"/>
      <c r="E21" s="35"/>
      <c r="F21" s="36"/>
      <c r="G21" s="36"/>
      <c r="H21" s="43"/>
    </row>
    <row r="22" spans="1:8" s="5" customFormat="1" ht="13.5" customHeight="1" x14ac:dyDescent="0.25">
      <c r="A22" s="34" t="s">
        <v>14</v>
      </c>
      <c r="B22" s="35">
        <v>12</v>
      </c>
      <c r="C22" s="36">
        <v>170</v>
      </c>
      <c r="D22" s="36">
        <f>SUM(B22*C22)</f>
        <v>2040</v>
      </c>
      <c r="E22" s="35">
        <f>SUM(B22*30)</f>
        <v>360</v>
      </c>
      <c r="F22" s="36"/>
      <c r="G22" s="36">
        <f>SUM(D22*30)</f>
        <v>61200</v>
      </c>
      <c r="H22" s="43"/>
    </row>
    <row r="23" spans="1:8" s="6" customFormat="1" ht="13.5" customHeight="1" x14ac:dyDescent="0.25">
      <c r="A23" s="10" t="s">
        <v>5</v>
      </c>
      <c r="B23" s="30">
        <v>3</v>
      </c>
      <c r="C23" s="22">
        <v>65</v>
      </c>
      <c r="D23" s="23">
        <f>SUM(B23*C23)</f>
        <v>195</v>
      </c>
      <c r="E23" s="35">
        <f t="shared" ref="E23:E27" si="2">SUM(B23*30)</f>
        <v>90</v>
      </c>
      <c r="F23" s="22">
        <v>65</v>
      </c>
      <c r="G23" s="23">
        <f>SUM(E23*F23)</f>
        <v>5850</v>
      </c>
      <c r="H23" s="44" t="s">
        <v>17</v>
      </c>
    </row>
    <row r="24" spans="1:8" s="5" customFormat="1" ht="13.5" customHeight="1" x14ac:dyDescent="0.25">
      <c r="A24" s="10" t="s">
        <v>2</v>
      </c>
      <c r="B24" s="30">
        <v>0.25</v>
      </c>
      <c r="C24" s="22">
        <v>65</v>
      </c>
      <c r="D24" s="23">
        <f>SUM(B24*C24)</f>
        <v>16.25</v>
      </c>
      <c r="E24" s="35">
        <f t="shared" si="2"/>
        <v>7.5</v>
      </c>
      <c r="F24" s="22">
        <v>65</v>
      </c>
      <c r="G24" s="23">
        <f t="shared" ref="G24:G27" si="3">SUM(E24*F24)</f>
        <v>487.5</v>
      </c>
      <c r="H24" s="44"/>
    </row>
    <row r="25" spans="1:8" s="5" customFormat="1" ht="13.5" customHeight="1" x14ac:dyDescent="0.25">
      <c r="A25" s="10" t="s">
        <v>15</v>
      </c>
      <c r="B25" s="30">
        <v>24</v>
      </c>
      <c r="C25" s="22">
        <v>65</v>
      </c>
      <c r="D25" s="23">
        <f>SUM(B25*C25)</f>
        <v>1560</v>
      </c>
      <c r="E25" s="35">
        <f t="shared" si="2"/>
        <v>720</v>
      </c>
      <c r="F25" s="22">
        <v>65</v>
      </c>
      <c r="G25" s="23">
        <f t="shared" si="3"/>
        <v>46800</v>
      </c>
      <c r="H25" s="44" t="s">
        <v>18</v>
      </c>
    </row>
    <row r="26" spans="1:8" s="5" customFormat="1" ht="13.5" customHeight="1" x14ac:dyDescent="0.25">
      <c r="A26" s="10" t="s">
        <v>3</v>
      </c>
      <c r="B26" s="30">
        <v>2</v>
      </c>
      <c r="C26" s="22">
        <v>65</v>
      </c>
      <c r="D26" s="23">
        <f>SUM(B26*C26)</f>
        <v>130</v>
      </c>
      <c r="E26" s="35">
        <f t="shared" si="2"/>
        <v>60</v>
      </c>
      <c r="F26" s="22">
        <v>65</v>
      </c>
      <c r="G26" s="23">
        <f t="shared" si="3"/>
        <v>3900</v>
      </c>
      <c r="H26" s="44"/>
    </row>
    <row r="27" spans="1:8" s="5" customFormat="1" ht="13.5" customHeight="1" x14ac:dyDescent="0.25">
      <c r="A27" s="10" t="s">
        <v>4</v>
      </c>
      <c r="B27" s="30">
        <v>2</v>
      </c>
      <c r="C27" s="22">
        <v>65</v>
      </c>
      <c r="D27" s="23">
        <f>SUM(B27*C27)</f>
        <v>130</v>
      </c>
      <c r="E27" s="35">
        <f t="shared" si="2"/>
        <v>60</v>
      </c>
      <c r="F27" s="22">
        <v>65</v>
      </c>
      <c r="G27" s="23">
        <f t="shared" si="3"/>
        <v>3900</v>
      </c>
      <c r="H27" s="44"/>
    </row>
    <row r="28" spans="1:8" s="5" customFormat="1" ht="13.5" customHeight="1" x14ac:dyDescent="0.25">
      <c r="A28" s="10"/>
      <c r="B28" s="30"/>
      <c r="C28" s="22"/>
      <c r="D28" s="23"/>
      <c r="E28" s="35"/>
      <c r="F28" s="22"/>
      <c r="G28" s="23"/>
      <c r="H28" s="44"/>
    </row>
    <row r="29" spans="1:8" s="5" customFormat="1" ht="13.5" customHeight="1" x14ac:dyDescent="0.25">
      <c r="A29" s="10"/>
      <c r="B29" s="30"/>
      <c r="C29" s="22"/>
      <c r="D29" s="23"/>
      <c r="E29" s="35"/>
      <c r="F29" s="22"/>
      <c r="G29" s="23"/>
      <c r="H29" s="44"/>
    </row>
    <row r="30" spans="1:8" s="5" customFormat="1" ht="13.5" customHeight="1" x14ac:dyDescent="0.25">
      <c r="A30" s="10" t="s">
        <v>9</v>
      </c>
      <c r="B30" s="30">
        <v>-24</v>
      </c>
      <c r="C30" s="22">
        <v>30</v>
      </c>
      <c r="D30" s="23">
        <f>SUM(C30*B30)</f>
        <v>-720</v>
      </c>
      <c r="E30" s="35">
        <f t="shared" ref="E30" si="4">SUM(B30*30)</f>
        <v>-720</v>
      </c>
      <c r="F30" s="22">
        <v>30</v>
      </c>
      <c r="G30" s="23">
        <f>SUM(E30*F30)</f>
        <v>-21600</v>
      </c>
      <c r="H30" s="44" t="s">
        <v>20</v>
      </c>
    </row>
    <row r="31" spans="1:8" s="4" customFormat="1" ht="25.2" customHeight="1" thickBot="1" x14ac:dyDescent="0.3">
      <c r="A31" s="19" t="s">
        <v>8</v>
      </c>
      <c r="B31" s="31"/>
      <c r="C31" s="24"/>
      <c r="D31" s="25">
        <f>SUM(D23:D30)</f>
        <v>1311.25</v>
      </c>
      <c r="E31" s="31"/>
      <c r="F31" s="24" t="s">
        <v>30</v>
      </c>
      <c r="G31" s="25">
        <f>SUM(G23:G30)</f>
        <v>39337.5</v>
      </c>
      <c r="H31" s="45"/>
    </row>
    <row r="32" spans="1:8" s="4" customFormat="1" ht="13.5" customHeight="1" x14ac:dyDescent="0.25">
      <c r="A32" s="37" t="s">
        <v>12</v>
      </c>
      <c r="B32" s="38">
        <f>SUM(B23:B30)</f>
        <v>7.25</v>
      </c>
      <c r="C32" s="23">
        <f>SUM(D31)</f>
        <v>1311.25</v>
      </c>
      <c r="D32" s="39">
        <f>SUM(C32/B32)</f>
        <v>180.86206896551724</v>
      </c>
      <c r="E32" s="38">
        <f>SUM(E23:E30)</f>
        <v>217.5</v>
      </c>
      <c r="F32" s="23"/>
      <c r="G32" s="39"/>
      <c r="H32" s="46" t="s">
        <v>35</v>
      </c>
    </row>
    <row r="33" spans="1:8" s="4" customFormat="1" ht="13.5" customHeight="1" x14ac:dyDescent="0.25">
      <c r="A33" s="37"/>
      <c r="B33" s="38"/>
      <c r="C33" s="23" t="s">
        <v>32</v>
      </c>
      <c r="D33" s="39">
        <f>SUM(D22+D30)</f>
        <v>1320</v>
      </c>
      <c r="E33" s="38"/>
      <c r="F33" s="23" t="s">
        <v>31</v>
      </c>
      <c r="G33" s="39">
        <f>SUM(G22+G30)</f>
        <v>39600</v>
      </c>
      <c r="H33" s="46" t="s">
        <v>27</v>
      </c>
    </row>
    <row r="34" spans="1:8" s="4" customFormat="1" ht="13.5" customHeight="1" x14ac:dyDescent="0.25">
      <c r="A34" s="37"/>
      <c r="B34" s="38"/>
      <c r="C34" s="23"/>
      <c r="D34" s="39"/>
      <c r="E34" s="38"/>
      <c r="F34" s="23"/>
      <c r="G34" s="39"/>
      <c r="H34" s="46" t="s">
        <v>37</v>
      </c>
    </row>
    <row r="35" spans="1:8" s="4" customFormat="1" ht="13.5" customHeight="1" thickBot="1" x14ac:dyDescent="0.3">
      <c r="A35" s="37"/>
      <c r="B35" s="38"/>
      <c r="C35" s="23"/>
      <c r="D35" s="39"/>
      <c r="E35" s="38"/>
      <c r="F35" s="23"/>
      <c r="G35" s="39"/>
      <c r="H35" s="46" t="s">
        <v>36</v>
      </c>
    </row>
    <row r="36" spans="1:8" s="5" customFormat="1" ht="56.4" x14ac:dyDescent="0.25">
      <c r="A36" s="50" t="s">
        <v>42</v>
      </c>
      <c r="B36" s="29"/>
      <c r="C36" s="16"/>
      <c r="D36" s="16"/>
      <c r="E36" s="29"/>
      <c r="F36" s="16"/>
      <c r="G36" s="16"/>
      <c r="H36" s="43"/>
    </row>
    <row r="37" spans="1:8" s="5" customFormat="1" ht="13.5" customHeight="1" x14ac:dyDescent="0.25">
      <c r="A37" s="34"/>
      <c r="B37" s="35"/>
      <c r="C37" s="36"/>
      <c r="D37" s="36"/>
      <c r="E37" s="35"/>
      <c r="F37" s="36"/>
      <c r="G37" s="36"/>
      <c r="H37" s="43"/>
    </row>
    <row r="38" spans="1:8" s="5" customFormat="1" ht="13.5" customHeight="1" x14ac:dyDescent="0.25">
      <c r="A38" s="34" t="s">
        <v>41</v>
      </c>
      <c r="B38" s="35">
        <v>52</v>
      </c>
      <c r="C38" s="36">
        <v>250</v>
      </c>
      <c r="D38" s="36">
        <f>SUM(B38*C38)</f>
        <v>13000</v>
      </c>
      <c r="E38" s="35">
        <f>SUM(B38*30)</f>
        <v>1560</v>
      </c>
      <c r="F38" s="36"/>
      <c r="G38" s="36">
        <f>SUM(D38*30)</f>
        <v>390000</v>
      </c>
      <c r="H38" s="43"/>
    </row>
    <row r="39" spans="1:8" s="6" customFormat="1" ht="13.5" customHeight="1" x14ac:dyDescent="0.25">
      <c r="A39" s="10" t="s">
        <v>5</v>
      </c>
      <c r="B39" s="30">
        <v>4</v>
      </c>
      <c r="C39" s="22">
        <v>65</v>
      </c>
      <c r="D39" s="23">
        <f>SUM(B39*C39)</f>
        <v>260</v>
      </c>
      <c r="E39" s="35">
        <f t="shared" ref="E39:E45" si="5">SUM(B39*30)</f>
        <v>120</v>
      </c>
      <c r="F39" s="22">
        <v>65</v>
      </c>
      <c r="G39" s="23">
        <f>SUM(E39*F39)</f>
        <v>7800</v>
      </c>
      <c r="H39" s="44" t="s">
        <v>24</v>
      </c>
    </row>
    <row r="40" spans="1:8" s="5" customFormat="1" ht="13.5" customHeight="1" x14ac:dyDescent="0.25">
      <c r="A40" s="10" t="s">
        <v>2</v>
      </c>
      <c r="B40" s="30">
        <v>2</v>
      </c>
      <c r="C40" s="22">
        <v>65</v>
      </c>
      <c r="D40" s="23">
        <f>SUM(B40*C40)</f>
        <v>130</v>
      </c>
      <c r="E40" s="35">
        <f t="shared" si="5"/>
        <v>60</v>
      </c>
      <c r="F40" s="22">
        <v>65</v>
      </c>
      <c r="G40" s="23">
        <f t="shared" ref="G40:G45" si="6">SUM(E40*F40)</f>
        <v>3900</v>
      </c>
      <c r="H40" s="44"/>
    </row>
    <row r="41" spans="1:8" s="5" customFormat="1" ht="13.5" customHeight="1" x14ac:dyDescent="0.25">
      <c r="A41" s="10" t="s">
        <v>15</v>
      </c>
      <c r="B41" s="30">
        <v>25</v>
      </c>
      <c r="C41" s="22">
        <v>65</v>
      </c>
      <c r="D41" s="23">
        <f>SUM(B41*C41)</f>
        <v>1625</v>
      </c>
      <c r="E41" s="35">
        <f t="shared" si="5"/>
        <v>750</v>
      </c>
      <c r="F41" s="22">
        <v>65</v>
      </c>
      <c r="G41" s="23">
        <f t="shared" si="6"/>
        <v>48750</v>
      </c>
      <c r="H41" s="44"/>
    </row>
    <row r="42" spans="1:8" s="5" customFormat="1" ht="13.5" customHeight="1" x14ac:dyDescent="0.25">
      <c r="A42" s="10" t="s">
        <v>21</v>
      </c>
      <c r="B42" s="30">
        <v>110</v>
      </c>
      <c r="C42" s="22">
        <v>65</v>
      </c>
      <c r="D42" s="23">
        <f>SUM(B42*C42)</f>
        <v>7150</v>
      </c>
      <c r="E42" s="35">
        <f t="shared" si="5"/>
        <v>3300</v>
      </c>
      <c r="F42" s="22">
        <v>65</v>
      </c>
      <c r="G42" s="23">
        <f t="shared" si="6"/>
        <v>214500</v>
      </c>
      <c r="H42" s="44"/>
    </row>
    <row r="43" spans="1:8" s="5" customFormat="1" ht="13.5" customHeight="1" x14ac:dyDescent="0.25">
      <c r="A43" s="10" t="s">
        <v>60</v>
      </c>
      <c r="B43" s="30">
        <v>2</v>
      </c>
      <c r="C43" s="22">
        <v>65</v>
      </c>
      <c r="D43" s="23">
        <f>SUM(B43*C43)</f>
        <v>130</v>
      </c>
      <c r="E43" s="35">
        <f t="shared" si="5"/>
        <v>60</v>
      </c>
      <c r="F43" s="22">
        <v>65</v>
      </c>
      <c r="G43" s="23">
        <f t="shared" si="6"/>
        <v>3900</v>
      </c>
      <c r="H43" s="44"/>
    </row>
    <row r="44" spans="1:8" s="5" customFormat="1" ht="13.5" customHeight="1" x14ac:dyDescent="0.25">
      <c r="A44" s="10" t="s">
        <v>4</v>
      </c>
      <c r="B44" s="30">
        <v>2</v>
      </c>
      <c r="C44" s="22">
        <v>65</v>
      </c>
      <c r="D44" s="23">
        <f>SUM(B44*C44)</f>
        <v>130</v>
      </c>
      <c r="E44" s="35">
        <f t="shared" si="5"/>
        <v>60</v>
      </c>
      <c r="F44" s="22">
        <v>65</v>
      </c>
      <c r="G44" s="23">
        <f t="shared" si="6"/>
        <v>3900</v>
      </c>
      <c r="H44" s="44"/>
    </row>
    <row r="45" spans="1:8" s="5" customFormat="1" ht="13.5" customHeight="1" x14ac:dyDescent="0.25">
      <c r="A45" s="10" t="s">
        <v>23</v>
      </c>
      <c r="B45" s="30">
        <v>1</v>
      </c>
      <c r="C45" s="22">
        <v>65</v>
      </c>
      <c r="D45" s="23">
        <f t="shared" ref="D45" si="7">SUM(B45*C45)</f>
        <v>65</v>
      </c>
      <c r="E45" s="35">
        <f t="shared" si="5"/>
        <v>30</v>
      </c>
      <c r="F45" s="22">
        <v>65</v>
      </c>
      <c r="G45" s="23">
        <f t="shared" si="6"/>
        <v>1950</v>
      </c>
      <c r="H45" s="44" t="s">
        <v>59</v>
      </c>
    </row>
    <row r="46" spans="1:8" s="5" customFormat="1" ht="13.5" customHeight="1" x14ac:dyDescent="0.25">
      <c r="A46" s="10" t="s">
        <v>9</v>
      </c>
      <c r="B46" s="30">
        <v>-135</v>
      </c>
      <c r="C46" s="22">
        <v>30</v>
      </c>
      <c r="D46" s="23">
        <f>SUM(C46*B46)</f>
        <v>-4050</v>
      </c>
      <c r="E46" s="35">
        <f t="shared" ref="E46" si="8">SUM(B46*30)</f>
        <v>-4050</v>
      </c>
      <c r="F46" s="22">
        <v>30</v>
      </c>
      <c r="G46" s="23">
        <f>SUM(E46*F46)</f>
        <v>-121500</v>
      </c>
      <c r="H46" s="44" t="s">
        <v>25</v>
      </c>
    </row>
    <row r="47" spans="1:8" s="4" customFormat="1" ht="13.5" customHeight="1" thickBot="1" x14ac:dyDescent="0.3">
      <c r="A47" s="19" t="s">
        <v>8</v>
      </c>
      <c r="B47" s="31"/>
      <c r="C47" s="24"/>
      <c r="D47" s="25">
        <f>SUM(D39:D46)</f>
        <v>5440</v>
      </c>
      <c r="E47" s="31"/>
      <c r="F47" s="24"/>
      <c r="G47" s="25">
        <f>SUM(G39:G46)</f>
        <v>163200</v>
      </c>
      <c r="H47" s="45"/>
    </row>
    <row r="48" spans="1:8" s="4" customFormat="1" ht="13.5" customHeight="1" x14ac:dyDescent="0.25">
      <c r="A48" s="37" t="s">
        <v>12</v>
      </c>
      <c r="B48" s="38">
        <f>SUM(B39:B46)</f>
        <v>11</v>
      </c>
      <c r="C48" s="23">
        <f>SUM(D47)</f>
        <v>5440</v>
      </c>
      <c r="D48" s="39">
        <f>SUM(C48/B48)</f>
        <v>494.54545454545456</v>
      </c>
      <c r="E48" s="38">
        <f>SUM(E39:E46)</f>
        <v>330</v>
      </c>
      <c r="F48" s="23"/>
      <c r="G48" s="39"/>
      <c r="H48" s="46" t="s">
        <v>26</v>
      </c>
    </row>
    <row r="49" spans="1:8" s="4" customFormat="1" ht="13.5" customHeight="1" x14ac:dyDescent="0.25">
      <c r="A49" s="37"/>
      <c r="B49" s="38"/>
      <c r="C49" s="23" t="s">
        <v>32</v>
      </c>
      <c r="D49" s="39">
        <f>SUM(D38+D46)</f>
        <v>8950</v>
      </c>
      <c r="E49" s="38"/>
      <c r="F49" s="23" t="s">
        <v>30</v>
      </c>
      <c r="G49" s="39">
        <f>SUM(G38+G46)</f>
        <v>268500</v>
      </c>
      <c r="H49" s="46" t="s">
        <v>40</v>
      </c>
    </row>
    <row r="50" spans="1:8" ht="13.8" thickBot="1" x14ac:dyDescent="0.3">
      <c r="H50" s="46" t="s">
        <v>39</v>
      </c>
    </row>
    <row r="51" spans="1:8" s="5" customFormat="1" ht="56.4" x14ac:dyDescent="0.25">
      <c r="A51" s="50" t="s">
        <v>43</v>
      </c>
      <c r="B51" s="29"/>
      <c r="C51" s="16"/>
      <c r="D51" s="16"/>
      <c r="E51" s="29"/>
      <c r="F51" s="16"/>
      <c r="G51" s="16"/>
      <c r="H51" s="43"/>
    </row>
    <row r="52" spans="1:8" s="5" customFormat="1" ht="13.5" customHeight="1" x14ac:dyDescent="0.25">
      <c r="A52" s="34"/>
      <c r="B52" s="35"/>
      <c r="C52" s="36"/>
      <c r="D52" s="36" t="s">
        <v>53</v>
      </c>
      <c r="E52" s="35"/>
      <c r="F52" s="36"/>
      <c r="G52" s="36"/>
      <c r="H52" s="43"/>
    </row>
    <row r="53" spans="1:8" s="5" customFormat="1" ht="13.5" customHeight="1" x14ac:dyDescent="0.25">
      <c r="A53" s="34" t="s">
        <v>44</v>
      </c>
      <c r="B53" s="35">
        <v>52</v>
      </c>
      <c r="C53" s="36">
        <v>400</v>
      </c>
      <c r="D53" s="36">
        <f>SUM(B53*C53)</f>
        <v>20800</v>
      </c>
      <c r="E53" s="35">
        <v>1560</v>
      </c>
      <c r="F53" s="36"/>
      <c r="G53" s="36">
        <f>SUM(D53*30)</f>
        <v>624000</v>
      </c>
      <c r="H53" s="43"/>
    </row>
    <row r="54" spans="1:8" s="6" customFormat="1" ht="13.5" customHeight="1" x14ac:dyDescent="0.25">
      <c r="A54" s="10" t="s">
        <v>5</v>
      </c>
      <c r="B54" s="30">
        <v>5</v>
      </c>
      <c r="C54" s="22">
        <v>65</v>
      </c>
      <c r="D54" s="23">
        <f>SUM(B54*C54)</f>
        <v>325</v>
      </c>
      <c r="E54" s="35">
        <f t="shared" ref="E54:E62" si="9">SUM(B54*30)</f>
        <v>150</v>
      </c>
      <c r="F54" s="22">
        <v>65</v>
      </c>
      <c r="G54" s="23">
        <f>SUM(E54*F54)</f>
        <v>9750</v>
      </c>
      <c r="H54" s="44" t="s">
        <v>48</v>
      </c>
    </row>
    <row r="55" spans="1:8" s="5" customFormat="1" ht="13.5" customHeight="1" x14ac:dyDescent="0.25">
      <c r="A55" s="10" t="s">
        <v>2</v>
      </c>
      <c r="B55" s="30">
        <v>2</v>
      </c>
      <c r="C55" s="22">
        <v>65</v>
      </c>
      <c r="D55" s="23">
        <f>SUM(B55*C55)</f>
        <v>130</v>
      </c>
      <c r="E55" s="35">
        <f t="shared" si="9"/>
        <v>60</v>
      </c>
      <c r="F55" s="22">
        <v>65</v>
      </c>
      <c r="G55" s="23">
        <f t="shared" ref="G55:G62" si="10">SUM(E55*F55)</f>
        <v>3900</v>
      </c>
      <c r="H55" s="44"/>
    </row>
    <row r="56" spans="1:8" s="5" customFormat="1" ht="13.5" customHeight="1" x14ac:dyDescent="0.25">
      <c r="A56" s="10" t="s">
        <v>15</v>
      </c>
      <c r="B56" s="30">
        <v>36</v>
      </c>
      <c r="C56" s="22">
        <v>65</v>
      </c>
      <c r="D56" s="23">
        <f>SUM(B56*C56)</f>
        <v>2340</v>
      </c>
      <c r="E56" s="35">
        <f t="shared" si="9"/>
        <v>1080</v>
      </c>
      <c r="F56" s="22">
        <v>65</v>
      </c>
      <c r="G56" s="23">
        <f t="shared" si="10"/>
        <v>70200</v>
      </c>
      <c r="H56" s="44"/>
    </row>
    <row r="57" spans="1:8" s="5" customFormat="1" ht="13.5" customHeight="1" x14ac:dyDescent="0.25">
      <c r="A57" s="10" t="s">
        <v>46</v>
      </c>
      <c r="B57" s="30">
        <v>100</v>
      </c>
      <c r="C57" s="22">
        <v>65</v>
      </c>
      <c r="D57" s="23">
        <f>SUM(B57*C57)</f>
        <v>6500</v>
      </c>
      <c r="E57" s="35">
        <f t="shared" si="9"/>
        <v>3000</v>
      </c>
      <c r="F57" s="22">
        <v>65</v>
      </c>
      <c r="G57" s="23">
        <f t="shared" si="10"/>
        <v>195000</v>
      </c>
      <c r="H57" s="44"/>
    </row>
    <row r="58" spans="1:8" s="5" customFormat="1" ht="13.5" customHeight="1" x14ac:dyDescent="0.25">
      <c r="A58" s="10" t="s">
        <v>47</v>
      </c>
      <c r="B58" s="30">
        <v>52</v>
      </c>
      <c r="C58" s="22">
        <v>65</v>
      </c>
      <c r="D58" s="23">
        <f>SUM(B58*C58)</f>
        <v>3380</v>
      </c>
      <c r="E58" s="35">
        <f t="shared" si="9"/>
        <v>1560</v>
      </c>
      <c r="F58" s="22">
        <v>65</v>
      </c>
      <c r="G58" s="23">
        <f t="shared" si="10"/>
        <v>101400</v>
      </c>
      <c r="H58" s="44"/>
    </row>
    <row r="59" spans="1:8" s="5" customFormat="1" ht="13.5" customHeight="1" x14ac:dyDescent="0.25">
      <c r="A59" s="10" t="s">
        <v>45</v>
      </c>
      <c r="B59" s="30">
        <v>110</v>
      </c>
      <c r="C59" s="22">
        <v>65</v>
      </c>
      <c r="D59" s="23">
        <f>SUM(B59*C59)</f>
        <v>7150</v>
      </c>
      <c r="E59" s="35">
        <f t="shared" si="9"/>
        <v>3300</v>
      </c>
      <c r="F59" s="22">
        <v>65</v>
      </c>
      <c r="G59" s="23">
        <f t="shared" si="10"/>
        <v>214500</v>
      </c>
      <c r="H59" s="44"/>
    </row>
    <row r="60" spans="1:8" s="5" customFormat="1" ht="13.5" customHeight="1" x14ac:dyDescent="0.25">
      <c r="A60" s="10" t="s">
        <v>60</v>
      </c>
      <c r="B60" s="30">
        <v>2</v>
      </c>
      <c r="C60" s="22">
        <v>65</v>
      </c>
      <c r="D60" s="23">
        <f>SUM(B60*C60)</f>
        <v>130</v>
      </c>
      <c r="E60" s="35">
        <f t="shared" si="9"/>
        <v>60</v>
      </c>
      <c r="F60" s="22">
        <v>65</v>
      </c>
      <c r="G60" s="23">
        <f t="shared" si="10"/>
        <v>3900</v>
      </c>
      <c r="H60" s="44"/>
    </row>
    <row r="61" spans="1:8" s="5" customFormat="1" ht="13.5" customHeight="1" x14ac:dyDescent="0.25">
      <c r="A61" s="10" t="s">
        <v>4</v>
      </c>
      <c r="B61" s="30">
        <v>2</v>
      </c>
      <c r="C61" s="22">
        <v>65</v>
      </c>
      <c r="D61" s="23">
        <f>SUM(B61*C61)</f>
        <v>130</v>
      </c>
      <c r="E61" s="35">
        <f t="shared" si="9"/>
        <v>60</v>
      </c>
      <c r="F61" s="22">
        <v>65</v>
      </c>
      <c r="G61" s="23">
        <f t="shared" si="10"/>
        <v>3900</v>
      </c>
      <c r="H61" s="44"/>
    </row>
    <row r="62" spans="1:8" s="5" customFormat="1" ht="13.5" customHeight="1" x14ac:dyDescent="0.25">
      <c r="A62" s="10" t="s">
        <v>23</v>
      </c>
      <c r="B62" s="30">
        <v>1</v>
      </c>
      <c r="C62" s="22">
        <v>65</v>
      </c>
      <c r="D62" s="23">
        <f t="shared" ref="D62" si="11">SUM(B62*C62)</f>
        <v>65</v>
      </c>
      <c r="E62" s="35">
        <f t="shared" si="9"/>
        <v>30</v>
      </c>
      <c r="F62" s="22">
        <v>65</v>
      </c>
      <c r="G62" s="23">
        <f t="shared" si="10"/>
        <v>1950</v>
      </c>
      <c r="H62" s="44"/>
    </row>
    <row r="63" spans="1:8" s="5" customFormat="1" ht="13.5" customHeight="1" x14ac:dyDescent="0.25">
      <c r="A63" s="10" t="s">
        <v>9</v>
      </c>
      <c r="B63" s="30">
        <v>-300</v>
      </c>
      <c r="C63" s="22">
        <v>30</v>
      </c>
      <c r="D63" s="23">
        <f>SUM(C63*B63)</f>
        <v>-9000</v>
      </c>
      <c r="E63" s="35">
        <f t="shared" ref="E63" si="12">SUM(B63*30)</f>
        <v>-9000</v>
      </c>
      <c r="F63" s="22">
        <v>30</v>
      </c>
      <c r="G63" s="23">
        <f>SUM(E63*F63)</f>
        <v>-270000</v>
      </c>
      <c r="H63" s="44"/>
    </row>
    <row r="64" spans="1:8" s="4" customFormat="1" ht="13.5" customHeight="1" thickBot="1" x14ac:dyDescent="0.3">
      <c r="A64" s="19" t="s">
        <v>8</v>
      </c>
      <c r="B64" s="31"/>
      <c r="C64" s="24"/>
      <c r="D64" s="25">
        <f>SUM(D54:D63)</f>
        <v>11150</v>
      </c>
      <c r="E64" s="31"/>
      <c r="F64" s="24"/>
      <c r="G64" s="25">
        <f>SUM(G54:G63)</f>
        <v>334500</v>
      </c>
      <c r="H64" s="45"/>
    </row>
    <row r="65" spans="1:8" s="4" customFormat="1" ht="13.5" customHeight="1" x14ac:dyDescent="0.25">
      <c r="A65" s="37" t="s">
        <v>12</v>
      </c>
      <c r="B65" s="38">
        <f>SUM(B54+B55+B60+B61+B62)</f>
        <v>12</v>
      </c>
      <c r="C65" s="23">
        <f>SUM(D64)</f>
        <v>11150</v>
      </c>
      <c r="D65" s="39">
        <f>SUM(C65/B65)</f>
        <v>929.16666666666663</v>
      </c>
      <c r="E65" s="38">
        <v>360</v>
      </c>
      <c r="F65" s="23"/>
      <c r="G65" s="39"/>
      <c r="H65" s="46" t="s">
        <v>54</v>
      </c>
    </row>
    <row r="66" spans="1:8" s="4" customFormat="1" ht="13.5" customHeight="1" thickBot="1" x14ac:dyDescent="0.3">
      <c r="A66" s="37"/>
      <c r="B66" s="38"/>
      <c r="C66" s="23" t="s">
        <v>32</v>
      </c>
      <c r="D66" s="39">
        <f>SUM(D53+D63)</f>
        <v>11800</v>
      </c>
      <c r="E66" s="38"/>
      <c r="F66" s="23" t="s">
        <v>30</v>
      </c>
      <c r="G66" s="39">
        <f>SUM(G53+G63)</f>
        <v>354000</v>
      </c>
      <c r="H66" s="46" t="s">
        <v>56</v>
      </c>
    </row>
    <row r="67" spans="1:8" s="11" customFormat="1" ht="15.6" customHeight="1" thickTop="1" thickBot="1" x14ac:dyDescent="0.3">
      <c r="A67" s="18" t="s">
        <v>58</v>
      </c>
      <c r="B67" s="32"/>
      <c r="C67" s="21"/>
      <c r="D67" s="20"/>
      <c r="E67" s="32"/>
      <c r="F67" s="21"/>
      <c r="G67" s="20"/>
      <c r="H67" s="46" t="s">
        <v>55</v>
      </c>
    </row>
    <row r="68" spans="1:8" ht="24.75" customHeight="1" thickTop="1" thickBot="1" x14ac:dyDescent="0.3">
      <c r="A68" s="51" t="s">
        <v>57</v>
      </c>
      <c r="B68" s="52"/>
      <c r="C68" s="53"/>
      <c r="D68" s="18" t="s">
        <v>63</v>
      </c>
      <c r="E68" s="18"/>
      <c r="F68" s="17"/>
      <c r="G68" s="18">
        <f>SUM(G66+G49+G33+G17)</f>
        <v>690900</v>
      </c>
      <c r="H68" s="47"/>
    </row>
    <row r="69" spans="1:8" ht="13.8" thickTop="1" x14ac:dyDescent="0.25">
      <c r="A69" s="7"/>
    </row>
    <row r="71" spans="1:8" x14ac:dyDescent="0.25">
      <c r="D71" s="8"/>
      <c r="G71" s="8"/>
    </row>
  </sheetData>
  <mergeCells count="1">
    <mergeCell ref="A68:B68"/>
  </mergeCells>
  <phoneticPr fontId="2" type="noConversion"/>
  <pageMargins left="0.25" right="0.25" top="0.75" bottom="0.75" header="0.3" footer="0.3"/>
  <pageSetup scale="90" orientation="landscape" horizontalDpi="300" verticalDpi="300" r:id="rId1"/>
  <headerFooter alignWithMargins="0">
    <oddHeader>&amp;C&amp;A</oddHeader>
    <oddFooter>&amp;LConfidential &amp; Proprietary&amp;R&amp;8Page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"/>
  <sheetViews>
    <sheetView topLeftCell="A2" workbookViewId="0">
      <selection activeCell="C25" sqref="C25"/>
    </sheetView>
  </sheetViews>
  <sheetFormatPr defaultRowHeight="13.2" x14ac:dyDescent="0.25"/>
  <sheetData/>
  <phoneticPr fontId="2" type="noConversion"/>
  <pageMargins left="1.28" right="0.75" top="1.39" bottom="1" header="0.5" footer="0.5"/>
  <pageSetup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Marketing Budget Plan</vt:lpstr>
      <vt:lpstr>Budget Plan Chart</vt:lpstr>
      <vt:lpstr>'Budget Plan Chart'!Print_Area</vt:lpstr>
      <vt:lpstr>'Marketing Budget Plan'!Print_Area</vt:lpstr>
      <vt:lpstr>'Marketing Budget Plan'!Print_Titles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Rochelle Trotman</dc:creator>
  <cp:lastModifiedBy>Rochelle Trotman</cp:lastModifiedBy>
  <cp:lastPrinted>2015-10-16T05:49:33Z</cp:lastPrinted>
  <dcterms:created xsi:type="dcterms:W3CDTF">2002-03-19T21:41:08Z</dcterms:created>
  <dcterms:modified xsi:type="dcterms:W3CDTF">2015-10-16T05:52:52Z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TC011507371033</vt:lpwstr>
  </property>
</Properties>
</file>