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12" yWindow="5568" windowWidth="12120" windowHeight="2820" firstSheet="1" activeTab="2"/>
  </bookViews>
  <sheets>
    <sheet name="PROFIT BUSINESS PROJECTIONS" sheetId="7" r:id="rId1"/>
    <sheet name="SMALL BUSINESS BASIC" sheetId="9" r:id="rId2"/>
    <sheet name="STANDARD BUSINESS" sheetId="10" r:id="rId3"/>
    <sheet name="STANDARD W PAYROLL" sheetId="11" r:id="rId4"/>
    <sheet name="FULL PACKAGE" sheetId="12" r:id="rId5"/>
    <sheet name="ADDITIONAL THINGS TO NOTE " sheetId="13" r:id="rId6"/>
    <sheet name="MARKETING WORDS FONTS COLOURS" sheetId="14" r:id="rId7"/>
  </sheets>
  <definedNames>
    <definedName name="_xlnm._FilterDatabase" localSheetId="0" hidden="1">'PROFIT BUSINESS PROJECTIONS'!$A$4:$D$10</definedName>
    <definedName name="OLE_LINK1" localSheetId="6">'MARKETING WORDS FONTS COLOURS'!$A$42</definedName>
    <definedName name="_xlnm.Print_Area" localSheetId="0">'PROFIT BUSINESS PROJECTIONS'!$A$1:$H$68</definedName>
    <definedName name="_xlnm.Print_Titles" localSheetId="0">'PROFIT BUSINESS PROJECTIONS'!$2:$2</definedName>
  </definedNames>
  <calcPr calcId="145621" fullCalcOnLoad="1"/>
  <customWorkbookViews>
    <customWorkbookView name="darcie - Personal View" guid="{EEDD1B77-D165-48DB-B06A-8BE20C52DE8D}" mergeInterval="0" personalView="1" maximized="1" windowWidth="1020" windowHeight="592" activeSheetId="1"/>
    <customWorkbookView name="Astrid Klopsch - Personal View" guid="{436D111F-628A-46A2-A6BF-7830CC8DF5B7}" mergeInterval="0" personalView="1" maximized="1" windowWidth="988" windowHeight="369" activeSheetId="1"/>
    <customWorkbookView name="Eileen  Brewer - Personal View" guid="{CCE102FF-7A4A-40A9-B3BE-A5FD62318598}" mergeInterval="0" personalView="1" maximized="1" windowWidth="984" windowHeight="558" activeSheetId="1"/>
    <customWorkbookView name="Astrid - Personal View" guid="{BAAEBD33-55A1-4BE1-819C-02523CC96E6A}" mergeInterval="0" personalView="1" maximized="1" windowWidth="1003" windowHeight="233" activeSheetId="1"/>
  </customWorkbookViews>
</workbook>
</file>

<file path=xl/calcChain.xml><?xml version="1.0" encoding="utf-8"?>
<calcChain xmlns="http://schemas.openxmlformats.org/spreadsheetml/2006/main">
  <c r="B65" i="7" l="1"/>
  <c r="E62" i="7"/>
  <c r="G62" i="7" s="1"/>
  <c r="E45" i="7"/>
  <c r="G45" i="7" s="1"/>
  <c r="D45" i="7"/>
  <c r="D62" i="7"/>
  <c r="D58" i="7"/>
  <c r="D57" i="7"/>
  <c r="E58" i="7"/>
  <c r="G58" i="7" s="1"/>
  <c r="E57" i="7"/>
  <c r="G57" i="7" s="1"/>
  <c r="E63" i="7"/>
  <c r="G63" i="7" s="1"/>
  <c r="D63" i="7"/>
  <c r="E61" i="7"/>
  <c r="G61" i="7" s="1"/>
  <c r="D61" i="7"/>
  <c r="E60" i="7"/>
  <c r="G60" i="7" s="1"/>
  <c r="D60" i="7"/>
  <c r="E59" i="7"/>
  <c r="G59" i="7" s="1"/>
  <c r="D59" i="7"/>
  <c r="E56" i="7"/>
  <c r="G56" i="7" s="1"/>
  <c r="D56" i="7"/>
  <c r="E55" i="7"/>
  <c r="G55" i="7" s="1"/>
  <c r="D55" i="7"/>
  <c r="E54" i="7"/>
  <c r="D54" i="7"/>
  <c r="D64" i="7" s="1"/>
  <c r="C65" i="7" s="1"/>
  <c r="D65" i="7" s="1"/>
  <c r="D53" i="7"/>
  <c r="D66" i="7" s="1"/>
  <c r="D42" i="7"/>
  <c r="D38" i="7"/>
  <c r="E42" i="7"/>
  <c r="G42" i="7" s="1"/>
  <c r="B48" i="7"/>
  <c r="E46" i="7"/>
  <c r="G46" i="7" s="1"/>
  <c r="D46" i="7"/>
  <c r="E44" i="7"/>
  <c r="G44" i="7" s="1"/>
  <c r="D44" i="7"/>
  <c r="E43" i="7"/>
  <c r="G43" i="7" s="1"/>
  <c r="D43" i="7"/>
  <c r="E41" i="7"/>
  <c r="G41" i="7" s="1"/>
  <c r="D41" i="7"/>
  <c r="E40" i="7"/>
  <c r="G40" i="7" s="1"/>
  <c r="D40" i="7"/>
  <c r="E39" i="7"/>
  <c r="E48" i="7" s="1"/>
  <c r="D39" i="7"/>
  <c r="D47" i="7" s="1"/>
  <c r="C48" i="7" s="1"/>
  <c r="D48" i="7" s="1"/>
  <c r="E38" i="7"/>
  <c r="G38" i="7"/>
  <c r="G49" i="7" s="1"/>
  <c r="B32" i="7"/>
  <c r="E30" i="7"/>
  <c r="G30" i="7" s="1"/>
  <c r="D30" i="7"/>
  <c r="E27" i="7"/>
  <c r="G27" i="7" s="1"/>
  <c r="D27" i="7"/>
  <c r="E26" i="7"/>
  <c r="G26" i="7" s="1"/>
  <c r="D26" i="7"/>
  <c r="E25" i="7"/>
  <c r="G25" i="7" s="1"/>
  <c r="D25" i="7"/>
  <c r="E24" i="7"/>
  <c r="G24" i="7" s="1"/>
  <c r="D24" i="7"/>
  <c r="E23" i="7"/>
  <c r="E32" i="7" s="1"/>
  <c r="D23" i="7"/>
  <c r="D31" i="7" s="1"/>
  <c r="C32" i="7" s="1"/>
  <c r="D32" i="7" s="1"/>
  <c r="E22" i="7"/>
  <c r="D22" i="7"/>
  <c r="G22" i="7" s="1"/>
  <c r="G33" i="7" s="1"/>
  <c r="E7" i="7"/>
  <c r="G7" i="7" s="1"/>
  <c r="E8" i="7"/>
  <c r="G8" i="7" s="1"/>
  <c r="E9" i="7"/>
  <c r="G9" i="7" s="1"/>
  <c r="E10" i="7"/>
  <c r="G10" i="7" s="1"/>
  <c r="E11" i="7"/>
  <c r="G11" i="7" s="1"/>
  <c r="E13" i="7"/>
  <c r="G13" i="7" s="1"/>
  <c r="E6" i="7"/>
  <c r="E15" i="7"/>
  <c r="B15" i="7"/>
  <c r="D6" i="7"/>
  <c r="G6" i="7" s="1"/>
  <c r="G17" i="7" s="1"/>
  <c r="D11" i="7"/>
  <c r="D13" i="7"/>
  <c r="D7" i="7"/>
  <c r="D8" i="7"/>
  <c r="D9" i="7"/>
  <c r="D10" i="7"/>
  <c r="D14" i="7"/>
  <c r="G53" i="7" l="1"/>
  <c r="G66" i="7" s="1"/>
  <c r="G68" i="7" s="1"/>
  <c r="G54" i="7"/>
  <c r="G64" i="7" s="1"/>
  <c r="D49" i="7"/>
  <c r="D33" i="7"/>
  <c r="D17" i="7"/>
  <c r="C15" i="7"/>
  <c r="D15" i="7" s="1"/>
  <c r="G39" i="7"/>
  <c r="G47" i="7" s="1"/>
  <c r="G23" i="7"/>
  <c r="G31" i="7" s="1"/>
  <c r="G14" i="7"/>
</calcChain>
</file>

<file path=xl/sharedStrings.xml><?xml version="1.0" encoding="utf-8"?>
<sst xmlns="http://schemas.openxmlformats.org/spreadsheetml/2006/main" count="198" uniqueCount="157">
  <si>
    <t>Category</t>
  </si>
  <si>
    <t xml:space="preserve">Package Deals Profit </t>
  </si>
  <si>
    <t>EFY to acct</t>
  </si>
  <si>
    <t>Reporting Qtrly</t>
  </si>
  <si>
    <t>BAS lodge</t>
  </si>
  <si>
    <t>Setup file &amp; Package dd Converse with client</t>
  </si>
  <si>
    <t>Basic Package Annual Figures</t>
  </si>
  <si>
    <t>MTHLY PACKAGE 110 PER MTH</t>
  </si>
  <si>
    <t>Profit PER UNIT</t>
  </si>
  <si>
    <t>Annual bookkeeping costs per unit</t>
  </si>
  <si>
    <t>weekly bookkeper 7 hours per week to service 30 clients</t>
  </si>
  <si>
    <t xml:space="preserve">Small busiiness, Fencing, Marketing, Graphics, </t>
  </si>
  <si>
    <t>Total my annual hours per unit</t>
  </si>
  <si>
    <t>Business Standard Annual Figures</t>
  </si>
  <si>
    <t>MTHLY PACKAGE 170 PER MTH</t>
  </si>
  <si>
    <t>Qtly Reconcile 2 accts inc payroll mthly 2 hours per mth</t>
  </si>
  <si>
    <t>Qtly Reconcile 1 acct  3 hours per qtr</t>
  </si>
  <si>
    <t xml:space="preserve">eg; Sscafolding, Cure Hair, Eevents, </t>
  </si>
  <si>
    <t xml:space="preserve">Small busiiness w payroll, Scaffolding, Hairdresser, Event Hire, JGB Plasterer, </t>
  </si>
  <si>
    <t xml:space="preserve">eg; Niel Mack, IGM, WD, Dean Morgan, Mark Richens, Toentail, </t>
  </si>
  <si>
    <t>weekly bookkeper 14 hours per week to service 30 clients</t>
  </si>
  <si>
    <t>Weekly Payroll &gt;10 employees</t>
  </si>
  <si>
    <t>TOTAL PROFIT</t>
  </si>
  <si>
    <t xml:space="preserve">EFY payment summaries ATO lodgement </t>
  </si>
  <si>
    <t xml:space="preserve">eg; Vets, all medium sized business  </t>
  </si>
  <si>
    <t>weekly bookkeper 78 hours per week to service 30 clients</t>
  </si>
  <si>
    <t>Weekly hours Max 488 year 11 per week per 30 QTY</t>
  </si>
  <si>
    <t>Profit annual 39,600</t>
  </si>
  <si>
    <t>Profit annual 28,800</t>
  </si>
  <si>
    <t>Profit PER UNIT AND QTY</t>
  </si>
  <si>
    <t>PROFIT PER 30 QTY</t>
  </si>
  <si>
    <t xml:space="preserve">TOTAL PROFIT </t>
  </si>
  <si>
    <t>PROFIT PER UNIT</t>
  </si>
  <si>
    <t>Weekly hours Max 3-4 per week per 30 QTY</t>
  </si>
  <si>
    <t>PROFIT PER HOUR = $154</t>
  </si>
  <si>
    <t>Weekly hours Max 6-7 per week per 30 QTY</t>
  </si>
  <si>
    <t xml:space="preserve">PROFIT PER HOUR =182 </t>
  </si>
  <si>
    <t xml:space="preserve">PROFIT PER WEEK = 761 </t>
  </si>
  <si>
    <t>PROFIT PER WEEK; = $553</t>
  </si>
  <si>
    <t xml:space="preserve">PROFIT PER WEEK =5163 </t>
  </si>
  <si>
    <t xml:space="preserve">PROFIT PER HOUR =550  </t>
  </si>
  <si>
    <t>WEEKLYPACKAGE 250 PER MTH</t>
  </si>
  <si>
    <t>Business WEEKLY w/ Payroll Annual Figures</t>
  </si>
  <si>
    <t>FULL WEEKLY PACKAGE</t>
  </si>
  <si>
    <t>WEEKLY PACKAGE $400 PER WEEK</t>
  </si>
  <si>
    <t>Weekly Payroll &gt;10 employees  2 HOURS PER WEEK</t>
  </si>
  <si>
    <t>Purchases entry with conversing for payment</t>
  </si>
  <si>
    <t>matching mthly stmt to bills for payment with .aba file sent</t>
  </si>
  <si>
    <t>ALL MEDIUM BUSINESS TYPES</t>
  </si>
  <si>
    <t>HOURLY CHARGE</t>
  </si>
  <si>
    <t>COSTS PER JOB</t>
  </si>
  <si>
    <t>HOURS TAKEN</t>
  </si>
  <si>
    <t>30 CLIENT PROJECTION</t>
  </si>
  <si>
    <t xml:space="preserve">ANNUAL INCOME </t>
  </si>
  <si>
    <t>Weekly hours Max 360 Pear 12per week per 30 QTY</t>
  </si>
  <si>
    <t>PROFIT PER WEEK =6807</t>
  </si>
  <si>
    <t>PROFIT PER HOUR =983</t>
  </si>
  <si>
    <t>ESTIMATED ANNUAL GRAND TOTAL</t>
  </si>
  <si>
    <t>120 CLIENTS @30 QTY PER PACKAGE</t>
  </si>
  <si>
    <t>3 STAFF APPROX 25 HOURS WEEK</t>
  </si>
  <si>
    <t>Reporting Qtrly PLUS SUPER</t>
  </si>
  <si>
    <t>HOURS PROJ</t>
  </si>
  <si>
    <t xml:space="preserve">BUSINESS TYPE </t>
  </si>
  <si>
    <t>34 HOURS PER WEEK</t>
  </si>
  <si>
    <t xml:space="preserve">Small Business Basic    </t>
  </si>
  <si>
    <t xml:space="preserve">Accounting program data file prepared for EFY to your accountant </t>
  </si>
  <si>
    <t>1 reconciled bank account</t>
  </si>
  <si>
    <t>Preparation and lodgment of BAS</t>
  </si>
  <si>
    <t>Profit &amp; Loss Qtly</t>
  </si>
  <si>
    <t>This package does not include ‘sales tracking’ Ask us how you can do this easily yourself.</t>
  </si>
  <si>
    <t>peace</t>
  </si>
  <si>
    <t>open</t>
  </si>
  <si>
    <t>airy</t>
  </si>
  <si>
    <t>effortless</t>
  </si>
  <si>
    <t>classic</t>
  </si>
  <si>
    <t>honest</t>
  </si>
  <si>
    <t>clear</t>
  </si>
  <si>
    <t>pure</t>
  </si>
  <si>
    <t>grace</t>
  </si>
  <si>
    <t>freedom</t>
  </si>
  <si>
    <t>minimal</t>
  </si>
  <si>
    <t>dream</t>
  </si>
  <si>
    <t xml:space="preserve">Typically we work for very thankful business owner’s, bookkeepers and accountants who have the challenge of either requiring further knowledge from an expert of bookkeeping processes or require some or all of their bookkeeping done for them. </t>
  </si>
  <si>
    <t>This provides them with solutions for their business and saves them valuable time to work on other aspects to improve their business and remain compliant with the ATO.</t>
  </si>
  <si>
    <t xml:space="preserve">What Set Boookwork is NOT… </t>
  </si>
  <si>
    <r>
      <t>·</t>
    </r>
    <r>
      <rPr>
        <sz val="7"/>
        <rFont val="Times New Roman"/>
        <family val="1"/>
      </rPr>
      <t xml:space="preserve">        </t>
    </r>
    <r>
      <rPr>
        <sz val="10"/>
        <rFont val="Arial"/>
        <family val="2"/>
      </rPr>
      <t xml:space="preserve">A franchise opportunity  </t>
    </r>
  </si>
  <si>
    <t>Set Bookwork set ourselves apart by (keeping) ALL our business in one office, NOT outsourced to other bookkeeping businesses that do not have the relevant training.</t>
  </si>
  <si>
    <t xml:space="preserve">Training and attention to detail is our stand out Priority. </t>
  </si>
  <si>
    <t>Our in office bookkeepers are all professionally trained by an accredited Trainer</t>
  </si>
  <si>
    <t>ALL work is checked thoroughly before lodgments and the client will always be dealing with the owner of Set bookwork. Shelly Trotman.</t>
  </si>
  <si>
    <t>Set Bookwork is most definitely NOT</t>
  </si>
  <si>
    <r>
      <t>·</t>
    </r>
    <r>
      <rPr>
        <sz val="7"/>
        <rFont val="Times New Roman"/>
        <family val="1"/>
      </rPr>
      <t xml:space="preserve">        </t>
    </r>
    <r>
      <rPr>
        <sz val="10"/>
        <rFont val="Arial"/>
        <family val="2"/>
      </rPr>
      <t>Inexperienced bookkeepers making a mess…</t>
    </r>
  </si>
  <si>
    <t>play</t>
  </si>
  <si>
    <t>clients speak directly with owner ONLY</t>
  </si>
  <si>
    <t xml:space="preserve">One office location in Australia - All remote work performed </t>
  </si>
  <si>
    <t>point of difference</t>
  </si>
  <si>
    <t>Accredited Trained Proffessional bookkeeper</t>
  </si>
  <si>
    <t>Not a franchise or bookwork outsourced to unknowledgeable bookkeepers</t>
  </si>
  <si>
    <t>TRUST to get it setup and correct</t>
  </si>
  <si>
    <t>Help</t>
  </si>
  <si>
    <t>Freedom</t>
  </si>
  <si>
    <t>Packages for your business to budget.. Set cost bookkeeping</t>
  </si>
  <si>
    <t xml:space="preserve">What I need….  help with package names and descriptions - wording for website about me and marketing material. </t>
  </si>
  <si>
    <t xml:space="preserve">Easy </t>
  </si>
  <si>
    <t>KEY BUSINESS POINTS</t>
  </si>
  <si>
    <t>BAS LODGED AND PROCESSED.. REPORT SENT TO YOU FOR PAYMENT</t>
  </si>
  <si>
    <t>EFY FILES LINKED OR SENT TO ACCOUNTANT</t>
  </si>
  <si>
    <t>CREDITORS BILLS ENTERED AND STATEMENTS MATCHED FOR PAYMENT</t>
  </si>
  <si>
    <t>SALES APPLIED FROM BANK</t>
  </si>
  <si>
    <t>PAYROLL HELP</t>
  </si>
  <si>
    <t>PAYROLL SERVICES FULL SERVICE INC SUPER AND PAYMENT SUMMARIES, ATO LODGEMENT</t>
  </si>
  <si>
    <t xml:space="preserve">We troubleshoot and streamline accounting files to ‘suit’ each business model and have many years of experience doing this.. </t>
  </si>
  <si>
    <t>Josefin Sans and Railway.   FONTS</t>
  </si>
  <si>
    <t>He is happy sending of his invoices (writes in a book and hands to client) or uses Word</t>
  </si>
  <si>
    <t>He use to get his wife to do all the bookkeeping but it took kylie hours…. And she needed to make the kids dinner!</t>
  </si>
  <si>
    <t xml:space="preserve">We set Neil up with the small business basic package and now Neil has nothing to worry about other than chasing </t>
  </si>
  <si>
    <t xml:space="preserve">his clients for payment.. Oh and spending quality time with Kylie. (love hearts) and cuddles. </t>
  </si>
  <si>
    <t>Neil builds fences… he enjoys being outdoors doing what he is good at!   Figure of  'big muscled MR Mack'</t>
  </si>
  <si>
    <t xml:space="preserve">Neil knows he can build a good strong quality fence butwhen it comes to doing his bookkeeping correctly …. </t>
  </si>
  <si>
    <t>PACKAGE INCLUDES</t>
  </si>
  <si>
    <t>RECONCILED BANK ACCOUNT</t>
  </si>
  <si>
    <t>BAS CALCULATION AND LODGEMENT - PAYMENT SLIP EMAILED TO NEIL FOR PAYMENT</t>
  </si>
  <si>
    <t>EFY FILE TO ACCOUNTANT TO PRODUCE TAX</t>
  </si>
  <si>
    <t>PROFIT AND LOSS AND BALANCE SHEET REPORTING</t>
  </si>
  <si>
    <t xml:space="preserve">ADDITIONAL COSTS </t>
  </si>
  <si>
    <t>BUSINESS MODEL  BASIC   $ $110 PER MTH</t>
  </si>
  <si>
    <t>Any additional bank accounts reconciled @ $33 per mth</t>
  </si>
  <si>
    <t xml:space="preserve">If transacions for both accounts exceed 300 per mth package may be inadequate and would change to an hourly </t>
  </si>
  <si>
    <t xml:space="preserve">(need to work on this) </t>
  </si>
  <si>
    <t>If client has not purchased an accounting program you can buy a discounted online accounting file for $20 per mth</t>
  </si>
  <si>
    <t xml:space="preserve">Add an Accounting program mthly fee $20 if required </t>
  </si>
  <si>
    <t xml:space="preserve">ALL BANK ENTRIES DR AND CR </t>
  </si>
  <si>
    <t>1 hour Free Setup and Training, Included training notes and instructions to complete.</t>
  </si>
  <si>
    <t>Payroll Setup instructions and support to owner or Employee at place of business</t>
  </si>
  <si>
    <t>Purchases Setup instructions and support to owner or Employee at place of business</t>
  </si>
  <si>
    <t xml:space="preserve">Accounting program data file prepared and checked for EFY to your accountant </t>
  </si>
  <si>
    <t>2 reconciled bank account’s</t>
  </si>
  <si>
    <t>Preparation and lodgment of BAS &amp; PAYG &amp; Installment Tax if applicable</t>
  </si>
  <si>
    <t xml:space="preserve">Qtly superannuation payments processed </t>
  </si>
  <si>
    <t>EFY Payroll Reconciliation and Payroll Employee payment summaries lodged with ATO</t>
  </si>
  <si>
    <t>Add an accounting program mthly charge of $60 if required.</t>
  </si>
  <si>
    <t>BUSINESS MODEL  STANDARD   $ 170 PER MTH</t>
  </si>
  <si>
    <t xml:space="preserve">Jazz can handle collected and banking her income and is happy to pay the few staff in the salon ok.. </t>
  </si>
  <si>
    <t>Now that Jazz is all Set.  Day to day she cuts, dyes and chats with clients and Saturday nights she parties!</t>
  </si>
  <si>
    <t>Jazzie loves counciling all her hairdressing clients.. She is considered part of the family as she knows everyones business around town!</t>
  </si>
  <si>
    <t xml:space="preserve">She looks forward to letting her own hair down on Saturday night… </t>
  </si>
  <si>
    <t>2 reconciled bank accounts - chq and credit card</t>
  </si>
  <si>
    <t xml:space="preserve">PAYMENT SUMMARIES </t>
  </si>
  <si>
    <t xml:space="preserve">business with weekly payroll done for you </t>
  </si>
  <si>
    <t>Setup Accounting program ALL done for YOU</t>
  </si>
  <si>
    <t>Chart of Accounts, Setup Payroll, Setup Superfund payment</t>
  </si>
  <si>
    <t>Full Payroll Setup and Superannuation payments ALL done for YOU including entitlements</t>
  </si>
  <si>
    <t>All of Standard Package features included above</t>
  </si>
  <si>
    <t>Weekly / fortnightly pay (.aba) bank file emailed to you to upload and pay employees.</t>
  </si>
  <si>
    <t>Add an accounting program monthly fee of $60 if required</t>
  </si>
  <si>
    <t xml:space="preserve">but was stuck trying to do the right thing with compliance bookwork adding numbers and stuff!!  </t>
  </si>
  <si>
    <t xml:space="preserve"> Jazz wants to pull her hair out (Jazz with hair frazzled and chopping at her hair)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</si>
</sst>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0" formatCode="_(&quot;$&quot;* #,##0.00_);_(&quot;$&quot;* \(#,##0.00\);_(&quot;$&quot;* &quot;-&quot;??_);_(@_)"/>
    <numFmt numFmtId="177" formatCode="&quot;$&quot;#,##0.00"/>
    <numFmt numFmtId="180" formatCode="[$$-409]#,##0.00_);[Red]\([$$-409]#,##0.00\)"/>
  </numFmts>
  <fonts count="35" x14ac:knownFonts="1">
    <font>
      <sz val="10"/>
      <name val="Arial"/>
    </font>
    <font>
      <sz val="10"/>
      <name val="Arial"/>
    </font>
    <font>
      <sz val="8"/>
      <name val="Arial"/>
    </font>
    <font>
      <b/>
      <sz val="14"/>
      <color indexed="9"/>
      <name val="Tahoma"/>
      <family val="2"/>
    </font>
    <font>
      <b/>
      <sz val="10"/>
      <name val="Tahoma"/>
      <family val="2"/>
    </font>
    <font>
      <sz val="10"/>
      <name val="Tahoma"/>
      <family val="2"/>
    </font>
    <font>
      <b/>
      <sz val="9"/>
      <color indexed="20"/>
      <name val="Tahoma"/>
      <family val="2"/>
    </font>
    <font>
      <sz val="9"/>
      <name val="Tahoma"/>
      <family val="2"/>
    </font>
    <font>
      <b/>
      <sz val="10"/>
      <color indexed="9"/>
      <name val="Tahoma"/>
      <family val="2"/>
    </font>
    <font>
      <sz val="10"/>
      <color indexed="20"/>
      <name val="Tahoma"/>
      <family val="2"/>
    </font>
    <font>
      <sz val="10"/>
      <color indexed="8"/>
      <name val="Tahoma"/>
      <family val="2"/>
    </font>
    <font>
      <sz val="10"/>
      <color indexed="9"/>
      <name val="Tahoma"/>
      <family val="2"/>
    </font>
    <font>
      <b/>
      <sz val="12"/>
      <color indexed="9"/>
      <name val="Tahoma"/>
      <family val="2"/>
    </font>
    <font>
      <b/>
      <sz val="10"/>
      <color indexed="8"/>
      <name val="Tahoma"/>
      <family val="2"/>
    </font>
    <font>
      <sz val="9"/>
      <color indexed="20"/>
      <name val="Tahoma"/>
      <family val="2"/>
    </font>
    <font>
      <sz val="11"/>
      <color theme="1"/>
      <name val="Calibri"/>
      <family val="2"/>
      <scheme val="minor"/>
    </font>
    <font>
      <b/>
      <sz val="20"/>
      <color indexed="9"/>
      <name val="Narkisim"/>
      <family val="2"/>
      <charset val="177"/>
    </font>
    <font>
      <b/>
      <sz val="22"/>
      <color indexed="9"/>
      <name val="Narkisim"/>
      <family val="2"/>
      <charset val="177"/>
    </font>
    <font>
      <sz val="8"/>
      <name val="Arial"/>
      <family val="2"/>
    </font>
    <font>
      <sz val="9"/>
      <name val="Times New Roman"/>
      <family val="1"/>
    </font>
    <font>
      <sz val="10"/>
      <name val="Arial"/>
      <family val="2"/>
    </font>
    <font>
      <sz val="29"/>
      <color rgb="FF48FFBC"/>
      <name val="Arial"/>
      <family val="2"/>
    </font>
    <font>
      <sz val="11"/>
      <color rgb="FF1F497D"/>
      <name val="Calibri"/>
      <family val="2"/>
    </font>
    <font>
      <sz val="10"/>
      <name val="Symbol"/>
      <family val="1"/>
      <charset val="2"/>
    </font>
    <font>
      <sz val="7"/>
      <name val="Times New Roman"/>
      <family val="1"/>
    </font>
    <font>
      <sz val="10"/>
      <name val="Palatino Linotype"/>
      <family val="1"/>
    </font>
    <font>
      <sz val="16"/>
      <color rgb="FF48FFBC"/>
      <name val="Cambria"/>
      <family val="1"/>
      <scheme val="major"/>
    </font>
    <font>
      <b/>
      <sz val="11"/>
      <color rgb="FF8C7B70"/>
      <name val="Arial"/>
      <family val="2"/>
    </font>
    <font>
      <b/>
      <sz val="11"/>
      <color rgb="FFE87B04"/>
      <name val="Calibri"/>
      <family val="2"/>
      <scheme val="minor"/>
    </font>
    <font>
      <sz val="10"/>
      <name val="Calibri"/>
      <family val="2"/>
      <scheme val="minor"/>
    </font>
    <font>
      <sz val="10"/>
      <color theme="1"/>
      <name val="Calibri"/>
      <family val="2"/>
      <scheme val="minor"/>
    </font>
    <font>
      <sz val="8"/>
      <name val="Calibri"/>
      <family val="2"/>
      <scheme val="minor"/>
    </font>
    <font>
      <sz val="8"/>
      <color theme="1"/>
      <name val="Calibri"/>
      <family val="2"/>
      <scheme val="minor"/>
    </font>
    <font>
      <sz val="11"/>
      <name val="Calibri"/>
      <family val="2"/>
      <scheme val="minor"/>
    </font>
    <font>
      <sz val="11"/>
      <color rgb="FF48FFBC"/>
      <name val="Calibri"/>
      <family val="2"/>
      <scheme val="minor"/>
    </font>
  </fonts>
  <fills count="7">
    <fill>
      <patternFill patternType="none"/>
    </fill>
    <fill>
      <patternFill patternType="gray125"/>
    </fill>
    <fill>
      <patternFill patternType="solid">
        <fgColor indexed="47"/>
        <bgColor indexed="64"/>
      </patternFill>
    </fill>
    <fill>
      <patternFill patternType="solid">
        <fgColor indexed="20"/>
        <bgColor indexed="64"/>
      </patternFill>
    </fill>
    <fill>
      <patternFill patternType="solid">
        <fgColor indexed="53"/>
        <bgColor indexed="64"/>
      </patternFill>
    </fill>
    <fill>
      <patternFill patternType="solid">
        <fgColor theme="1"/>
        <bgColor indexed="64"/>
      </patternFill>
    </fill>
    <fill>
      <patternFill patternType="solid">
        <fgColor theme="0"/>
        <bgColor indexed="64"/>
      </patternFill>
    </fill>
  </fills>
  <borders count="15">
    <border>
      <left/>
      <right/>
      <top/>
      <bottom/>
      <diagonal/>
    </border>
    <border>
      <left/>
      <right/>
      <top/>
      <bottom style="medium">
        <color indexed="64"/>
      </bottom>
      <diagonal/>
    </border>
    <border>
      <left/>
      <right/>
      <top style="medium">
        <color indexed="64"/>
      </top>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top/>
      <bottom style="thin">
        <color indexed="64"/>
      </bottom>
      <diagonal/>
    </border>
    <border>
      <left/>
      <right/>
      <top style="dashed">
        <color indexed="64"/>
      </top>
      <bottom style="medium">
        <color indexed="64"/>
      </bottom>
      <diagonal/>
    </border>
    <border>
      <left style="thick">
        <color indexed="64"/>
      </left>
      <right/>
      <top style="thick">
        <color indexed="64"/>
      </top>
      <bottom style="thick">
        <color indexed="64"/>
      </bottom>
      <diagonal/>
    </border>
    <border>
      <left style="medium">
        <color rgb="FF999966"/>
      </left>
      <right style="medium">
        <color rgb="FF999966"/>
      </right>
      <top style="medium">
        <color rgb="FF999966"/>
      </top>
      <bottom style="medium">
        <color rgb="FF999966"/>
      </bottom>
      <diagonal/>
    </border>
    <border>
      <left/>
      <right/>
      <top/>
      <bottom style="medium">
        <color rgb="FF999966"/>
      </bottom>
      <diagonal/>
    </border>
    <border>
      <left style="medium">
        <color rgb="FF8CADAE"/>
      </left>
      <right style="medium">
        <color rgb="FF8CADAE"/>
      </right>
      <top style="medium">
        <color rgb="FF8CADAE"/>
      </top>
      <bottom style="medium">
        <color rgb="FF8CADAE"/>
      </bottom>
      <diagonal/>
    </border>
    <border>
      <left style="medium">
        <color rgb="FF8C7B70"/>
      </left>
      <right style="medium">
        <color rgb="FF8C7B70"/>
      </right>
      <top style="medium">
        <color rgb="FF8C7B70"/>
      </top>
      <bottom style="medium">
        <color rgb="FF8C7B70"/>
      </bottom>
      <diagonal/>
    </border>
    <border>
      <left style="medium">
        <color rgb="FF8C7B70"/>
      </left>
      <right style="medium">
        <color rgb="FF8C7B70"/>
      </right>
      <top style="medium">
        <color rgb="FF8C7B70"/>
      </top>
      <bottom/>
      <diagonal/>
    </border>
    <border>
      <left style="medium">
        <color rgb="FF8C7B70"/>
      </left>
      <right style="medium">
        <color rgb="FF8C7B70"/>
      </right>
      <top/>
      <bottom style="medium">
        <color rgb="FF8C7B70"/>
      </bottom>
      <diagonal/>
    </border>
    <border>
      <left/>
      <right/>
      <top/>
      <bottom style="medium">
        <color rgb="FF8C7B70"/>
      </bottom>
      <diagonal/>
    </border>
  </borders>
  <cellStyleXfs count="2">
    <xf numFmtId="0" fontId="0" fillId="0" borderId="0"/>
    <xf numFmtId="170" fontId="1" fillId="0" borderId="0" applyFont="0" applyFill="0" applyBorder="0" applyAlignment="0" applyProtection="0"/>
  </cellStyleXfs>
  <cellXfs count="88">
    <xf numFmtId="0" fontId="0" fillId="0" borderId="0" xfId="0"/>
    <xf numFmtId="0" fontId="5" fillId="0" borderId="0" xfId="0" applyFont="1" applyAlignment="1">
      <alignment vertical="center"/>
    </xf>
    <xf numFmtId="0" fontId="6" fillId="2" borderId="1" xfId="0" applyFont="1" applyFill="1" applyBorder="1" applyAlignment="1">
      <alignment horizontal="left" vertical="center" wrapText="1"/>
    </xf>
    <xf numFmtId="177" fontId="6" fillId="2" borderId="1" xfId="1" applyNumberFormat="1" applyFont="1" applyFill="1" applyBorder="1" applyAlignment="1">
      <alignment horizontal="center" vertical="center" wrapText="1"/>
    </xf>
    <xf numFmtId="0" fontId="7" fillId="0" borderId="0" xfId="0" applyFont="1" applyAlignment="1">
      <alignment horizontal="left" vertical="center"/>
    </xf>
    <xf numFmtId="0" fontId="5" fillId="0" borderId="0" xfId="0" applyFont="1" applyAlignment="1">
      <alignment horizontal="left" vertical="center"/>
    </xf>
    <xf numFmtId="0" fontId="5" fillId="0" borderId="0" xfId="0" applyFont="1" applyFill="1" applyAlignment="1">
      <alignment horizontal="left" vertical="center"/>
    </xf>
    <xf numFmtId="0" fontId="5" fillId="0" borderId="0" xfId="0" applyFont="1" applyBorder="1" applyAlignment="1">
      <alignment vertical="center"/>
    </xf>
    <xf numFmtId="177" fontId="5" fillId="0" borderId="0" xfId="0" applyNumberFormat="1" applyFont="1" applyBorder="1" applyAlignment="1">
      <alignment horizontal="right" vertical="center"/>
    </xf>
    <xf numFmtId="177" fontId="5" fillId="0" borderId="0" xfId="0" applyNumberFormat="1" applyFont="1" applyAlignment="1">
      <alignment horizontal="right" vertical="center"/>
    </xf>
    <xf numFmtId="0" fontId="9" fillId="0" borderId="0" xfId="0" applyFont="1" applyFill="1" applyBorder="1" applyAlignment="1">
      <alignment horizontal="left" vertical="center" wrapText="1" indent="1"/>
    </xf>
    <xf numFmtId="0" fontId="7" fillId="0" borderId="0" xfId="0" applyFont="1" applyFill="1" applyAlignment="1">
      <alignment horizontal="left" vertical="center"/>
    </xf>
    <xf numFmtId="0" fontId="6" fillId="0" borderId="0" xfId="0" applyFont="1" applyFill="1" applyBorder="1" applyAlignment="1">
      <alignment horizontal="left" vertical="center" wrapText="1"/>
    </xf>
    <xf numFmtId="177" fontId="6" fillId="0" borderId="0" xfId="1" applyNumberFormat="1" applyFont="1" applyFill="1" applyBorder="1" applyAlignment="1">
      <alignment horizontal="center" vertical="center" wrapText="1"/>
    </xf>
    <xf numFmtId="0" fontId="3" fillId="4" borderId="2" xfId="0" applyFont="1" applyFill="1" applyBorder="1" applyAlignment="1">
      <alignment horizontal="left" vertical="center"/>
    </xf>
    <xf numFmtId="0" fontId="4" fillId="4" borderId="2" xfId="0" applyFont="1" applyFill="1" applyBorder="1" applyAlignment="1">
      <alignment horizontal="center" vertical="center"/>
    </xf>
    <xf numFmtId="177" fontId="8" fillId="3" borderId="2" xfId="1" applyNumberFormat="1" applyFont="1" applyFill="1" applyBorder="1" applyAlignment="1">
      <alignment horizontal="center" vertical="center" wrapText="1"/>
    </xf>
    <xf numFmtId="177" fontId="12" fillId="3" borderId="3" xfId="0" applyNumberFormat="1" applyFont="1" applyFill="1" applyBorder="1" applyAlignment="1">
      <alignment horizontal="right" vertical="center"/>
    </xf>
    <xf numFmtId="177" fontId="12" fillId="3" borderId="4" xfId="0" applyNumberFormat="1" applyFont="1" applyFill="1" applyBorder="1" applyAlignment="1">
      <alignment horizontal="right" vertical="center"/>
    </xf>
    <xf numFmtId="0" fontId="13" fillId="2" borderId="1" xfId="0" applyFont="1" applyFill="1" applyBorder="1" applyAlignment="1">
      <alignment horizontal="left" vertical="center" wrapText="1" indent="1"/>
    </xf>
    <xf numFmtId="177" fontId="13" fillId="0" borderId="0" xfId="1" applyNumberFormat="1" applyFont="1" applyFill="1" applyBorder="1" applyAlignment="1">
      <alignment horizontal="right" vertical="center" wrapText="1"/>
    </xf>
    <xf numFmtId="177" fontId="10" fillId="0" borderId="0" xfId="1" applyNumberFormat="1" applyFont="1" applyFill="1" applyBorder="1" applyAlignment="1">
      <alignment horizontal="center" vertical="center" wrapText="1"/>
    </xf>
    <xf numFmtId="180" fontId="9" fillId="0" borderId="0" xfId="1" applyNumberFormat="1" applyFont="1" applyFill="1" applyBorder="1" applyAlignment="1">
      <alignment horizontal="right" vertical="center" wrapText="1"/>
    </xf>
    <xf numFmtId="180" fontId="10" fillId="2" borderId="0" xfId="1" applyNumberFormat="1" applyFont="1" applyFill="1" applyBorder="1" applyAlignment="1">
      <alignment horizontal="right" vertical="center" wrapText="1"/>
    </xf>
    <xf numFmtId="180" fontId="10" fillId="2" borderId="1" xfId="1" applyNumberFormat="1" applyFont="1" applyFill="1" applyBorder="1" applyAlignment="1">
      <alignment horizontal="right" vertical="center" wrapText="1"/>
    </xf>
    <xf numFmtId="180" fontId="13" fillId="2" borderId="6" xfId="1" applyNumberFormat="1" applyFont="1" applyFill="1" applyBorder="1" applyAlignment="1">
      <alignment horizontal="right" vertical="center" wrapText="1"/>
    </xf>
    <xf numFmtId="2" fontId="4" fillId="4" borderId="2" xfId="0" applyNumberFormat="1" applyFont="1" applyFill="1" applyBorder="1" applyAlignment="1">
      <alignment horizontal="center" vertical="center"/>
    </xf>
    <xf numFmtId="2" fontId="6" fillId="2" borderId="1" xfId="1" applyNumberFormat="1" applyFont="1" applyFill="1" applyBorder="1" applyAlignment="1">
      <alignment horizontal="center" vertical="center" wrapText="1"/>
    </xf>
    <xf numFmtId="2" fontId="6" fillId="0" borderId="0" xfId="1" applyNumberFormat="1" applyFont="1" applyFill="1" applyBorder="1" applyAlignment="1">
      <alignment horizontal="center" vertical="center" wrapText="1"/>
    </xf>
    <xf numFmtId="2" fontId="8" fillId="3" borderId="2" xfId="1" applyNumberFormat="1" applyFont="1" applyFill="1" applyBorder="1" applyAlignment="1">
      <alignment horizontal="center" vertical="center" wrapText="1"/>
    </xf>
    <xf numFmtId="2" fontId="9" fillId="0" borderId="0" xfId="1" applyNumberFormat="1" applyFont="1" applyFill="1" applyBorder="1" applyAlignment="1">
      <alignment horizontal="center" vertical="center" wrapText="1"/>
    </xf>
    <xf numFmtId="2" fontId="13" fillId="2" borderId="1" xfId="1" applyNumberFormat="1" applyFont="1" applyFill="1" applyBorder="1" applyAlignment="1">
      <alignment horizontal="center" vertical="center" wrapText="1"/>
    </xf>
    <xf numFmtId="2" fontId="13" fillId="0" borderId="0" xfId="1" applyNumberFormat="1" applyFont="1" applyFill="1" applyBorder="1" applyAlignment="1">
      <alignment horizontal="center" vertical="center" wrapText="1"/>
    </xf>
    <xf numFmtId="2" fontId="4" fillId="0" borderId="0" xfId="0" applyNumberFormat="1" applyFont="1" applyFill="1" applyAlignment="1">
      <alignment horizontal="center" vertical="center"/>
    </xf>
    <xf numFmtId="0" fontId="8" fillId="3" borderId="0" xfId="0" applyFont="1" applyFill="1" applyBorder="1" applyAlignment="1">
      <alignment horizontal="left" vertical="center" wrapText="1"/>
    </xf>
    <xf numFmtId="2" fontId="8" fillId="3" borderId="0" xfId="1" applyNumberFormat="1" applyFont="1" applyFill="1" applyBorder="1" applyAlignment="1">
      <alignment horizontal="center" vertical="center" wrapText="1"/>
    </xf>
    <xf numFmtId="177" fontId="8" fillId="3" borderId="0" xfId="1" applyNumberFormat="1" applyFont="1" applyFill="1" applyBorder="1" applyAlignment="1">
      <alignment horizontal="center" vertical="center" wrapText="1"/>
    </xf>
    <xf numFmtId="0" fontId="13" fillId="2" borderId="0" xfId="0" applyFont="1" applyFill="1" applyBorder="1" applyAlignment="1">
      <alignment horizontal="left" vertical="center" wrapText="1" indent="1"/>
    </xf>
    <xf numFmtId="2" fontId="13" fillId="2" borderId="0" xfId="1" applyNumberFormat="1" applyFont="1" applyFill="1" applyBorder="1" applyAlignment="1">
      <alignment horizontal="center" vertical="center" wrapText="1"/>
    </xf>
    <xf numFmtId="180" fontId="13" fillId="2" borderId="0" xfId="1" applyNumberFormat="1" applyFont="1" applyFill="1" applyBorder="1" applyAlignment="1">
      <alignment horizontal="right" vertical="center" wrapText="1"/>
    </xf>
    <xf numFmtId="0" fontId="4" fillId="4" borderId="2" xfId="0" applyFont="1" applyFill="1" applyBorder="1" applyAlignment="1">
      <alignment horizontal="right" vertical="center"/>
    </xf>
    <xf numFmtId="0" fontId="6" fillId="2" borderId="1" xfId="0" applyFont="1" applyFill="1" applyBorder="1" applyAlignment="1">
      <alignment horizontal="right" vertical="center" wrapText="1"/>
    </xf>
    <xf numFmtId="0" fontId="14" fillId="0" borderId="0" xfId="0" applyFont="1" applyFill="1" applyBorder="1" applyAlignment="1">
      <alignment horizontal="right" vertical="center" wrapText="1"/>
    </xf>
    <xf numFmtId="0" fontId="11" fillId="0" borderId="0" xfId="0" applyFont="1" applyFill="1" applyBorder="1" applyAlignment="1">
      <alignment horizontal="right" vertical="center" wrapText="1"/>
    </xf>
    <xf numFmtId="0" fontId="5" fillId="0" borderId="0" xfId="0" applyFont="1" applyFill="1" applyBorder="1" applyAlignment="1">
      <alignment horizontal="right" vertical="center" wrapText="1"/>
    </xf>
    <xf numFmtId="0" fontId="4" fillId="0" borderId="1" xfId="0" applyFont="1" applyFill="1" applyBorder="1" applyAlignment="1">
      <alignment horizontal="right" vertical="center" wrapText="1"/>
    </xf>
    <xf numFmtId="0" fontId="4" fillId="0" borderId="0" xfId="0" applyFont="1" applyFill="1" applyBorder="1" applyAlignment="1">
      <alignment horizontal="right" vertical="center" wrapText="1"/>
    </xf>
    <xf numFmtId="0" fontId="8" fillId="0" borderId="5" xfId="0" applyFont="1" applyFill="1" applyBorder="1" applyAlignment="1">
      <alignment horizontal="right" vertical="center"/>
    </xf>
    <xf numFmtId="0" fontId="5" fillId="0" borderId="0" xfId="0" applyFont="1" applyAlignment="1">
      <alignment horizontal="right" vertical="center"/>
    </xf>
    <xf numFmtId="0" fontId="16" fillId="3" borderId="2" xfId="0" applyFont="1" applyFill="1" applyBorder="1" applyAlignment="1">
      <alignment horizontal="left" vertical="center" wrapText="1"/>
    </xf>
    <xf numFmtId="0" fontId="17" fillId="3" borderId="2" xfId="0" applyFont="1" applyFill="1" applyBorder="1" applyAlignment="1">
      <alignment horizontal="left" vertical="center" wrapText="1"/>
    </xf>
    <xf numFmtId="0" fontId="12" fillId="3" borderId="7" xfId="0" applyFont="1" applyFill="1" applyBorder="1" applyAlignment="1">
      <alignment horizontal="left" vertical="center"/>
    </xf>
    <xf numFmtId="0" fontId="5" fillId="0" borderId="3" xfId="0" applyFont="1" applyBorder="1" applyAlignment="1">
      <alignment horizontal="left" vertical="center"/>
    </xf>
    <xf numFmtId="177" fontId="12" fillId="3" borderId="3" xfId="0" applyNumberFormat="1" applyFont="1" applyFill="1" applyBorder="1" applyAlignment="1">
      <alignment horizontal="left" vertical="center"/>
    </xf>
    <xf numFmtId="0" fontId="20" fillId="0" borderId="0" xfId="0" applyFont="1"/>
    <xf numFmtId="0" fontId="20" fillId="0" borderId="0" xfId="0" applyFont="1" applyAlignment="1">
      <alignment vertical="center"/>
    </xf>
    <xf numFmtId="0" fontId="21" fillId="0" borderId="0" xfId="0" applyFont="1" applyAlignment="1">
      <alignment vertical="center"/>
    </xf>
    <xf numFmtId="0" fontId="20" fillId="0" borderId="0" xfId="0" applyFont="1" applyAlignment="1">
      <alignment horizontal="left" vertical="center" indent="4"/>
    </xf>
    <xf numFmtId="0" fontId="22" fillId="0" borderId="0" xfId="0" applyFont="1"/>
    <xf numFmtId="0" fontId="23" fillId="0" borderId="0" xfId="0" applyFont="1" applyAlignment="1">
      <alignment horizontal="left" vertical="center" indent="4"/>
    </xf>
    <xf numFmtId="0" fontId="25" fillId="0" borderId="0" xfId="0" applyFont="1"/>
    <xf numFmtId="0" fontId="25" fillId="0" borderId="0" xfId="0" applyFont="1" applyAlignment="1">
      <alignment horizontal="left" vertical="center" indent="4"/>
    </xf>
    <xf numFmtId="0" fontId="26" fillId="5" borderId="0" xfId="0" applyFont="1" applyFill="1" applyAlignment="1">
      <alignment vertical="center"/>
    </xf>
    <xf numFmtId="0" fontId="19" fillId="0" borderId="12" xfId="0" applyFont="1" applyBorder="1" applyAlignment="1">
      <alignment vertical="center" wrapText="1"/>
    </xf>
    <xf numFmtId="0" fontId="19" fillId="0" borderId="13" xfId="0" applyFont="1" applyBorder="1" applyAlignment="1">
      <alignment vertical="center" wrapText="1"/>
    </xf>
    <xf numFmtId="0" fontId="18" fillId="0" borderId="11" xfId="0" applyFont="1" applyBorder="1" applyAlignment="1">
      <alignment horizontal="center" vertical="center" wrapText="1"/>
    </xf>
    <xf numFmtId="0" fontId="19" fillId="0" borderId="11" xfId="0" applyFont="1" applyBorder="1" applyAlignment="1">
      <alignment vertical="center" wrapText="1"/>
    </xf>
    <xf numFmtId="0" fontId="18" fillId="0" borderId="12" xfId="0" applyFont="1" applyBorder="1" applyAlignment="1">
      <alignment horizontal="center" vertical="center" wrapText="1"/>
    </xf>
    <xf numFmtId="0" fontId="18" fillId="0" borderId="13" xfId="0" applyFont="1" applyBorder="1" applyAlignment="1">
      <alignment horizontal="center" vertical="center" wrapText="1"/>
    </xf>
    <xf numFmtId="0" fontId="19" fillId="0" borderId="12" xfId="0" applyFont="1" applyBorder="1" applyAlignment="1">
      <alignment vertical="center" wrapText="1"/>
    </xf>
    <xf numFmtId="0" fontId="19" fillId="0" borderId="13" xfId="0" applyFont="1" applyBorder="1" applyAlignment="1">
      <alignment vertical="center" wrapText="1"/>
    </xf>
    <xf numFmtId="0" fontId="27" fillId="0" borderId="0" xfId="0" applyFont="1" applyAlignment="1">
      <alignment vertical="center" wrapText="1"/>
    </xf>
    <xf numFmtId="0" fontId="27" fillId="0" borderId="14" xfId="0" applyFont="1" applyBorder="1" applyAlignment="1">
      <alignment vertical="center" wrapText="1"/>
    </xf>
    <xf numFmtId="0" fontId="28" fillId="0" borderId="9" xfId="0" applyFont="1" applyBorder="1" applyAlignment="1">
      <alignment vertical="center" wrapText="1"/>
    </xf>
    <xf numFmtId="0" fontId="29" fillId="0" borderId="0" xfId="0" applyFont="1"/>
    <xf numFmtId="0" fontId="30" fillId="6" borderId="0" xfId="0" applyFont="1" applyFill="1"/>
    <xf numFmtId="0" fontId="31" fillId="0" borderId="0" xfId="0" applyFont="1"/>
    <xf numFmtId="0" fontId="32" fillId="6" borderId="0" xfId="0" applyFont="1" applyFill="1" applyAlignment="1">
      <alignment vertical="center"/>
    </xf>
    <xf numFmtId="0" fontId="32" fillId="6" borderId="0" xfId="0" applyFont="1" applyFill="1"/>
    <xf numFmtId="0" fontId="33" fillId="0" borderId="0" xfId="0" applyFont="1"/>
    <xf numFmtId="0" fontId="33" fillId="0" borderId="8" xfId="0" applyFont="1" applyBorder="1" applyAlignment="1">
      <alignment horizontal="center" vertical="center" wrapText="1"/>
    </xf>
    <xf numFmtId="0" fontId="33" fillId="0" borderId="8" xfId="0" applyFont="1" applyBorder="1" applyAlignment="1">
      <alignment vertical="center" wrapText="1"/>
    </xf>
    <xf numFmtId="0" fontId="15" fillId="6" borderId="0" xfId="0" applyFont="1" applyFill="1" applyAlignment="1">
      <alignment vertical="center"/>
    </xf>
    <xf numFmtId="0" fontId="15" fillId="6" borderId="0" xfId="0" applyFont="1" applyFill="1"/>
    <xf numFmtId="0" fontId="34" fillId="6" borderId="0" xfId="0" applyFont="1" applyFill="1" applyAlignment="1">
      <alignment vertical="center"/>
    </xf>
    <xf numFmtId="0" fontId="30" fillId="6" borderId="0" xfId="0" applyFont="1" applyFill="1" applyAlignment="1">
      <alignment vertical="center"/>
    </xf>
    <xf numFmtId="0" fontId="29" fillId="0" borderId="10" xfId="0" applyFont="1" applyBorder="1" applyAlignment="1">
      <alignment vertical="center" wrapText="1"/>
    </xf>
    <xf numFmtId="0" fontId="29" fillId="0" borderId="0" xfId="0" applyFont="1" applyBorder="1" applyAlignment="1">
      <alignment vertical="center" wrapText="1"/>
    </xf>
  </cellXfs>
  <cellStyles count="2">
    <cellStyle name="Currency" xfId="1" builtinId="4"/>
    <cellStyle name="Normal" xfId="0" builtinId="0"/>
  </cellStyles>
  <dxfs count="0"/>
  <tableStyles count="0" defaultTableStyle="TableStyleMedium2" defaultPivotStyle="PivotStyleLight16"/>
  <colors>
    <mruColors>
      <color rgb="FFE87B0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365760</xdr:colOff>
      <xdr:row>0</xdr:row>
      <xdr:rowOff>0</xdr:rowOff>
    </xdr:from>
    <xdr:to>
      <xdr:col>1</xdr:col>
      <xdr:colOff>3406140</xdr:colOff>
      <xdr:row>4</xdr:row>
      <xdr:rowOff>1545762</xdr:rowOff>
    </xdr:to>
    <xdr:pic>
      <xdr:nvPicPr>
        <xdr:cNvPr id="2" name="Picture 1"/>
        <xdr:cNvPicPr>
          <a:picLocks noChangeAspect="1"/>
        </xdr:cNvPicPr>
      </xdr:nvPicPr>
      <xdr:blipFill>
        <a:blip xmlns:r="http://schemas.openxmlformats.org/officeDocument/2006/relationships" r:embed="rId1"/>
        <a:stretch>
          <a:fillRect/>
        </a:stretch>
      </xdr:blipFill>
      <xdr:spPr>
        <a:xfrm>
          <a:off x="6736080" y="0"/>
          <a:ext cx="3040380" cy="22315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7"/>
  </sheetPr>
  <dimension ref="A1:H71"/>
  <sheetViews>
    <sheetView zoomScale="85" workbookViewId="0">
      <pane ySplit="2" topLeftCell="A3" activePane="bottomLeft" state="frozen"/>
      <selection pane="bottomLeft" activeCell="F71" sqref="F71"/>
    </sheetView>
  </sheetViews>
  <sheetFormatPr defaultColWidth="9.109375" defaultRowHeight="13.2" x14ac:dyDescent="0.25"/>
  <cols>
    <col min="1" max="1" width="45.5546875" style="1" customWidth="1"/>
    <col min="2" max="2" width="10.5546875" style="33" customWidth="1"/>
    <col min="3" max="3" width="11.109375" style="9" customWidth="1"/>
    <col min="4" max="4" width="12.77734375" style="9" customWidth="1"/>
    <col min="5" max="5" width="10.6640625" style="33" customWidth="1"/>
    <col min="6" max="6" width="9.5546875" style="9" customWidth="1"/>
    <col min="7" max="7" width="15.6640625" style="9" bestFit="1" customWidth="1"/>
    <col min="8" max="8" width="32.88671875" style="48" customWidth="1"/>
    <col min="9" max="9" width="41.5546875" style="1" customWidth="1"/>
    <col min="10" max="16384" width="9.109375" style="1"/>
  </cols>
  <sheetData>
    <row r="1" spans="1:8" ht="24.75" customHeight="1" x14ac:dyDescent="0.25">
      <c r="A1" s="14" t="s">
        <v>1</v>
      </c>
      <c r="B1" s="26"/>
      <c r="C1" s="15"/>
      <c r="D1" s="15"/>
      <c r="E1" s="26"/>
      <c r="F1" s="15"/>
      <c r="G1" s="15"/>
      <c r="H1" s="40"/>
    </row>
    <row r="2" spans="1:8" s="4" customFormat="1" ht="33" customHeight="1" thickBot="1" x14ac:dyDescent="0.3">
      <c r="A2" s="2" t="s">
        <v>0</v>
      </c>
      <c r="B2" s="27" t="s">
        <v>51</v>
      </c>
      <c r="C2" s="3" t="s">
        <v>49</v>
      </c>
      <c r="D2" s="3" t="s">
        <v>50</v>
      </c>
      <c r="E2" s="27" t="s">
        <v>61</v>
      </c>
      <c r="F2" s="3" t="s">
        <v>49</v>
      </c>
      <c r="G2" s="3" t="s">
        <v>52</v>
      </c>
      <c r="H2" s="41" t="s">
        <v>62</v>
      </c>
    </row>
    <row r="3" spans="1:8" s="11" customFormat="1" ht="7.5" customHeight="1" thickBot="1" x14ac:dyDescent="0.3">
      <c r="A3" s="12"/>
      <c r="B3" s="28"/>
      <c r="C3" s="13"/>
      <c r="D3" s="13"/>
      <c r="E3" s="28"/>
      <c r="F3" s="13"/>
      <c r="G3" s="13"/>
      <c r="H3" s="42"/>
    </row>
    <row r="4" spans="1:8" s="5" customFormat="1" ht="56.4" x14ac:dyDescent="0.25">
      <c r="A4" s="50" t="s">
        <v>6</v>
      </c>
      <c r="B4" s="29"/>
      <c r="C4" s="16"/>
      <c r="D4" s="16"/>
      <c r="E4" s="29"/>
      <c r="F4" s="16"/>
      <c r="G4" s="16"/>
      <c r="H4" s="43"/>
    </row>
    <row r="5" spans="1:8" s="5" customFormat="1" ht="13.5" customHeight="1" x14ac:dyDescent="0.25">
      <c r="A5" s="34"/>
      <c r="B5" s="35"/>
      <c r="C5" s="36"/>
      <c r="D5" s="36"/>
      <c r="E5" s="35"/>
      <c r="F5" s="36"/>
      <c r="G5" s="36"/>
      <c r="H5" s="43"/>
    </row>
    <row r="6" spans="1:8" s="5" customFormat="1" ht="13.5" customHeight="1" x14ac:dyDescent="0.25">
      <c r="A6" s="34" t="s">
        <v>7</v>
      </c>
      <c r="B6" s="35">
        <v>12</v>
      </c>
      <c r="C6" s="36">
        <v>110</v>
      </c>
      <c r="D6" s="36">
        <f>SUM(B6*C6)</f>
        <v>1320</v>
      </c>
      <c r="E6" s="35">
        <f>SUM(B6*30)</f>
        <v>360</v>
      </c>
      <c r="F6" s="36"/>
      <c r="G6" s="36">
        <f>SUM(D6*30)</f>
        <v>39600</v>
      </c>
      <c r="H6" s="43"/>
    </row>
    <row r="7" spans="1:8" s="6" customFormat="1" ht="13.5" customHeight="1" x14ac:dyDescent="0.25">
      <c r="A7" s="10" t="s">
        <v>5</v>
      </c>
      <c r="B7" s="30">
        <v>2</v>
      </c>
      <c r="C7" s="22">
        <v>65</v>
      </c>
      <c r="D7" s="23">
        <f>SUM(B7*C7)</f>
        <v>130</v>
      </c>
      <c r="E7" s="35">
        <f t="shared" ref="E7:E13" si="0">SUM(B7*30)</f>
        <v>60</v>
      </c>
      <c r="F7" s="22">
        <v>65</v>
      </c>
      <c r="G7" s="23">
        <f>SUM(E7*F7)</f>
        <v>3900</v>
      </c>
      <c r="H7" s="44" t="s">
        <v>19</v>
      </c>
    </row>
    <row r="8" spans="1:8" s="5" customFormat="1" ht="13.5" customHeight="1" x14ac:dyDescent="0.25">
      <c r="A8" s="10" t="s">
        <v>2</v>
      </c>
      <c r="B8" s="30">
        <v>0.25</v>
      </c>
      <c r="C8" s="22">
        <v>65</v>
      </c>
      <c r="D8" s="23">
        <f>SUM(B8*C8)</f>
        <v>16.25</v>
      </c>
      <c r="E8" s="35">
        <f t="shared" si="0"/>
        <v>7.5</v>
      </c>
      <c r="F8" s="22">
        <v>65</v>
      </c>
      <c r="G8" s="23">
        <f t="shared" ref="G8:G11" si="1">SUM(E8*F8)</f>
        <v>487.5</v>
      </c>
      <c r="H8" s="44"/>
    </row>
    <row r="9" spans="1:8" s="5" customFormat="1" ht="13.5" customHeight="1" x14ac:dyDescent="0.25">
      <c r="A9" s="10" t="s">
        <v>16</v>
      </c>
      <c r="B9" s="30">
        <v>12</v>
      </c>
      <c r="C9" s="22">
        <v>65</v>
      </c>
      <c r="D9" s="23">
        <f>SUM(B9*C9)</f>
        <v>780</v>
      </c>
      <c r="E9" s="35">
        <f t="shared" si="0"/>
        <v>360</v>
      </c>
      <c r="F9" s="22">
        <v>65</v>
      </c>
      <c r="G9" s="23">
        <f t="shared" si="1"/>
        <v>23400</v>
      </c>
      <c r="H9" s="44" t="s">
        <v>11</v>
      </c>
    </row>
    <row r="10" spans="1:8" s="5" customFormat="1" ht="13.5" customHeight="1" x14ac:dyDescent="0.25">
      <c r="A10" s="10" t="s">
        <v>3</v>
      </c>
      <c r="B10" s="30">
        <v>2</v>
      </c>
      <c r="C10" s="22">
        <v>65</v>
      </c>
      <c r="D10" s="23">
        <f>SUM(B10*C10)</f>
        <v>130</v>
      </c>
      <c r="E10" s="35">
        <f t="shared" si="0"/>
        <v>60</v>
      </c>
      <c r="F10" s="22">
        <v>65</v>
      </c>
      <c r="G10" s="23">
        <f t="shared" si="1"/>
        <v>3900</v>
      </c>
      <c r="H10" s="44"/>
    </row>
    <row r="11" spans="1:8" s="5" customFormat="1" ht="13.5" customHeight="1" x14ac:dyDescent="0.25">
      <c r="A11" s="10" t="s">
        <v>4</v>
      </c>
      <c r="B11" s="30">
        <v>2</v>
      </c>
      <c r="C11" s="22">
        <v>65</v>
      </c>
      <c r="D11" s="23">
        <f>SUM(B11*C11)</f>
        <v>130</v>
      </c>
      <c r="E11" s="35">
        <f t="shared" si="0"/>
        <v>60</v>
      </c>
      <c r="F11" s="22">
        <v>65</v>
      </c>
      <c r="G11" s="23">
        <f t="shared" si="1"/>
        <v>3900</v>
      </c>
      <c r="H11" s="44"/>
    </row>
    <row r="12" spans="1:8" s="5" customFormat="1" ht="13.5" customHeight="1" x14ac:dyDescent="0.25">
      <c r="A12" s="10"/>
      <c r="B12" s="30"/>
      <c r="C12" s="22"/>
      <c r="D12" s="23"/>
      <c r="E12" s="35"/>
      <c r="F12" s="22"/>
      <c r="G12" s="23"/>
      <c r="H12" s="44"/>
    </row>
    <row r="13" spans="1:8" s="5" customFormat="1" ht="13.5" customHeight="1" x14ac:dyDescent="0.25">
      <c r="A13" s="10" t="s">
        <v>9</v>
      </c>
      <c r="B13" s="30">
        <v>-12</v>
      </c>
      <c r="C13" s="22">
        <v>30</v>
      </c>
      <c r="D13" s="23">
        <f>SUM(C13*B13)</f>
        <v>-360</v>
      </c>
      <c r="E13" s="35">
        <f t="shared" si="0"/>
        <v>-360</v>
      </c>
      <c r="F13" s="22">
        <v>30</v>
      </c>
      <c r="G13" s="23">
        <f>SUM(E13*F13)</f>
        <v>-10800</v>
      </c>
      <c r="H13" s="44" t="s">
        <v>10</v>
      </c>
    </row>
    <row r="14" spans="1:8" s="4" customFormat="1" ht="26.4" customHeight="1" thickBot="1" x14ac:dyDescent="0.3">
      <c r="A14" s="19" t="s">
        <v>29</v>
      </c>
      <c r="B14" s="31"/>
      <c r="C14" s="24"/>
      <c r="D14" s="25">
        <f>SUM(D7:D13)</f>
        <v>826.25</v>
      </c>
      <c r="E14" s="31"/>
      <c r="F14" s="24" t="s">
        <v>30</v>
      </c>
      <c r="G14" s="25">
        <f>SUM(G7:G13)</f>
        <v>24787.5</v>
      </c>
      <c r="H14" s="45"/>
    </row>
    <row r="15" spans="1:8" s="4" customFormat="1" ht="13.5" customHeight="1" x14ac:dyDescent="0.25">
      <c r="A15" s="37" t="s">
        <v>12</v>
      </c>
      <c r="B15" s="38">
        <f>SUM(B7:B13)</f>
        <v>6.25</v>
      </c>
      <c r="C15" s="23">
        <f>SUM(D14)</f>
        <v>826.25</v>
      </c>
      <c r="D15" s="39">
        <f>SUM(C15/B15)</f>
        <v>132.19999999999999</v>
      </c>
      <c r="E15" s="38">
        <f>SUM(E7:E13)</f>
        <v>187.5</v>
      </c>
      <c r="F15" s="23"/>
      <c r="G15" s="39"/>
      <c r="H15" s="46" t="s">
        <v>33</v>
      </c>
    </row>
    <row r="16" spans="1:8" s="4" customFormat="1" ht="13.5" customHeight="1" x14ac:dyDescent="0.25">
      <c r="A16" s="37"/>
      <c r="B16" s="38"/>
      <c r="C16" s="23"/>
      <c r="D16" s="39"/>
      <c r="E16" s="38"/>
      <c r="F16" s="23"/>
      <c r="G16" s="39"/>
      <c r="H16" s="46" t="s">
        <v>28</v>
      </c>
    </row>
    <row r="17" spans="1:8" s="4" customFormat="1" ht="13.5" customHeight="1" x14ac:dyDescent="0.25">
      <c r="A17" s="37"/>
      <c r="B17" s="38"/>
      <c r="C17" s="23" t="s">
        <v>32</v>
      </c>
      <c r="D17" s="39">
        <f>SUM(D6+D13)</f>
        <v>960</v>
      </c>
      <c r="E17" s="38"/>
      <c r="F17" s="23" t="s">
        <v>22</v>
      </c>
      <c r="G17" s="39">
        <f>SUM(G6+G13)</f>
        <v>28800</v>
      </c>
      <c r="H17" s="46" t="s">
        <v>38</v>
      </c>
    </row>
    <row r="18" spans="1:8" s="4" customFormat="1" ht="13.5" customHeight="1" x14ac:dyDescent="0.25">
      <c r="A18" s="37"/>
      <c r="B18" s="38"/>
      <c r="C18" s="23"/>
      <c r="D18" s="39"/>
      <c r="E18" s="38"/>
      <c r="F18" s="23"/>
      <c r="G18" s="39"/>
      <c r="H18" s="46" t="s">
        <v>34</v>
      </c>
    </row>
    <row r="19" spans="1:8" s="11" customFormat="1" ht="7.5" customHeight="1" thickBot="1" x14ac:dyDescent="0.3">
      <c r="A19" s="12"/>
      <c r="B19" s="28"/>
      <c r="C19" s="13"/>
      <c r="D19" s="13"/>
      <c r="E19" s="28"/>
      <c r="F19" s="13"/>
      <c r="G19" s="13"/>
      <c r="H19" s="42"/>
    </row>
    <row r="20" spans="1:8" s="5" customFormat="1" ht="50.4" x14ac:dyDescent="0.25">
      <c r="A20" s="49" t="s">
        <v>13</v>
      </c>
      <c r="B20" s="29"/>
      <c r="C20" s="16"/>
      <c r="D20" s="16"/>
      <c r="E20" s="29"/>
      <c r="F20" s="16"/>
      <c r="G20" s="16"/>
      <c r="H20" s="43"/>
    </row>
    <row r="21" spans="1:8" s="5" customFormat="1" ht="13.5" customHeight="1" x14ac:dyDescent="0.25">
      <c r="A21" s="34"/>
      <c r="B21" s="35"/>
      <c r="C21" s="36"/>
      <c r="D21" s="36"/>
      <c r="E21" s="35"/>
      <c r="F21" s="36"/>
      <c r="G21" s="36"/>
      <c r="H21" s="43"/>
    </row>
    <row r="22" spans="1:8" s="5" customFormat="1" ht="13.5" customHeight="1" x14ac:dyDescent="0.25">
      <c r="A22" s="34" t="s">
        <v>14</v>
      </c>
      <c r="B22" s="35">
        <v>12</v>
      </c>
      <c r="C22" s="36">
        <v>170</v>
      </c>
      <c r="D22" s="36">
        <f>SUM(B22*C22)</f>
        <v>2040</v>
      </c>
      <c r="E22" s="35">
        <f>SUM(B22*30)</f>
        <v>360</v>
      </c>
      <c r="F22" s="36"/>
      <c r="G22" s="36">
        <f>SUM(D22*30)</f>
        <v>61200</v>
      </c>
      <c r="H22" s="43"/>
    </row>
    <row r="23" spans="1:8" s="6" customFormat="1" ht="13.5" customHeight="1" x14ac:dyDescent="0.25">
      <c r="A23" s="10" t="s">
        <v>5</v>
      </c>
      <c r="B23" s="30">
        <v>3</v>
      </c>
      <c r="C23" s="22">
        <v>65</v>
      </c>
      <c r="D23" s="23">
        <f>SUM(B23*C23)</f>
        <v>195</v>
      </c>
      <c r="E23" s="35">
        <f t="shared" ref="E23:E27" si="2">SUM(B23*30)</f>
        <v>90</v>
      </c>
      <c r="F23" s="22">
        <v>65</v>
      </c>
      <c r="G23" s="23">
        <f>SUM(E23*F23)</f>
        <v>5850</v>
      </c>
      <c r="H23" s="44" t="s">
        <v>17</v>
      </c>
    </row>
    <row r="24" spans="1:8" s="5" customFormat="1" ht="13.5" customHeight="1" x14ac:dyDescent="0.25">
      <c r="A24" s="10" t="s">
        <v>2</v>
      </c>
      <c r="B24" s="30">
        <v>0.25</v>
      </c>
      <c r="C24" s="22">
        <v>65</v>
      </c>
      <c r="D24" s="23">
        <f>SUM(B24*C24)</f>
        <v>16.25</v>
      </c>
      <c r="E24" s="35">
        <f t="shared" si="2"/>
        <v>7.5</v>
      </c>
      <c r="F24" s="22">
        <v>65</v>
      </c>
      <c r="G24" s="23">
        <f t="shared" ref="G24:G27" si="3">SUM(E24*F24)</f>
        <v>487.5</v>
      </c>
      <c r="H24" s="44"/>
    </row>
    <row r="25" spans="1:8" s="5" customFormat="1" ht="13.5" customHeight="1" x14ac:dyDescent="0.25">
      <c r="A25" s="10" t="s">
        <v>15</v>
      </c>
      <c r="B25" s="30">
        <v>24</v>
      </c>
      <c r="C25" s="22">
        <v>65</v>
      </c>
      <c r="D25" s="23">
        <f>SUM(B25*C25)</f>
        <v>1560</v>
      </c>
      <c r="E25" s="35">
        <f t="shared" si="2"/>
        <v>720</v>
      </c>
      <c r="F25" s="22">
        <v>65</v>
      </c>
      <c r="G25" s="23">
        <f t="shared" si="3"/>
        <v>46800</v>
      </c>
      <c r="H25" s="44" t="s">
        <v>18</v>
      </c>
    </row>
    <row r="26" spans="1:8" s="5" customFormat="1" ht="13.5" customHeight="1" x14ac:dyDescent="0.25">
      <c r="A26" s="10" t="s">
        <v>3</v>
      </c>
      <c r="B26" s="30">
        <v>2</v>
      </c>
      <c r="C26" s="22">
        <v>65</v>
      </c>
      <c r="D26" s="23">
        <f>SUM(B26*C26)</f>
        <v>130</v>
      </c>
      <c r="E26" s="35">
        <f t="shared" si="2"/>
        <v>60</v>
      </c>
      <c r="F26" s="22">
        <v>65</v>
      </c>
      <c r="G26" s="23">
        <f t="shared" si="3"/>
        <v>3900</v>
      </c>
      <c r="H26" s="44"/>
    </row>
    <row r="27" spans="1:8" s="5" customFormat="1" ht="13.5" customHeight="1" x14ac:dyDescent="0.25">
      <c r="A27" s="10" t="s">
        <v>4</v>
      </c>
      <c r="B27" s="30">
        <v>2</v>
      </c>
      <c r="C27" s="22">
        <v>65</v>
      </c>
      <c r="D27" s="23">
        <f>SUM(B27*C27)</f>
        <v>130</v>
      </c>
      <c r="E27" s="35">
        <f t="shared" si="2"/>
        <v>60</v>
      </c>
      <c r="F27" s="22">
        <v>65</v>
      </c>
      <c r="G27" s="23">
        <f t="shared" si="3"/>
        <v>3900</v>
      </c>
      <c r="H27" s="44"/>
    </row>
    <row r="28" spans="1:8" s="5" customFormat="1" ht="13.5" customHeight="1" x14ac:dyDescent="0.25">
      <c r="A28" s="10"/>
      <c r="B28" s="30"/>
      <c r="C28" s="22"/>
      <c r="D28" s="23"/>
      <c r="E28" s="35"/>
      <c r="F28" s="22"/>
      <c r="G28" s="23"/>
      <c r="H28" s="44"/>
    </row>
    <row r="29" spans="1:8" s="5" customFormat="1" ht="13.5" customHeight="1" x14ac:dyDescent="0.25">
      <c r="A29" s="10"/>
      <c r="B29" s="30"/>
      <c r="C29" s="22"/>
      <c r="D29" s="23"/>
      <c r="E29" s="35"/>
      <c r="F29" s="22"/>
      <c r="G29" s="23"/>
      <c r="H29" s="44"/>
    </row>
    <row r="30" spans="1:8" s="5" customFormat="1" ht="13.5" customHeight="1" x14ac:dyDescent="0.25">
      <c r="A30" s="10" t="s">
        <v>9</v>
      </c>
      <c r="B30" s="30">
        <v>-24</v>
      </c>
      <c r="C30" s="22">
        <v>30</v>
      </c>
      <c r="D30" s="23">
        <f>SUM(C30*B30)</f>
        <v>-720</v>
      </c>
      <c r="E30" s="35">
        <f t="shared" ref="E30" si="4">SUM(B30*30)</f>
        <v>-720</v>
      </c>
      <c r="F30" s="22">
        <v>30</v>
      </c>
      <c r="G30" s="23">
        <f>SUM(E30*F30)</f>
        <v>-21600</v>
      </c>
      <c r="H30" s="44" t="s">
        <v>20</v>
      </c>
    </row>
    <row r="31" spans="1:8" s="4" customFormat="1" ht="25.2" customHeight="1" thickBot="1" x14ac:dyDescent="0.3">
      <c r="A31" s="19" t="s">
        <v>8</v>
      </c>
      <c r="B31" s="31"/>
      <c r="C31" s="24"/>
      <c r="D31" s="25">
        <f>SUM(D23:D30)</f>
        <v>1311.25</v>
      </c>
      <c r="E31" s="31"/>
      <c r="F31" s="24" t="s">
        <v>30</v>
      </c>
      <c r="G31" s="25">
        <f>SUM(G23:G30)</f>
        <v>39337.5</v>
      </c>
      <c r="H31" s="45"/>
    </row>
    <row r="32" spans="1:8" s="4" customFormat="1" ht="13.5" customHeight="1" x14ac:dyDescent="0.25">
      <c r="A32" s="37" t="s">
        <v>12</v>
      </c>
      <c r="B32" s="38">
        <f>SUM(B23:B30)</f>
        <v>7.25</v>
      </c>
      <c r="C32" s="23">
        <f>SUM(D31)</f>
        <v>1311.25</v>
      </c>
      <c r="D32" s="39">
        <f>SUM(C32/B32)</f>
        <v>180.86206896551724</v>
      </c>
      <c r="E32" s="38">
        <f>SUM(E23:E30)</f>
        <v>217.5</v>
      </c>
      <c r="F32" s="23"/>
      <c r="G32" s="39"/>
      <c r="H32" s="46" t="s">
        <v>35</v>
      </c>
    </row>
    <row r="33" spans="1:8" s="4" customFormat="1" ht="13.5" customHeight="1" x14ac:dyDescent="0.25">
      <c r="A33" s="37"/>
      <c r="B33" s="38"/>
      <c r="C33" s="23" t="s">
        <v>32</v>
      </c>
      <c r="D33" s="39">
        <f>SUM(D22+D30)</f>
        <v>1320</v>
      </c>
      <c r="E33" s="38"/>
      <c r="F33" s="23" t="s">
        <v>31</v>
      </c>
      <c r="G33" s="39">
        <f>SUM(G22+G30)</f>
        <v>39600</v>
      </c>
      <c r="H33" s="46" t="s">
        <v>27</v>
      </c>
    </row>
    <row r="34" spans="1:8" s="4" customFormat="1" ht="13.5" customHeight="1" x14ac:dyDescent="0.25">
      <c r="A34" s="37"/>
      <c r="B34" s="38"/>
      <c r="C34" s="23"/>
      <c r="D34" s="39"/>
      <c r="E34" s="38"/>
      <c r="F34" s="23"/>
      <c r="G34" s="39"/>
      <c r="H34" s="46" t="s">
        <v>37</v>
      </c>
    </row>
    <row r="35" spans="1:8" s="4" customFormat="1" ht="13.5" customHeight="1" thickBot="1" x14ac:dyDescent="0.3">
      <c r="A35" s="37"/>
      <c r="B35" s="38"/>
      <c r="C35" s="23"/>
      <c r="D35" s="39"/>
      <c r="E35" s="38"/>
      <c r="F35" s="23"/>
      <c r="G35" s="39"/>
      <c r="H35" s="46" t="s">
        <v>36</v>
      </c>
    </row>
    <row r="36" spans="1:8" s="5" customFormat="1" ht="56.4" x14ac:dyDescent="0.25">
      <c r="A36" s="50" t="s">
        <v>42</v>
      </c>
      <c r="B36" s="29"/>
      <c r="C36" s="16"/>
      <c r="D36" s="16"/>
      <c r="E36" s="29"/>
      <c r="F36" s="16"/>
      <c r="G36" s="16"/>
      <c r="H36" s="43"/>
    </row>
    <row r="37" spans="1:8" s="5" customFormat="1" ht="13.5" customHeight="1" x14ac:dyDescent="0.25">
      <c r="A37" s="34"/>
      <c r="B37" s="35"/>
      <c r="C37" s="36"/>
      <c r="D37" s="36"/>
      <c r="E37" s="35"/>
      <c r="F37" s="36"/>
      <c r="G37" s="36"/>
      <c r="H37" s="43"/>
    </row>
    <row r="38" spans="1:8" s="5" customFormat="1" ht="13.5" customHeight="1" x14ac:dyDescent="0.25">
      <c r="A38" s="34" t="s">
        <v>41</v>
      </c>
      <c r="B38" s="35">
        <v>52</v>
      </c>
      <c r="C38" s="36">
        <v>250</v>
      </c>
      <c r="D38" s="36">
        <f>SUM(B38*C38)</f>
        <v>13000</v>
      </c>
      <c r="E38" s="35">
        <f>SUM(B38*30)</f>
        <v>1560</v>
      </c>
      <c r="F38" s="36"/>
      <c r="G38" s="36">
        <f>SUM(D38*30)</f>
        <v>390000</v>
      </c>
      <c r="H38" s="43"/>
    </row>
    <row r="39" spans="1:8" s="6" customFormat="1" ht="13.5" customHeight="1" x14ac:dyDescent="0.25">
      <c r="A39" s="10" t="s">
        <v>5</v>
      </c>
      <c r="B39" s="30">
        <v>4</v>
      </c>
      <c r="C39" s="22">
        <v>65</v>
      </c>
      <c r="D39" s="23">
        <f>SUM(B39*C39)</f>
        <v>260</v>
      </c>
      <c r="E39" s="35">
        <f t="shared" ref="E39:E45" si="5">SUM(B39*30)</f>
        <v>120</v>
      </c>
      <c r="F39" s="22">
        <v>65</v>
      </c>
      <c r="G39" s="23">
        <f>SUM(E39*F39)</f>
        <v>7800</v>
      </c>
      <c r="H39" s="44" t="s">
        <v>24</v>
      </c>
    </row>
    <row r="40" spans="1:8" s="5" customFormat="1" ht="13.5" customHeight="1" x14ac:dyDescent="0.25">
      <c r="A40" s="10" t="s">
        <v>2</v>
      </c>
      <c r="B40" s="30">
        <v>2</v>
      </c>
      <c r="C40" s="22">
        <v>65</v>
      </c>
      <c r="D40" s="23">
        <f>SUM(B40*C40)</f>
        <v>130</v>
      </c>
      <c r="E40" s="35">
        <f t="shared" si="5"/>
        <v>60</v>
      </c>
      <c r="F40" s="22">
        <v>65</v>
      </c>
      <c r="G40" s="23">
        <f t="shared" ref="G40:G45" si="6">SUM(E40*F40)</f>
        <v>3900</v>
      </c>
      <c r="H40" s="44"/>
    </row>
    <row r="41" spans="1:8" s="5" customFormat="1" ht="13.5" customHeight="1" x14ac:dyDescent="0.25">
      <c r="A41" s="10" t="s">
        <v>15</v>
      </c>
      <c r="B41" s="30">
        <v>25</v>
      </c>
      <c r="C41" s="22">
        <v>65</v>
      </c>
      <c r="D41" s="23">
        <f>SUM(B41*C41)</f>
        <v>1625</v>
      </c>
      <c r="E41" s="35">
        <f t="shared" si="5"/>
        <v>750</v>
      </c>
      <c r="F41" s="22">
        <v>65</v>
      </c>
      <c r="G41" s="23">
        <f t="shared" si="6"/>
        <v>48750</v>
      </c>
      <c r="H41" s="44"/>
    </row>
    <row r="42" spans="1:8" s="5" customFormat="1" ht="13.5" customHeight="1" x14ac:dyDescent="0.25">
      <c r="A42" s="10" t="s">
        <v>21</v>
      </c>
      <c r="B42" s="30">
        <v>110</v>
      </c>
      <c r="C42" s="22">
        <v>65</v>
      </c>
      <c r="D42" s="23">
        <f>SUM(B42*C42)</f>
        <v>7150</v>
      </c>
      <c r="E42" s="35">
        <f t="shared" si="5"/>
        <v>3300</v>
      </c>
      <c r="F42" s="22">
        <v>65</v>
      </c>
      <c r="G42" s="23">
        <f t="shared" si="6"/>
        <v>214500</v>
      </c>
      <c r="H42" s="44"/>
    </row>
    <row r="43" spans="1:8" s="5" customFormat="1" ht="13.5" customHeight="1" x14ac:dyDescent="0.25">
      <c r="A43" s="10" t="s">
        <v>60</v>
      </c>
      <c r="B43" s="30">
        <v>2</v>
      </c>
      <c r="C43" s="22">
        <v>65</v>
      </c>
      <c r="D43" s="23">
        <f>SUM(B43*C43)</f>
        <v>130</v>
      </c>
      <c r="E43" s="35">
        <f t="shared" si="5"/>
        <v>60</v>
      </c>
      <c r="F43" s="22">
        <v>65</v>
      </c>
      <c r="G43" s="23">
        <f t="shared" si="6"/>
        <v>3900</v>
      </c>
      <c r="H43" s="44"/>
    </row>
    <row r="44" spans="1:8" s="5" customFormat="1" ht="13.5" customHeight="1" x14ac:dyDescent="0.25">
      <c r="A44" s="10" t="s">
        <v>4</v>
      </c>
      <c r="B44" s="30">
        <v>2</v>
      </c>
      <c r="C44" s="22">
        <v>65</v>
      </c>
      <c r="D44" s="23">
        <f>SUM(B44*C44)</f>
        <v>130</v>
      </c>
      <c r="E44" s="35">
        <f t="shared" si="5"/>
        <v>60</v>
      </c>
      <c r="F44" s="22">
        <v>65</v>
      </c>
      <c r="G44" s="23">
        <f t="shared" si="6"/>
        <v>3900</v>
      </c>
      <c r="H44" s="44"/>
    </row>
    <row r="45" spans="1:8" s="5" customFormat="1" ht="13.5" customHeight="1" x14ac:dyDescent="0.25">
      <c r="A45" s="10" t="s">
        <v>23</v>
      </c>
      <c r="B45" s="30">
        <v>1</v>
      </c>
      <c r="C45" s="22">
        <v>65</v>
      </c>
      <c r="D45" s="23">
        <f t="shared" ref="D45" si="7">SUM(B45*C45)</f>
        <v>65</v>
      </c>
      <c r="E45" s="35">
        <f t="shared" si="5"/>
        <v>30</v>
      </c>
      <c r="F45" s="22">
        <v>65</v>
      </c>
      <c r="G45" s="23">
        <f t="shared" si="6"/>
        <v>1950</v>
      </c>
      <c r="H45" s="44" t="s">
        <v>59</v>
      </c>
    </row>
    <row r="46" spans="1:8" s="5" customFormat="1" ht="13.5" customHeight="1" x14ac:dyDescent="0.25">
      <c r="A46" s="10" t="s">
        <v>9</v>
      </c>
      <c r="B46" s="30">
        <v>-135</v>
      </c>
      <c r="C46" s="22">
        <v>30</v>
      </c>
      <c r="D46" s="23">
        <f>SUM(C46*B46)</f>
        <v>-4050</v>
      </c>
      <c r="E46" s="35">
        <f t="shared" ref="E46" si="8">SUM(B46*30)</f>
        <v>-4050</v>
      </c>
      <c r="F46" s="22">
        <v>30</v>
      </c>
      <c r="G46" s="23">
        <f>SUM(E46*F46)</f>
        <v>-121500</v>
      </c>
      <c r="H46" s="44" t="s">
        <v>25</v>
      </c>
    </row>
    <row r="47" spans="1:8" s="4" customFormat="1" ht="13.5" customHeight="1" thickBot="1" x14ac:dyDescent="0.3">
      <c r="A47" s="19" t="s">
        <v>8</v>
      </c>
      <c r="B47" s="31"/>
      <c r="C47" s="24"/>
      <c r="D47" s="25">
        <f>SUM(D39:D46)</f>
        <v>5440</v>
      </c>
      <c r="E47" s="31"/>
      <c r="F47" s="24"/>
      <c r="G47" s="25">
        <f>SUM(G39:G46)</f>
        <v>163200</v>
      </c>
      <c r="H47" s="45"/>
    </row>
    <row r="48" spans="1:8" s="4" customFormat="1" ht="13.5" customHeight="1" x14ac:dyDescent="0.25">
      <c r="A48" s="37" t="s">
        <v>12</v>
      </c>
      <c r="B48" s="38">
        <f>SUM(B39:B46)</f>
        <v>11</v>
      </c>
      <c r="C48" s="23">
        <f>SUM(D47)</f>
        <v>5440</v>
      </c>
      <c r="D48" s="39">
        <f>SUM(C48/B48)</f>
        <v>494.54545454545456</v>
      </c>
      <c r="E48" s="38">
        <f>SUM(E39:E46)</f>
        <v>330</v>
      </c>
      <c r="F48" s="23"/>
      <c r="G48" s="39"/>
      <c r="H48" s="46" t="s">
        <v>26</v>
      </c>
    </row>
    <row r="49" spans="1:8" s="4" customFormat="1" ht="13.5" customHeight="1" x14ac:dyDescent="0.25">
      <c r="A49" s="37"/>
      <c r="B49" s="38"/>
      <c r="C49" s="23" t="s">
        <v>32</v>
      </c>
      <c r="D49" s="39">
        <f>SUM(D38+D46)</f>
        <v>8950</v>
      </c>
      <c r="E49" s="38"/>
      <c r="F49" s="23" t="s">
        <v>30</v>
      </c>
      <c r="G49" s="39">
        <f>SUM(G38+G46)</f>
        <v>268500</v>
      </c>
      <c r="H49" s="46" t="s">
        <v>40</v>
      </c>
    </row>
    <row r="50" spans="1:8" ht="13.8" thickBot="1" x14ac:dyDescent="0.3">
      <c r="H50" s="46" t="s">
        <v>39</v>
      </c>
    </row>
    <row r="51" spans="1:8" s="5" customFormat="1" ht="56.4" x14ac:dyDescent="0.25">
      <c r="A51" s="50" t="s">
        <v>43</v>
      </c>
      <c r="B51" s="29"/>
      <c r="C51" s="16"/>
      <c r="D51" s="16"/>
      <c r="E51" s="29"/>
      <c r="F51" s="16"/>
      <c r="G51" s="16"/>
      <c r="H51" s="43"/>
    </row>
    <row r="52" spans="1:8" s="5" customFormat="1" ht="13.5" customHeight="1" x14ac:dyDescent="0.25">
      <c r="A52" s="34"/>
      <c r="B52" s="35"/>
      <c r="C52" s="36"/>
      <c r="D52" s="36" t="s">
        <v>53</v>
      </c>
      <c r="E52" s="35"/>
      <c r="F52" s="36"/>
      <c r="G52" s="36"/>
      <c r="H52" s="43"/>
    </row>
    <row r="53" spans="1:8" s="5" customFormat="1" ht="13.5" customHeight="1" x14ac:dyDescent="0.25">
      <c r="A53" s="34" t="s">
        <v>44</v>
      </c>
      <c r="B53" s="35">
        <v>52</v>
      </c>
      <c r="C53" s="36">
        <v>400</v>
      </c>
      <c r="D53" s="36">
        <f>SUM(B53*C53)</f>
        <v>20800</v>
      </c>
      <c r="E53" s="35">
        <v>1560</v>
      </c>
      <c r="F53" s="36"/>
      <c r="G53" s="36">
        <f>SUM(D53*30)</f>
        <v>624000</v>
      </c>
      <c r="H53" s="43"/>
    </row>
    <row r="54" spans="1:8" s="6" customFormat="1" ht="13.5" customHeight="1" x14ac:dyDescent="0.25">
      <c r="A54" s="10" t="s">
        <v>5</v>
      </c>
      <c r="B54" s="30">
        <v>5</v>
      </c>
      <c r="C54" s="22">
        <v>65</v>
      </c>
      <c r="D54" s="23">
        <f>SUM(B54*C54)</f>
        <v>325</v>
      </c>
      <c r="E54" s="35">
        <f t="shared" ref="E54:E62" si="9">SUM(B54*30)</f>
        <v>150</v>
      </c>
      <c r="F54" s="22">
        <v>65</v>
      </c>
      <c r="G54" s="23">
        <f>SUM(E54*F54)</f>
        <v>9750</v>
      </c>
      <c r="H54" s="44" t="s">
        <v>48</v>
      </c>
    </row>
    <row r="55" spans="1:8" s="5" customFormat="1" ht="13.5" customHeight="1" x14ac:dyDescent="0.25">
      <c r="A55" s="10" t="s">
        <v>2</v>
      </c>
      <c r="B55" s="30">
        <v>2</v>
      </c>
      <c r="C55" s="22">
        <v>65</v>
      </c>
      <c r="D55" s="23">
        <f>SUM(B55*C55)</f>
        <v>130</v>
      </c>
      <c r="E55" s="35">
        <f t="shared" si="9"/>
        <v>60</v>
      </c>
      <c r="F55" s="22">
        <v>65</v>
      </c>
      <c r="G55" s="23">
        <f t="shared" ref="G55:G62" si="10">SUM(E55*F55)</f>
        <v>3900</v>
      </c>
      <c r="H55" s="44"/>
    </row>
    <row r="56" spans="1:8" s="5" customFormat="1" ht="13.5" customHeight="1" x14ac:dyDescent="0.25">
      <c r="A56" s="10" t="s">
        <v>15</v>
      </c>
      <c r="B56" s="30">
        <v>36</v>
      </c>
      <c r="C56" s="22">
        <v>65</v>
      </c>
      <c r="D56" s="23">
        <f>SUM(B56*C56)</f>
        <v>2340</v>
      </c>
      <c r="E56" s="35">
        <f t="shared" si="9"/>
        <v>1080</v>
      </c>
      <c r="F56" s="22">
        <v>65</v>
      </c>
      <c r="G56" s="23">
        <f t="shared" si="10"/>
        <v>70200</v>
      </c>
      <c r="H56" s="44"/>
    </row>
    <row r="57" spans="1:8" s="5" customFormat="1" ht="13.5" customHeight="1" x14ac:dyDescent="0.25">
      <c r="A57" s="10" t="s">
        <v>46</v>
      </c>
      <c r="B57" s="30">
        <v>100</v>
      </c>
      <c r="C57" s="22">
        <v>65</v>
      </c>
      <c r="D57" s="23">
        <f>SUM(B57*C57)</f>
        <v>6500</v>
      </c>
      <c r="E57" s="35">
        <f t="shared" si="9"/>
        <v>3000</v>
      </c>
      <c r="F57" s="22">
        <v>65</v>
      </c>
      <c r="G57" s="23">
        <f t="shared" si="10"/>
        <v>195000</v>
      </c>
      <c r="H57" s="44"/>
    </row>
    <row r="58" spans="1:8" s="5" customFormat="1" ht="13.5" customHeight="1" x14ac:dyDescent="0.25">
      <c r="A58" s="10" t="s">
        <v>47</v>
      </c>
      <c r="B58" s="30">
        <v>52</v>
      </c>
      <c r="C58" s="22">
        <v>65</v>
      </c>
      <c r="D58" s="23">
        <f>SUM(B58*C58)</f>
        <v>3380</v>
      </c>
      <c r="E58" s="35">
        <f t="shared" si="9"/>
        <v>1560</v>
      </c>
      <c r="F58" s="22">
        <v>65</v>
      </c>
      <c r="G58" s="23">
        <f t="shared" si="10"/>
        <v>101400</v>
      </c>
      <c r="H58" s="44"/>
    </row>
    <row r="59" spans="1:8" s="5" customFormat="1" ht="13.5" customHeight="1" x14ac:dyDescent="0.25">
      <c r="A59" s="10" t="s">
        <v>45</v>
      </c>
      <c r="B59" s="30">
        <v>110</v>
      </c>
      <c r="C59" s="22">
        <v>65</v>
      </c>
      <c r="D59" s="23">
        <f>SUM(B59*C59)</f>
        <v>7150</v>
      </c>
      <c r="E59" s="35">
        <f t="shared" si="9"/>
        <v>3300</v>
      </c>
      <c r="F59" s="22">
        <v>65</v>
      </c>
      <c r="G59" s="23">
        <f t="shared" si="10"/>
        <v>214500</v>
      </c>
      <c r="H59" s="44"/>
    </row>
    <row r="60" spans="1:8" s="5" customFormat="1" ht="13.5" customHeight="1" x14ac:dyDescent="0.25">
      <c r="A60" s="10" t="s">
        <v>60</v>
      </c>
      <c r="B60" s="30">
        <v>2</v>
      </c>
      <c r="C60" s="22">
        <v>65</v>
      </c>
      <c r="D60" s="23">
        <f>SUM(B60*C60)</f>
        <v>130</v>
      </c>
      <c r="E60" s="35">
        <f t="shared" si="9"/>
        <v>60</v>
      </c>
      <c r="F60" s="22">
        <v>65</v>
      </c>
      <c r="G60" s="23">
        <f t="shared" si="10"/>
        <v>3900</v>
      </c>
      <c r="H60" s="44"/>
    </row>
    <row r="61" spans="1:8" s="5" customFormat="1" ht="13.5" customHeight="1" x14ac:dyDescent="0.25">
      <c r="A61" s="10" t="s">
        <v>4</v>
      </c>
      <c r="B61" s="30">
        <v>2</v>
      </c>
      <c r="C61" s="22">
        <v>65</v>
      </c>
      <c r="D61" s="23">
        <f>SUM(B61*C61)</f>
        <v>130</v>
      </c>
      <c r="E61" s="35">
        <f t="shared" si="9"/>
        <v>60</v>
      </c>
      <c r="F61" s="22">
        <v>65</v>
      </c>
      <c r="G61" s="23">
        <f t="shared" si="10"/>
        <v>3900</v>
      </c>
      <c r="H61" s="44"/>
    </row>
    <row r="62" spans="1:8" s="5" customFormat="1" ht="13.5" customHeight="1" x14ac:dyDescent="0.25">
      <c r="A62" s="10" t="s">
        <v>23</v>
      </c>
      <c r="B62" s="30">
        <v>1</v>
      </c>
      <c r="C62" s="22">
        <v>65</v>
      </c>
      <c r="D62" s="23">
        <f t="shared" ref="D62" si="11">SUM(B62*C62)</f>
        <v>65</v>
      </c>
      <c r="E62" s="35">
        <f t="shared" si="9"/>
        <v>30</v>
      </c>
      <c r="F62" s="22">
        <v>65</v>
      </c>
      <c r="G62" s="23">
        <f t="shared" si="10"/>
        <v>1950</v>
      </c>
      <c r="H62" s="44"/>
    </row>
    <row r="63" spans="1:8" s="5" customFormat="1" ht="13.5" customHeight="1" x14ac:dyDescent="0.25">
      <c r="A63" s="10" t="s">
        <v>9</v>
      </c>
      <c r="B63" s="30">
        <v>-300</v>
      </c>
      <c r="C63" s="22">
        <v>30</v>
      </c>
      <c r="D63" s="23">
        <f>SUM(C63*B63)</f>
        <v>-9000</v>
      </c>
      <c r="E63" s="35">
        <f t="shared" ref="E63" si="12">SUM(B63*30)</f>
        <v>-9000</v>
      </c>
      <c r="F63" s="22">
        <v>30</v>
      </c>
      <c r="G63" s="23">
        <f>SUM(E63*F63)</f>
        <v>-270000</v>
      </c>
      <c r="H63" s="44"/>
    </row>
    <row r="64" spans="1:8" s="4" customFormat="1" ht="13.5" customHeight="1" thickBot="1" x14ac:dyDescent="0.3">
      <c r="A64" s="19" t="s">
        <v>8</v>
      </c>
      <c r="B64" s="31"/>
      <c r="C64" s="24"/>
      <c r="D64" s="25">
        <f>SUM(D54:D63)</f>
        <v>11150</v>
      </c>
      <c r="E64" s="31"/>
      <c r="F64" s="24"/>
      <c r="G64" s="25">
        <f>SUM(G54:G63)</f>
        <v>334500</v>
      </c>
      <c r="H64" s="45"/>
    </row>
    <row r="65" spans="1:8" s="4" customFormat="1" ht="13.5" customHeight="1" x14ac:dyDescent="0.25">
      <c r="A65" s="37" t="s">
        <v>12</v>
      </c>
      <c r="B65" s="38">
        <f>SUM(B54+B55+B60+B61+B62)</f>
        <v>12</v>
      </c>
      <c r="C65" s="23">
        <f>SUM(D64)</f>
        <v>11150</v>
      </c>
      <c r="D65" s="39">
        <f>SUM(C65/B65)</f>
        <v>929.16666666666663</v>
      </c>
      <c r="E65" s="38">
        <v>360</v>
      </c>
      <c r="F65" s="23"/>
      <c r="G65" s="39"/>
      <c r="H65" s="46" t="s">
        <v>54</v>
      </c>
    </row>
    <row r="66" spans="1:8" s="4" customFormat="1" ht="13.5" customHeight="1" thickBot="1" x14ac:dyDescent="0.3">
      <c r="A66" s="37"/>
      <c r="B66" s="38"/>
      <c r="C66" s="23" t="s">
        <v>32</v>
      </c>
      <c r="D66" s="39">
        <f>SUM(D53+D63)</f>
        <v>11800</v>
      </c>
      <c r="E66" s="38"/>
      <c r="F66" s="23" t="s">
        <v>30</v>
      </c>
      <c r="G66" s="39">
        <f>SUM(G53+G63)</f>
        <v>354000</v>
      </c>
      <c r="H66" s="46" t="s">
        <v>56</v>
      </c>
    </row>
    <row r="67" spans="1:8" s="11" customFormat="1" ht="15.6" customHeight="1" thickTop="1" thickBot="1" x14ac:dyDescent="0.3">
      <c r="A67" s="18" t="s">
        <v>58</v>
      </c>
      <c r="B67" s="32"/>
      <c r="C67" s="21"/>
      <c r="D67" s="20"/>
      <c r="E67" s="32"/>
      <c r="F67" s="21"/>
      <c r="G67" s="20"/>
      <c r="H67" s="46" t="s">
        <v>55</v>
      </c>
    </row>
    <row r="68" spans="1:8" ht="24.75" customHeight="1" thickTop="1" thickBot="1" x14ac:dyDescent="0.3">
      <c r="A68" s="51" t="s">
        <v>57</v>
      </c>
      <c r="B68" s="52"/>
      <c r="C68" s="53"/>
      <c r="D68" s="18" t="s">
        <v>63</v>
      </c>
      <c r="E68" s="18"/>
      <c r="F68" s="17"/>
      <c r="G68" s="18">
        <f>SUM(G66+G49+G33+G17)</f>
        <v>690900</v>
      </c>
      <c r="H68" s="47"/>
    </row>
    <row r="69" spans="1:8" ht="13.8" thickTop="1" x14ac:dyDescent="0.25">
      <c r="A69" s="7"/>
    </row>
    <row r="71" spans="1:8" x14ac:dyDescent="0.25">
      <c r="D71" s="8"/>
      <c r="G71" s="8"/>
    </row>
  </sheetData>
  <mergeCells count="1">
    <mergeCell ref="A68:B68"/>
  </mergeCells>
  <phoneticPr fontId="2" type="noConversion"/>
  <pageMargins left="0.25" right="0.25" top="0.75" bottom="0.75" header="0.3" footer="0.3"/>
  <pageSetup scale="90" orientation="landscape" r:id="rId1"/>
  <headerFooter alignWithMargins="0">
    <oddHeader>&amp;C&amp;A</oddHeader>
    <oddFooter>&amp;LConfidential &amp; Proprietary&amp;R&amp;8Page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B18" sqref="B18"/>
    </sheetView>
  </sheetViews>
  <sheetFormatPr defaultRowHeight="14.4" x14ac:dyDescent="0.3"/>
  <cols>
    <col min="1" max="1" width="7.33203125" style="79" customWidth="1"/>
    <col min="2" max="2" width="88.6640625" style="79" customWidth="1"/>
    <col min="3" max="16384" width="8.88671875" style="79"/>
  </cols>
  <sheetData>
    <row r="1" spans="1:4" s="79" customFormat="1" ht="15" thickBot="1" x14ac:dyDescent="0.35">
      <c r="A1" s="73" t="s">
        <v>64</v>
      </c>
      <c r="B1" s="73"/>
    </row>
    <row r="2" spans="1:4" s="79" customFormat="1" ht="15" thickBot="1" x14ac:dyDescent="0.35">
      <c r="A2" s="80"/>
      <c r="B2" s="81" t="s">
        <v>65</v>
      </c>
    </row>
    <row r="3" spans="1:4" s="79" customFormat="1" ht="15" thickBot="1" x14ac:dyDescent="0.35">
      <c r="A3" s="80"/>
      <c r="B3" s="81" t="s">
        <v>66</v>
      </c>
    </row>
    <row r="4" spans="1:4" s="79" customFormat="1" ht="15" thickBot="1" x14ac:dyDescent="0.35">
      <c r="A4" s="80"/>
      <c r="B4" s="81" t="s">
        <v>67</v>
      </c>
    </row>
    <row r="5" spans="1:4" s="79" customFormat="1" ht="15" thickBot="1" x14ac:dyDescent="0.35">
      <c r="A5" s="80"/>
      <c r="B5" s="81" t="s">
        <v>68</v>
      </c>
    </row>
    <row r="6" spans="1:4" s="79" customFormat="1" ht="15" thickBot="1" x14ac:dyDescent="0.35">
      <c r="A6" s="80"/>
      <c r="B6" s="81" t="s">
        <v>130</v>
      </c>
    </row>
    <row r="7" spans="1:4" s="79" customFormat="1" ht="15" thickBot="1" x14ac:dyDescent="0.35">
      <c r="A7" s="80"/>
      <c r="B7" s="81" t="s">
        <v>69</v>
      </c>
    </row>
    <row r="10" spans="1:4" s="79" customFormat="1" x14ac:dyDescent="0.3">
      <c r="A10" s="82" t="s">
        <v>125</v>
      </c>
      <c r="B10" s="83"/>
    </row>
    <row r="11" spans="1:4" s="79" customFormat="1" x14ac:dyDescent="0.3">
      <c r="A11" s="82"/>
      <c r="B11" s="83"/>
    </row>
    <row r="12" spans="1:4" s="79" customFormat="1" x14ac:dyDescent="0.3">
      <c r="A12" s="82" t="s">
        <v>117</v>
      </c>
      <c r="B12" s="83"/>
      <c r="D12" s="84"/>
    </row>
    <row r="13" spans="1:4" s="79" customFormat="1" x14ac:dyDescent="0.3">
      <c r="A13" s="82" t="s">
        <v>113</v>
      </c>
      <c r="B13" s="83"/>
    </row>
    <row r="14" spans="1:4" s="79" customFormat="1" x14ac:dyDescent="0.3">
      <c r="A14" s="82" t="s">
        <v>114</v>
      </c>
      <c r="B14" s="83"/>
    </row>
    <row r="15" spans="1:4" s="79" customFormat="1" x14ac:dyDescent="0.3">
      <c r="A15" s="82" t="s">
        <v>118</v>
      </c>
      <c r="B15" s="83"/>
    </row>
    <row r="16" spans="1:4" s="79" customFormat="1" x14ac:dyDescent="0.3">
      <c r="A16" s="82" t="s">
        <v>115</v>
      </c>
      <c r="B16" s="83"/>
    </row>
    <row r="17" spans="1:2" s="79" customFormat="1" x14ac:dyDescent="0.3">
      <c r="A17" s="82" t="s">
        <v>116</v>
      </c>
      <c r="B17" s="83"/>
    </row>
    <row r="18" spans="1:2" s="79" customFormat="1" x14ac:dyDescent="0.3">
      <c r="A18" s="82"/>
      <c r="B18" s="83"/>
    </row>
    <row r="19" spans="1:2" s="79" customFormat="1" x14ac:dyDescent="0.3">
      <c r="A19" s="82"/>
      <c r="B19" s="83"/>
    </row>
    <row r="20" spans="1:2" s="79" customFormat="1" x14ac:dyDescent="0.3">
      <c r="A20" s="82" t="s">
        <v>119</v>
      </c>
      <c r="B20" s="83"/>
    </row>
    <row r="21" spans="1:2" s="79" customFormat="1" x14ac:dyDescent="0.3">
      <c r="A21" s="82" t="s">
        <v>120</v>
      </c>
      <c r="B21" s="83"/>
    </row>
    <row r="22" spans="1:2" s="79" customFormat="1" x14ac:dyDescent="0.3">
      <c r="A22" s="82" t="s">
        <v>131</v>
      </c>
      <c r="B22" s="83"/>
    </row>
    <row r="23" spans="1:2" s="79" customFormat="1" x14ac:dyDescent="0.3">
      <c r="A23" s="82" t="s">
        <v>123</v>
      </c>
      <c r="B23" s="83"/>
    </row>
    <row r="24" spans="1:2" s="79" customFormat="1" x14ac:dyDescent="0.3">
      <c r="A24" s="82" t="s">
        <v>121</v>
      </c>
      <c r="B24" s="83"/>
    </row>
    <row r="25" spans="1:2" s="79" customFormat="1" x14ac:dyDescent="0.3">
      <c r="A25" s="82" t="s">
        <v>122</v>
      </c>
      <c r="B25" s="82"/>
    </row>
    <row r="26" spans="1:2" s="79" customFormat="1" x14ac:dyDescent="0.3">
      <c r="A26" s="82"/>
      <c r="B26" s="82"/>
    </row>
    <row r="27" spans="1:2" s="79" customFormat="1" x14ac:dyDescent="0.3">
      <c r="A27" s="83"/>
      <c r="B27" s="83"/>
    </row>
    <row r="28" spans="1:2" s="79" customFormat="1" x14ac:dyDescent="0.3">
      <c r="A28" s="82" t="s">
        <v>124</v>
      </c>
      <c r="B28" s="83"/>
    </row>
    <row r="29" spans="1:2" s="79" customFormat="1" x14ac:dyDescent="0.3">
      <c r="A29" s="82" t="s">
        <v>126</v>
      </c>
      <c r="B29" s="83"/>
    </row>
    <row r="30" spans="1:2" s="79" customFormat="1" x14ac:dyDescent="0.3">
      <c r="A30" s="82" t="s">
        <v>129</v>
      </c>
      <c r="B30" s="83"/>
    </row>
    <row r="31" spans="1:2" s="79" customFormat="1" x14ac:dyDescent="0.3">
      <c r="A31" s="82" t="s">
        <v>127</v>
      </c>
      <c r="B31" s="83"/>
    </row>
    <row r="32" spans="1:2" s="79" customFormat="1" x14ac:dyDescent="0.3">
      <c r="A32" s="82" t="s">
        <v>128</v>
      </c>
      <c r="B32" s="82"/>
    </row>
    <row r="33" spans="1:2" s="79" customFormat="1" x14ac:dyDescent="0.3">
      <c r="A33" s="82"/>
      <c r="B33" s="82"/>
    </row>
  </sheetData>
  <mergeCells count="1">
    <mergeCell ref="A1:B1"/>
  </mergeCells>
  <pageMargins left="0.25" right="0.25"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tabSelected="1" workbookViewId="0">
      <selection activeCell="A20" sqref="A20"/>
    </sheetView>
  </sheetViews>
  <sheetFormatPr defaultRowHeight="13.8" x14ac:dyDescent="0.3"/>
  <cols>
    <col min="1" max="1" width="81.44140625" style="74" customWidth="1"/>
    <col min="2" max="2" width="140.33203125" style="74" customWidth="1"/>
    <col min="3" max="16384" width="8.88671875" style="74"/>
  </cols>
  <sheetData>
    <row r="1" spans="1:2" ht="14.4" thickBot="1" x14ac:dyDescent="0.35">
      <c r="A1" s="86" t="s">
        <v>132</v>
      </c>
    </row>
    <row r="2" spans="1:2" ht="14.4" thickBot="1" x14ac:dyDescent="0.35">
      <c r="A2" s="86" t="s">
        <v>133</v>
      </c>
    </row>
    <row r="3" spans="1:2" ht="14.4" thickBot="1" x14ac:dyDescent="0.35">
      <c r="A3" s="86" t="s">
        <v>134</v>
      </c>
    </row>
    <row r="4" spans="1:2" ht="14.4" thickBot="1" x14ac:dyDescent="0.35">
      <c r="A4" s="86" t="s">
        <v>135</v>
      </c>
    </row>
    <row r="5" spans="1:2" ht="14.4" thickBot="1" x14ac:dyDescent="0.35">
      <c r="A5" s="86" t="s">
        <v>136</v>
      </c>
    </row>
    <row r="6" spans="1:2" ht="14.4" thickBot="1" x14ac:dyDescent="0.35">
      <c r="A6" s="86" t="s">
        <v>137</v>
      </c>
    </row>
    <row r="7" spans="1:2" ht="14.4" thickBot="1" x14ac:dyDescent="0.35">
      <c r="A7" s="86" t="s">
        <v>68</v>
      </c>
    </row>
    <row r="8" spans="1:2" ht="14.4" thickBot="1" x14ac:dyDescent="0.35">
      <c r="A8" s="86" t="s">
        <v>138</v>
      </c>
    </row>
    <row r="9" spans="1:2" ht="14.4" thickBot="1" x14ac:dyDescent="0.35">
      <c r="A9" s="86" t="s">
        <v>139</v>
      </c>
    </row>
    <row r="10" spans="1:2" ht="14.4" thickBot="1" x14ac:dyDescent="0.35">
      <c r="A10" s="86" t="s">
        <v>140</v>
      </c>
    </row>
    <row r="11" spans="1:2" x14ac:dyDescent="0.3">
      <c r="A11" s="87"/>
    </row>
    <row r="12" spans="1:2" x14ac:dyDescent="0.3">
      <c r="A12" s="85" t="s">
        <v>141</v>
      </c>
      <c r="B12" s="75"/>
    </row>
    <row r="13" spans="1:2" x14ac:dyDescent="0.3">
      <c r="A13" s="85"/>
      <c r="B13" s="75"/>
    </row>
    <row r="14" spans="1:2" x14ac:dyDescent="0.3">
      <c r="A14" s="77" t="s">
        <v>144</v>
      </c>
      <c r="B14" s="75"/>
    </row>
    <row r="15" spans="1:2" x14ac:dyDescent="0.3">
      <c r="A15" s="77" t="s">
        <v>142</v>
      </c>
      <c r="B15" s="75"/>
    </row>
    <row r="16" spans="1:2" x14ac:dyDescent="0.3">
      <c r="A16" s="77" t="s">
        <v>145</v>
      </c>
      <c r="B16" s="75"/>
    </row>
    <row r="17" spans="1:2" x14ac:dyDescent="0.3">
      <c r="A17" s="77" t="s">
        <v>155</v>
      </c>
      <c r="B17" s="75"/>
    </row>
    <row r="18" spans="1:2" x14ac:dyDescent="0.3">
      <c r="A18" s="77" t="s">
        <v>156</v>
      </c>
      <c r="B18" s="75"/>
    </row>
    <row r="19" spans="1:2" x14ac:dyDescent="0.3">
      <c r="A19" s="77" t="s">
        <v>143</v>
      </c>
      <c r="B19" s="75"/>
    </row>
    <row r="20" spans="1:2" x14ac:dyDescent="0.3">
      <c r="A20" s="77"/>
      <c r="B20" s="75"/>
    </row>
    <row r="21" spans="1:2" x14ac:dyDescent="0.3">
      <c r="A21" s="85"/>
      <c r="B21" s="75"/>
    </row>
    <row r="22" spans="1:2" x14ac:dyDescent="0.3">
      <c r="B22" s="75"/>
    </row>
    <row r="23" spans="1:2" x14ac:dyDescent="0.3">
      <c r="A23" s="77" t="s">
        <v>119</v>
      </c>
      <c r="B23" s="75"/>
    </row>
    <row r="24" spans="1:2" x14ac:dyDescent="0.3">
      <c r="A24" s="77" t="s">
        <v>146</v>
      </c>
      <c r="B24" s="75"/>
    </row>
    <row r="25" spans="1:2" x14ac:dyDescent="0.3">
      <c r="A25" s="77" t="s">
        <v>131</v>
      </c>
      <c r="B25" s="75"/>
    </row>
    <row r="26" spans="1:2" x14ac:dyDescent="0.3">
      <c r="A26" s="77" t="s">
        <v>123</v>
      </c>
      <c r="B26" s="75"/>
    </row>
    <row r="27" spans="1:2" x14ac:dyDescent="0.3">
      <c r="A27" s="77" t="s">
        <v>121</v>
      </c>
      <c r="B27" s="75"/>
    </row>
    <row r="28" spans="1:2" x14ac:dyDescent="0.3">
      <c r="A28" s="77" t="s">
        <v>122</v>
      </c>
      <c r="B28" s="85"/>
    </row>
    <row r="29" spans="1:2" x14ac:dyDescent="0.3">
      <c r="A29" s="77" t="s">
        <v>147</v>
      </c>
      <c r="B29" s="85"/>
    </row>
    <row r="30" spans="1:2" x14ac:dyDescent="0.3">
      <c r="A30" s="78"/>
      <c r="B30" s="75"/>
    </row>
    <row r="31" spans="1:2" x14ac:dyDescent="0.3">
      <c r="A31" s="77" t="s">
        <v>124</v>
      </c>
      <c r="B31" s="75"/>
    </row>
    <row r="32" spans="1:2" x14ac:dyDescent="0.3">
      <c r="A32" s="77" t="s">
        <v>126</v>
      </c>
      <c r="B32" s="75"/>
    </row>
    <row r="33" spans="1:2" x14ac:dyDescent="0.3">
      <c r="A33" s="77" t="s">
        <v>129</v>
      </c>
      <c r="B33" s="75"/>
    </row>
    <row r="34" spans="1:2" x14ac:dyDescent="0.3">
      <c r="A34" s="77" t="s">
        <v>127</v>
      </c>
      <c r="B34" s="75"/>
    </row>
    <row r="35" spans="1:2" x14ac:dyDescent="0.3">
      <c r="A35" s="77" t="s">
        <v>128</v>
      </c>
      <c r="B35" s="85"/>
    </row>
    <row r="36" spans="1:2" x14ac:dyDescent="0.3">
      <c r="A36" s="76"/>
      <c r="B36" s="85"/>
    </row>
    <row r="37" spans="1:2" x14ac:dyDescent="0.3">
      <c r="A37" s="78"/>
      <c r="B37" s="75"/>
    </row>
    <row r="38" spans="1:2" x14ac:dyDescent="0.3">
      <c r="A38" s="78"/>
      <c r="B38" s="75"/>
    </row>
    <row r="39" spans="1:2" x14ac:dyDescent="0.3">
      <c r="A39" s="75"/>
      <c r="B39" s="75"/>
    </row>
    <row r="40" spans="1:2" x14ac:dyDescent="0.3">
      <c r="A40" s="75"/>
      <c r="B40" s="75"/>
    </row>
    <row r="41" spans="1:2" x14ac:dyDescent="0.3">
      <c r="A41" s="75"/>
      <c r="B41" s="75"/>
    </row>
    <row r="42" spans="1:2" x14ac:dyDescent="0.3">
      <c r="A42" s="75"/>
      <c r="B42" s="75"/>
    </row>
    <row r="43" spans="1:2" x14ac:dyDescent="0.3">
      <c r="A43" s="75"/>
      <c r="B43" s="75"/>
    </row>
    <row r="44" spans="1:2" x14ac:dyDescent="0.3">
      <c r="A44" s="75"/>
      <c r="B44" s="75"/>
    </row>
    <row r="45" spans="1:2" x14ac:dyDescent="0.3">
      <c r="A45" s="75"/>
      <c r="B45" s="75"/>
    </row>
  </sheetData>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topLeftCell="A4" workbookViewId="0">
      <selection activeCell="B3" sqref="B3"/>
    </sheetView>
  </sheetViews>
  <sheetFormatPr defaultRowHeight="13.2" x14ac:dyDescent="0.25"/>
  <cols>
    <col min="1" max="1" width="6.88671875" customWidth="1"/>
    <col min="2" max="2" width="69.88671875" customWidth="1"/>
  </cols>
  <sheetData>
    <row r="1" spans="1:2" ht="13.8" x14ac:dyDescent="0.25">
      <c r="A1" s="71"/>
      <c r="B1" s="71"/>
    </row>
    <row r="2" spans="1:2" ht="14.4" thickBot="1" x14ac:dyDescent="0.3">
      <c r="A2" s="72" t="s">
        <v>148</v>
      </c>
      <c r="B2" s="72"/>
    </row>
    <row r="3" spans="1:2" ht="60" x14ac:dyDescent="0.25">
      <c r="A3" s="67"/>
      <c r="B3" s="63" t="s">
        <v>149</v>
      </c>
    </row>
    <row r="4" spans="1:2" ht="84.6" thickBot="1" x14ac:dyDescent="0.3">
      <c r="A4" s="68"/>
      <c r="B4" s="64" t="s">
        <v>150</v>
      </c>
    </row>
    <row r="5" spans="1:2" ht="94.2" customHeight="1" x14ac:dyDescent="0.25">
      <c r="A5" s="67"/>
      <c r="B5" s="69" t="s">
        <v>151</v>
      </c>
    </row>
    <row r="6" spans="1:2" ht="13.8" thickBot="1" x14ac:dyDescent="0.3">
      <c r="A6" s="68"/>
      <c r="B6" s="70"/>
    </row>
    <row r="7" spans="1:2" ht="72.599999999999994" thickBot="1" x14ac:dyDescent="0.3">
      <c r="A7" s="65"/>
      <c r="B7" s="66" t="s">
        <v>152</v>
      </c>
    </row>
    <row r="8" spans="1:2" ht="108.6" thickBot="1" x14ac:dyDescent="0.3">
      <c r="A8" s="65"/>
      <c r="B8" s="66" t="s">
        <v>153</v>
      </c>
    </row>
    <row r="9" spans="1:2" ht="72.599999999999994" thickBot="1" x14ac:dyDescent="0.3">
      <c r="A9" s="65"/>
      <c r="B9" s="66" t="s">
        <v>154</v>
      </c>
    </row>
  </sheetData>
  <mergeCells count="5">
    <mergeCell ref="A3:A4"/>
    <mergeCell ref="A5:A6"/>
    <mergeCell ref="B5:B6"/>
    <mergeCell ref="A1:B1"/>
    <mergeCell ref="A2:B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C1" workbookViewId="0"/>
  </sheetViews>
  <sheetFormatPr defaultRowHeight="13.2"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election activeCell="A4" sqref="A4"/>
    </sheetView>
  </sheetViews>
  <sheetFormatPr defaultRowHeight="13.2" x14ac:dyDescent="0.25"/>
  <cols>
    <col min="1" max="1" width="92.88671875" customWidth="1"/>
    <col min="2" max="2" width="101.88671875" customWidth="1"/>
  </cols>
  <sheetData>
    <row r="1" spans="1:2" x14ac:dyDescent="0.25">
      <c r="A1" s="54" t="s">
        <v>102</v>
      </c>
    </row>
    <row r="3" spans="1:2" ht="14.4" x14ac:dyDescent="0.3">
      <c r="A3" s="58" t="s">
        <v>112</v>
      </c>
    </row>
    <row r="4" spans="1:2" x14ac:dyDescent="0.25">
      <c r="A4" s="54"/>
    </row>
    <row r="5" spans="1:2" ht="123" customHeight="1" x14ac:dyDescent="0.25">
      <c r="A5" s="56"/>
      <c r="B5" s="54"/>
    </row>
    <row r="6" spans="1:2" ht="20.399999999999999" x14ac:dyDescent="0.25">
      <c r="A6" s="62" t="s">
        <v>70</v>
      </c>
      <c r="B6" s="62" t="s">
        <v>93</v>
      </c>
    </row>
    <row r="7" spans="1:2" ht="20.399999999999999" x14ac:dyDescent="0.25">
      <c r="A7" s="62" t="s">
        <v>71</v>
      </c>
      <c r="B7" s="62" t="s">
        <v>94</v>
      </c>
    </row>
    <row r="8" spans="1:2" ht="20.399999999999999" x14ac:dyDescent="0.25">
      <c r="A8" s="62" t="s">
        <v>72</v>
      </c>
      <c r="B8" s="62" t="s">
        <v>96</v>
      </c>
    </row>
    <row r="9" spans="1:2" ht="20.399999999999999" x14ac:dyDescent="0.25">
      <c r="A9" s="62" t="s">
        <v>73</v>
      </c>
      <c r="B9" s="62" t="s">
        <v>97</v>
      </c>
    </row>
    <row r="10" spans="1:2" ht="20.399999999999999" x14ac:dyDescent="0.25">
      <c r="A10" s="62" t="s">
        <v>74</v>
      </c>
      <c r="B10" s="62" t="s">
        <v>98</v>
      </c>
    </row>
    <row r="11" spans="1:2" ht="20.399999999999999" x14ac:dyDescent="0.25">
      <c r="A11" s="62" t="s">
        <v>75</v>
      </c>
      <c r="B11" s="62" t="s">
        <v>103</v>
      </c>
    </row>
    <row r="12" spans="1:2" ht="20.399999999999999" x14ac:dyDescent="0.25">
      <c r="A12" s="62" t="s">
        <v>76</v>
      </c>
      <c r="B12" s="62" t="s">
        <v>99</v>
      </c>
    </row>
    <row r="13" spans="1:2" ht="20.399999999999999" x14ac:dyDescent="0.25">
      <c r="A13" s="62" t="s">
        <v>77</v>
      </c>
      <c r="B13" s="62" t="s">
        <v>100</v>
      </c>
    </row>
    <row r="14" spans="1:2" ht="20.399999999999999" x14ac:dyDescent="0.25">
      <c r="A14" s="62" t="s">
        <v>78</v>
      </c>
      <c r="B14" s="62" t="s">
        <v>101</v>
      </c>
    </row>
    <row r="15" spans="1:2" ht="20.399999999999999" x14ac:dyDescent="0.25">
      <c r="A15" s="62" t="s">
        <v>79</v>
      </c>
      <c r="B15" s="62" t="s">
        <v>79</v>
      </c>
    </row>
    <row r="16" spans="1:2" ht="20.399999999999999" x14ac:dyDescent="0.25">
      <c r="A16" s="62" t="s">
        <v>80</v>
      </c>
      <c r="B16" s="62" t="s">
        <v>95</v>
      </c>
    </row>
    <row r="17" spans="1:12" ht="20.399999999999999" x14ac:dyDescent="0.25">
      <c r="A17" s="62" t="s">
        <v>92</v>
      </c>
      <c r="B17" s="62"/>
    </row>
    <row r="18" spans="1:12" ht="20.399999999999999" x14ac:dyDescent="0.25">
      <c r="A18" s="62"/>
      <c r="B18" s="62"/>
    </row>
    <row r="19" spans="1:12" ht="20.399999999999999" x14ac:dyDescent="0.25">
      <c r="A19" s="62"/>
      <c r="B19" s="62"/>
    </row>
    <row r="20" spans="1:12" ht="20.399999999999999" x14ac:dyDescent="0.25">
      <c r="A20" s="62"/>
      <c r="B20" s="62"/>
    </row>
    <row r="21" spans="1:12" ht="20.399999999999999" x14ac:dyDescent="0.25">
      <c r="A21" s="62"/>
      <c r="B21" s="62"/>
    </row>
    <row r="22" spans="1:12" ht="20.399999999999999" x14ac:dyDescent="0.25">
      <c r="A22" s="62"/>
      <c r="B22" s="62" t="s">
        <v>81</v>
      </c>
    </row>
    <row r="23" spans="1:12" ht="20.399999999999999" x14ac:dyDescent="0.25">
      <c r="A23" s="62" t="s">
        <v>104</v>
      </c>
    </row>
    <row r="24" spans="1:12" ht="20.399999999999999" x14ac:dyDescent="0.25">
      <c r="A24" s="62"/>
    </row>
    <row r="25" spans="1:12" ht="20.399999999999999" x14ac:dyDescent="0.25">
      <c r="A25" s="62" t="s">
        <v>105</v>
      </c>
    </row>
    <row r="26" spans="1:12" ht="20.399999999999999" x14ac:dyDescent="0.25">
      <c r="A26" s="62" t="s">
        <v>106</v>
      </c>
    </row>
    <row r="27" spans="1:12" ht="20.399999999999999" x14ac:dyDescent="0.25">
      <c r="A27" s="62" t="s">
        <v>107</v>
      </c>
    </row>
    <row r="28" spans="1:12" ht="20.399999999999999" x14ac:dyDescent="0.25">
      <c r="A28" s="62" t="s">
        <v>108</v>
      </c>
    </row>
    <row r="29" spans="1:12" ht="20.399999999999999" x14ac:dyDescent="0.35">
      <c r="A29" s="62" t="s">
        <v>109</v>
      </c>
      <c r="B29" s="60"/>
      <c r="C29" s="60"/>
      <c r="D29" s="60"/>
      <c r="E29" s="60"/>
      <c r="F29" s="60"/>
      <c r="G29" s="60"/>
      <c r="H29" s="60"/>
      <c r="I29" s="60"/>
      <c r="J29" s="60"/>
      <c r="K29" s="60"/>
      <c r="L29" s="60"/>
    </row>
    <row r="30" spans="1:12" ht="20.399999999999999" x14ac:dyDescent="0.35">
      <c r="A30" s="62" t="s">
        <v>110</v>
      </c>
      <c r="B30" s="60"/>
      <c r="C30" s="60"/>
      <c r="D30" s="60"/>
      <c r="E30" s="60"/>
      <c r="F30" s="60"/>
      <c r="G30" s="60"/>
      <c r="H30" s="60"/>
      <c r="I30" s="60"/>
      <c r="J30" s="60"/>
      <c r="K30" s="60"/>
      <c r="L30" s="60"/>
    </row>
    <row r="31" spans="1:12" ht="20.399999999999999" x14ac:dyDescent="0.35">
      <c r="A31" s="62"/>
      <c r="B31" s="60"/>
      <c r="C31" s="60"/>
      <c r="D31" s="60"/>
      <c r="E31" s="60"/>
      <c r="F31" s="60"/>
      <c r="G31" s="60"/>
      <c r="H31" s="60"/>
      <c r="I31" s="60"/>
      <c r="J31" s="60"/>
      <c r="K31" s="60"/>
      <c r="L31" s="60"/>
    </row>
    <row r="32" spans="1:12" ht="20.399999999999999" x14ac:dyDescent="0.35">
      <c r="A32" s="62"/>
      <c r="B32" s="60"/>
      <c r="C32" s="60"/>
      <c r="D32" s="60"/>
      <c r="E32" s="60"/>
      <c r="F32" s="60"/>
      <c r="G32" s="60"/>
      <c r="H32" s="60"/>
      <c r="I32" s="60"/>
      <c r="J32" s="60"/>
      <c r="K32" s="60"/>
      <c r="L32" s="60"/>
    </row>
    <row r="33" spans="1:12" ht="20.399999999999999" x14ac:dyDescent="0.35">
      <c r="A33" s="62"/>
      <c r="B33" s="60"/>
      <c r="C33" s="60"/>
      <c r="D33" s="60"/>
      <c r="E33" s="60"/>
      <c r="F33" s="60"/>
      <c r="G33" s="60"/>
      <c r="H33" s="60"/>
      <c r="I33" s="60"/>
      <c r="J33" s="60"/>
      <c r="K33" s="60"/>
      <c r="L33" s="60"/>
    </row>
    <row r="34" spans="1:12" ht="20.399999999999999" x14ac:dyDescent="0.35">
      <c r="A34" s="62"/>
      <c r="B34" s="60"/>
      <c r="C34" s="60"/>
      <c r="D34" s="60"/>
      <c r="E34" s="60"/>
      <c r="F34" s="60"/>
      <c r="G34" s="60"/>
      <c r="H34" s="60"/>
      <c r="I34" s="60"/>
      <c r="J34" s="60"/>
      <c r="K34" s="60"/>
      <c r="L34" s="60"/>
    </row>
    <row r="35" spans="1:12" ht="20.399999999999999" x14ac:dyDescent="0.35">
      <c r="A35" s="62"/>
      <c r="B35" s="60"/>
      <c r="C35" s="60"/>
      <c r="D35" s="60"/>
      <c r="E35" s="60"/>
      <c r="F35" s="60"/>
      <c r="G35" s="60"/>
      <c r="H35" s="60"/>
      <c r="I35" s="60"/>
      <c r="J35" s="60"/>
      <c r="K35" s="60"/>
      <c r="L35" s="60"/>
    </row>
    <row r="36" spans="1:12" ht="20.399999999999999" x14ac:dyDescent="0.35">
      <c r="A36" s="62"/>
      <c r="B36" s="60"/>
      <c r="C36" s="60"/>
      <c r="D36" s="60"/>
      <c r="E36" s="60"/>
      <c r="F36" s="60"/>
      <c r="G36" s="60"/>
      <c r="H36" s="60"/>
      <c r="I36" s="60"/>
      <c r="J36" s="60"/>
      <c r="K36" s="60"/>
      <c r="L36" s="60"/>
    </row>
    <row r="37" spans="1:12" ht="20.399999999999999" x14ac:dyDescent="0.35">
      <c r="A37" s="62"/>
      <c r="B37" s="60"/>
      <c r="C37" s="60"/>
      <c r="D37" s="60"/>
      <c r="E37" s="60"/>
      <c r="F37" s="60"/>
      <c r="G37" s="60"/>
      <c r="H37" s="60"/>
      <c r="I37" s="60"/>
      <c r="J37" s="60"/>
      <c r="K37" s="60"/>
      <c r="L37" s="60"/>
    </row>
    <row r="38" spans="1:12" ht="20.399999999999999" x14ac:dyDescent="0.35">
      <c r="A38" s="62"/>
      <c r="B38" s="60"/>
      <c r="C38" s="60"/>
      <c r="D38" s="60"/>
      <c r="E38" s="60"/>
      <c r="F38" s="60"/>
      <c r="G38" s="60"/>
      <c r="H38" s="60"/>
      <c r="I38" s="60"/>
      <c r="J38" s="60"/>
      <c r="K38" s="60"/>
      <c r="L38" s="60"/>
    </row>
    <row r="39" spans="1:12" ht="20.399999999999999" x14ac:dyDescent="0.35">
      <c r="A39" s="62"/>
      <c r="B39" s="60"/>
      <c r="C39" s="60"/>
      <c r="D39" s="60"/>
      <c r="E39" s="60"/>
      <c r="F39" s="60"/>
      <c r="G39" s="60"/>
      <c r="H39" s="60"/>
      <c r="I39" s="60"/>
      <c r="J39" s="60"/>
      <c r="K39" s="60"/>
      <c r="L39" s="60"/>
    </row>
    <row r="40" spans="1:12" ht="15" x14ac:dyDescent="0.35">
      <c r="A40" s="61"/>
      <c r="B40" s="60"/>
      <c r="C40" s="60"/>
      <c r="D40" s="60"/>
      <c r="E40" s="60"/>
      <c r="F40" s="60"/>
      <c r="G40" s="60"/>
      <c r="H40" s="60"/>
      <c r="I40" s="60"/>
      <c r="J40" s="60"/>
      <c r="K40" s="60"/>
      <c r="L40" s="60"/>
    </row>
    <row r="41" spans="1:12" ht="15" x14ac:dyDescent="0.35">
      <c r="A41" s="61"/>
      <c r="B41" s="60"/>
      <c r="C41" s="60"/>
      <c r="D41" s="60"/>
      <c r="E41" s="60"/>
      <c r="F41" s="60"/>
      <c r="G41" s="60"/>
      <c r="H41" s="60"/>
      <c r="I41" s="60"/>
      <c r="J41" s="60"/>
      <c r="K41" s="60"/>
      <c r="L41" s="60"/>
    </row>
    <row r="42" spans="1:12" ht="15" x14ac:dyDescent="0.35">
      <c r="A42" s="55" t="s">
        <v>82</v>
      </c>
      <c r="B42" s="60"/>
      <c r="C42" s="60"/>
      <c r="D42" s="60"/>
      <c r="E42" s="60"/>
      <c r="F42" s="60"/>
      <c r="G42" s="60"/>
      <c r="H42" s="60"/>
      <c r="I42" s="60"/>
      <c r="J42" s="60"/>
      <c r="K42" s="60"/>
      <c r="L42" s="60"/>
    </row>
    <row r="43" spans="1:12" ht="15" x14ac:dyDescent="0.35">
      <c r="A43" s="55" t="s">
        <v>83</v>
      </c>
      <c r="B43" s="60"/>
      <c r="C43" s="60"/>
      <c r="D43" s="60"/>
      <c r="E43" s="60"/>
      <c r="F43" s="60"/>
      <c r="G43" s="60"/>
      <c r="H43" s="60"/>
      <c r="I43" s="60"/>
      <c r="J43" s="60"/>
      <c r="K43" s="60"/>
      <c r="L43" s="60"/>
    </row>
    <row r="44" spans="1:12" ht="15" x14ac:dyDescent="0.35">
      <c r="A44" s="55"/>
      <c r="B44" s="60"/>
      <c r="C44" s="60"/>
      <c r="D44" s="60"/>
      <c r="E44" s="60"/>
      <c r="F44" s="60"/>
      <c r="G44" s="60"/>
      <c r="H44" s="60"/>
      <c r="I44" s="60"/>
      <c r="J44" s="60"/>
      <c r="K44" s="60"/>
      <c r="L44" s="60"/>
    </row>
    <row r="45" spans="1:12" ht="15" x14ac:dyDescent="0.35">
      <c r="A45" s="55" t="s">
        <v>84</v>
      </c>
      <c r="B45" s="60"/>
      <c r="C45" s="60"/>
      <c r="D45" s="60"/>
      <c r="E45" s="60"/>
      <c r="F45" s="60"/>
      <c r="G45" s="60"/>
      <c r="H45" s="60"/>
      <c r="I45" s="60"/>
      <c r="J45" s="60"/>
      <c r="K45" s="60"/>
      <c r="L45" s="60"/>
    </row>
    <row r="46" spans="1:12" ht="49.8" customHeight="1" x14ac:dyDescent="0.25">
      <c r="A46" s="55"/>
    </row>
    <row r="47" spans="1:12" x14ac:dyDescent="0.25">
      <c r="A47" s="59" t="s">
        <v>85</v>
      </c>
    </row>
    <row r="48" spans="1:12" x14ac:dyDescent="0.25">
      <c r="A48" s="57" t="s">
        <v>86</v>
      </c>
    </row>
    <row r="49" spans="1:1" x14ac:dyDescent="0.25">
      <c r="A49" s="57"/>
    </row>
    <row r="50" spans="1:1" x14ac:dyDescent="0.25">
      <c r="A50" s="57" t="s">
        <v>87</v>
      </c>
    </row>
    <row r="51" spans="1:1" x14ac:dyDescent="0.25">
      <c r="A51" s="57" t="s">
        <v>88</v>
      </c>
    </row>
    <row r="52" spans="1:1" x14ac:dyDescent="0.25">
      <c r="A52" s="57" t="s">
        <v>89</v>
      </c>
    </row>
    <row r="53" spans="1:1" x14ac:dyDescent="0.25">
      <c r="A53" s="57"/>
    </row>
    <row r="54" spans="1:1" x14ac:dyDescent="0.25">
      <c r="A54" s="57"/>
    </row>
    <row r="55" spans="1:1" x14ac:dyDescent="0.25">
      <c r="A55" s="57" t="s">
        <v>90</v>
      </c>
    </row>
    <row r="56" spans="1:1" x14ac:dyDescent="0.25">
      <c r="A56" s="57"/>
    </row>
    <row r="57" spans="1:1" x14ac:dyDescent="0.25">
      <c r="A57" s="59" t="s">
        <v>91</v>
      </c>
    </row>
    <row r="58" spans="1:1" x14ac:dyDescent="0.25">
      <c r="A58" s="57" t="s">
        <v>111</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PROFIT BUSINESS PROJECTIONS</vt:lpstr>
      <vt:lpstr>SMALL BUSINESS BASIC</vt:lpstr>
      <vt:lpstr>STANDARD BUSINESS</vt:lpstr>
      <vt:lpstr>STANDARD W PAYROLL</vt:lpstr>
      <vt:lpstr>FULL PACKAGE</vt:lpstr>
      <vt:lpstr>ADDITIONAL THINGS TO NOTE </vt:lpstr>
      <vt:lpstr>MARKETING WORDS FONTS COLOURS</vt:lpstr>
      <vt:lpstr>'MARKETING WORDS FONTS COLOURS'!OLE_LINK1</vt:lpstr>
      <vt:lpstr>'PROFIT BUSINESS PROJECTIONS'!Print_Area</vt:lpstr>
      <vt:lpstr>'PROFIT BUSINESS PROJECTIONS'!Print_Titles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Rochelle Trotman</dc:creator>
  <cp:lastModifiedBy>Rochelle Trotman</cp:lastModifiedBy>
  <cp:lastPrinted>2015-10-17T01:24:39Z</cp:lastPrinted>
  <dcterms:created xsi:type="dcterms:W3CDTF">2002-03-19T21:41:08Z</dcterms:created>
  <dcterms:modified xsi:type="dcterms:W3CDTF">2015-10-17T01:25:58Z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TC011507371033</vt:lpwstr>
  </property>
</Properties>
</file>