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ongkyung\Desktop\swat_bball\mensbasketballstatisticalanalysisworkinggroup\"/>
    </mc:Choice>
  </mc:AlternateContent>
  <bookViews>
    <workbookView xWindow="1155" yWindow="465" windowWidth="27645" windowHeight="1654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42" i="2" l="1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21" i="2"/>
  <c r="AC120" i="2"/>
  <c r="AC109" i="2"/>
  <c r="AC110" i="2"/>
  <c r="AC111" i="2"/>
  <c r="AC112" i="2"/>
  <c r="AC113" i="2"/>
  <c r="AC114" i="2"/>
  <c r="AC115" i="2"/>
  <c r="AC116" i="2"/>
  <c r="AC117" i="2"/>
  <c r="AC108" i="2"/>
  <c r="AC107" i="2"/>
  <c r="AC95" i="2"/>
  <c r="AC96" i="2"/>
  <c r="AC97" i="2"/>
  <c r="AC98" i="2"/>
  <c r="AC99" i="2"/>
  <c r="AC100" i="2"/>
  <c r="AC101" i="2"/>
  <c r="AC102" i="2"/>
  <c r="AC103" i="2"/>
  <c r="AC104" i="2"/>
  <c r="AC94" i="2"/>
  <c r="AC93" i="2"/>
  <c r="AC82" i="2"/>
  <c r="AC83" i="2"/>
  <c r="AC84" i="2"/>
  <c r="AC85" i="2"/>
  <c r="AC86" i="2"/>
  <c r="AC87" i="2"/>
  <c r="AC88" i="2"/>
  <c r="AC89" i="2"/>
  <c r="AC90" i="2"/>
  <c r="AC81" i="2"/>
  <c r="AC80" i="2"/>
  <c r="AC70" i="2"/>
  <c r="AC71" i="2"/>
  <c r="AC72" i="2"/>
  <c r="AC73" i="2"/>
  <c r="AC74" i="2"/>
  <c r="AC75" i="2"/>
  <c r="AC76" i="2"/>
  <c r="AC77" i="2"/>
  <c r="AC69" i="2"/>
  <c r="AC68" i="2"/>
  <c r="AC55" i="2"/>
  <c r="AC56" i="2"/>
  <c r="AC57" i="2"/>
  <c r="AC58" i="2"/>
  <c r="AC59" i="2"/>
  <c r="AC60" i="2"/>
  <c r="AC61" i="2"/>
  <c r="AC62" i="2"/>
  <c r="AC63" i="2"/>
  <c r="AC64" i="2"/>
  <c r="AC65" i="2"/>
  <c r="AC54" i="2"/>
  <c r="AC53" i="2"/>
  <c r="AC43" i="2"/>
  <c r="AC44" i="2"/>
  <c r="AC45" i="2"/>
  <c r="AC46" i="2"/>
  <c r="AC47" i="2"/>
  <c r="AC48" i="2"/>
  <c r="AC49" i="2"/>
  <c r="AC50" i="2"/>
  <c r="AC42" i="2"/>
  <c r="AC41" i="2"/>
  <c r="AC31" i="2"/>
  <c r="AC32" i="2"/>
  <c r="AC33" i="2"/>
  <c r="AC34" i="2"/>
  <c r="AC35" i="2"/>
  <c r="AC36" i="2"/>
  <c r="AC37" i="2"/>
  <c r="AC38" i="2"/>
  <c r="AC30" i="2"/>
  <c r="AC29" i="2"/>
  <c r="AC18" i="2"/>
  <c r="AC19" i="2"/>
  <c r="AC20" i="2"/>
  <c r="AC21" i="2"/>
  <c r="AC22" i="2"/>
  <c r="AC23" i="2"/>
  <c r="AC24" i="2"/>
  <c r="AC25" i="2"/>
  <c r="AC26" i="2"/>
  <c r="AC17" i="2"/>
  <c r="AC16" i="2"/>
  <c r="AC4" i="2"/>
  <c r="AC5" i="2"/>
  <c r="AC6" i="2"/>
  <c r="AC7" i="2"/>
  <c r="AC8" i="2"/>
  <c r="AC9" i="2"/>
  <c r="AC10" i="2"/>
  <c r="AC11" i="2"/>
  <c r="AC12" i="2"/>
  <c r="AC13" i="2"/>
  <c r="AC3" i="2"/>
  <c r="AC2" i="2"/>
  <c r="R168" i="2" l="1"/>
  <c r="S168" i="2"/>
  <c r="T168" i="2"/>
  <c r="V168" i="2"/>
  <c r="W168" i="2"/>
  <c r="Y168" i="2"/>
  <c r="Z168" i="2"/>
  <c r="AB168" i="2"/>
  <c r="AD168" i="2"/>
  <c r="AE168" i="2"/>
  <c r="AF168" i="2"/>
  <c r="AG168" i="2"/>
  <c r="Q168" i="2"/>
  <c r="P168" i="2"/>
  <c r="N168" i="2"/>
  <c r="M168" i="2"/>
  <c r="L168" i="2"/>
  <c r="J168" i="2"/>
  <c r="I168" i="2"/>
  <c r="G168" i="2"/>
  <c r="E168" i="2"/>
  <c r="AA118" i="2"/>
  <c r="P118" i="2"/>
  <c r="Q118" i="2"/>
  <c r="R118" i="2"/>
  <c r="S118" i="2"/>
  <c r="T118" i="2"/>
  <c r="U118" i="2"/>
  <c r="V118" i="2"/>
  <c r="W118" i="2"/>
  <c r="X118" i="2"/>
  <c r="Y118" i="2"/>
  <c r="Z118" i="2"/>
  <c r="AB118" i="2"/>
  <c r="AC118" i="2"/>
  <c r="AD118" i="2"/>
  <c r="AE118" i="2"/>
  <c r="AF118" i="2"/>
  <c r="AG118" i="2"/>
  <c r="O118" i="2"/>
  <c r="N118" i="2"/>
  <c r="M118" i="2"/>
  <c r="L118" i="2"/>
  <c r="J118" i="2"/>
  <c r="I118" i="2"/>
  <c r="G118" i="2"/>
  <c r="E118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O105" i="2"/>
  <c r="N105" i="2"/>
  <c r="M105" i="2"/>
  <c r="L105" i="2"/>
  <c r="J105" i="2"/>
  <c r="I105" i="2"/>
  <c r="G105" i="2"/>
  <c r="E105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O91" i="2"/>
  <c r="N91" i="2"/>
  <c r="M91" i="2"/>
  <c r="L91" i="2"/>
  <c r="J91" i="2"/>
  <c r="I91" i="2"/>
  <c r="G91" i="2"/>
  <c r="E91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O78" i="2"/>
  <c r="N78" i="2"/>
  <c r="M78" i="2"/>
  <c r="L78" i="2"/>
  <c r="J78" i="2"/>
  <c r="I78" i="2"/>
  <c r="G78" i="2"/>
  <c r="E78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N66" i="2"/>
  <c r="M66" i="2"/>
  <c r="L66" i="2"/>
  <c r="J66" i="2"/>
  <c r="I66" i="2"/>
  <c r="G66" i="2"/>
  <c r="E66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N51" i="2"/>
  <c r="M51" i="2"/>
  <c r="L51" i="2"/>
  <c r="J51" i="2"/>
  <c r="I51" i="2"/>
  <c r="G51" i="2"/>
  <c r="E51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N39" i="2"/>
  <c r="M39" i="2"/>
  <c r="L39" i="2"/>
  <c r="J39" i="2"/>
  <c r="I39" i="2"/>
  <c r="G39" i="2"/>
  <c r="E39" i="2"/>
  <c r="AG27" i="2"/>
  <c r="AF27" i="2"/>
  <c r="AE27" i="2"/>
  <c r="AD27" i="2"/>
  <c r="AC27" i="2"/>
  <c r="AB27" i="2"/>
  <c r="O27" i="2"/>
  <c r="X27" i="2"/>
  <c r="AA27" i="2"/>
  <c r="Z27" i="2"/>
  <c r="Y27" i="2"/>
  <c r="W27" i="2"/>
  <c r="V27" i="2"/>
  <c r="U27" i="2"/>
  <c r="T27" i="2"/>
  <c r="S27" i="2"/>
  <c r="R27" i="2"/>
  <c r="Q27" i="2"/>
  <c r="P27" i="2"/>
  <c r="N27" i="2"/>
  <c r="M27" i="2"/>
  <c r="L27" i="2"/>
  <c r="J27" i="2"/>
  <c r="I27" i="2"/>
  <c r="G27" i="2"/>
  <c r="E27" i="2"/>
  <c r="O14" i="2"/>
  <c r="U14" i="2"/>
  <c r="AG14" i="2"/>
  <c r="AF14" i="2"/>
  <c r="AE14" i="2"/>
  <c r="AD14" i="2"/>
  <c r="AB14" i="2"/>
  <c r="Z14" i="2"/>
  <c r="Y14" i="2"/>
  <c r="W14" i="2"/>
  <c r="V14" i="2"/>
  <c r="S14" i="2"/>
  <c r="T14" i="2"/>
  <c r="R14" i="2"/>
  <c r="Q14" i="2"/>
  <c r="P14" i="2"/>
  <c r="N14" i="2"/>
  <c r="M14" i="2"/>
  <c r="L14" i="2"/>
  <c r="J14" i="2"/>
  <c r="I14" i="2"/>
  <c r="G14" i="2"/>
  <c r="E14" i="2"/>
  <c r="AA154" i="2"/>
  <c r="X154" i="2"/>
  <c r="U154" i="2"/>
  <c r="O154" i="2"/>
  <c r="AA134" i="2"/>
  <c r="X134" i="2"/>
  <c r="U134" i="2"/>
  <c r="O134" i="2"/>
  <c r="AA124" i="2"/>
  <c r="X124" i="2"/>
  <c r="U124" i="2"/>
  <c r="O124" i="2"/>
  <c r="AA166" i="2"/>
  <c r="X166" i="2"/>
  <c r="U166" i="2"/>
  <c r="O166" i="2"/>
  <c r="AA148" i="2"/>
  <c r="X148" i="2"/>
  <c r="U148" i="2"/>
  <c r="O148" i="2"/>
  <c r="AA162" i="2"/>
  <c r="X162" i="2"/>
  <c r="U162" i="2"/>
  <c r="O162" i="2"/>
  <c r="AA145" i="2"/>
  <c r="X145" i="2"/>
  <c r="U145" i="2"/>
  <c r="O145" i="2"/>
  <c r="AA123" i="2"/>
  <c r="X123" i="2"/>
  <c r="U123" i="2"/>
  <c r="O123" i="2"/>
  <c r="AA143" i="2"/>
  <c r="X143" i="2"/>
  <c r="U143" i="2"/>
  <c r="O143" i="2"/>
  <c r="AA159" i="2"/>
  <c r="X159" i="2"/>
  <c r="U159" i="2"/>
  <c r="O159" i="2"/>
  <c r="AA150" i="2"/>
  <c r="X150" i="2"/>
  <c r="U150" i="2"/>
  <c r="O150" i="2"/>
  <c r="AA135" i="2"/>
  <c r="X135" i="2"/>
  <c r="U135" i="2"/>
  <c r="O135" i="2"/>
  <c r="AA144" i="2"/>
  <c r="X144" i="2"/>
  <c r="U144" i="2"/>
  <c r="O144" i="2"/>
  <c r="AA137" i="2"/>
  <c r="X137" i="2"/>
  <c r="U137" i="2"/>
  <c r="O137" i="2"/>
  <c r="AA139" i="2"/>
  <c r="X139" i="2"/>
  <c r="U139" i="2"/>
  <c r="O139" i="2"/>
  <c r="AA163" i="2"/>
  <c r="X163" i="2"/>
  <c r="U163" i="2"/>
  <c r="O163" i="2"/>
  <c r="AA153" i="2"/>
  <c r="X153" i="2"/>
  <c r="U153" i="2"/>
  <c r="O153" i="2"/>
  <c r="AA147" i="2"/>
  <c r="X147" i="2"/>
  <c r="U147" i="2"/>
  <c r="O147" i="2"/>
  <c r="AA128" i="2"/>
  <c r="X128" i="2"/>
  <c r="U128" i="2"/>
  <c r="O128" i="2"/>
  <c r="AA142" i="2"/>
  <c r="X142" i="2"/>
  <c r="U142" i="2"/>
  <c r="O142" i="2"/>
  <c r="AA140" i="2"/>
  <c r="X140" i="2"/>
  <c r="U140" i="2"/>
  <c r="O140" i="2"/>
  <c r="AA121" i="2"/>
  <c r="X121" i="2"/>
  <c r="U121" i="2"/>
  <c r="O121" i="2"/>
  <c r="AA126" i="2"/>
  <c r="X126" i="2"/>
  <c r="U126" i="2"/>
  <c r="O126" i="2"/>
  <c r="AA160" i="2"/>
  <c r="X160" i="2"/>
  <c r="U160" i="2"/>
  <c r="O160" i="2"/>
  <c r="AA138" i="2"/>
  <c r="X138" i="2"/>
  <c r="U138" i="2"/>
  <c r="O138" i="2"/>
  <c r="AA133" i="2"/>
  <c r="X133" i="2"/>
  <c r="U133" i="2"/>
  <c r="O133" i="2"/>
  <c r="AA167" i="2"/>
  <c r="X167" i="2"/>
  <c r="U167" i="2"/>
  <c r="O167" i="2"/>
  <c r="AA152" i="2"/>
  <c r="X152" i="2"/>
  <c r="U152" i="2"/>
  <c r="O152" i="2"/>
  <c r="AA130" i="2"/>
  <c r="X130" i="2"/>
  <c r="U130" i="2"/>
  <c r="O130" i="2"/>
  <c r="AA120" i="2"/>
  <c r="X120" i="2"/>
  <c r="U120" i="2"/>
  <c r="O120" i="2"/>
  <c r="AA161" i="2"/>
  <c r="X161" i="2"/>
  <c r="U161" i="2"/>
  <c r="O161" i="2"/>
  <c r="AA157" i="2"/>
  <c r="X157" i="2"/>
  <c r="U157" i="2"/>
  <c r="O157" i="2"/>
  <c r="AA122" i="2"/>
  <c r="X122" i="2"/>
  <c r="U122" i="2"/>
  <c r="O122" i="2"/>
  <c r="AA129" i="2"/>
  <c r="X129" i="2"/>
  <c r="U129" i="2"/>
  <c r="O129" i="2"/>
  <c r="AA149" i="2"/>
  <c r="X149" i="2"/>
  <c r="U149" i="2"/>
  <c r="O149" i="2"/>
  <c r="AA156" i="2"/>
  <c r="X156" i="2"/>
  <c r="U156" i="2"/>
  <c r="O156" i="2"/>
  <c r="AA165" i="2"/>
  <c r="X165" i="2"/>
  <c r="U165" i="2"/>
  <c r="O165" i="2"/>
  <c r="AA164" i="2"/>
  <c r="X164" i="2"/>
  <c r="U164" i="2"/>
  <c r="O164" i="2"/>
  <c r="AA151" i="2"/>
  <c r="X151" i="2"/>
  <c r="U151" i="2"/>
  <c r="O151" i="2"/>
  <c r="AA155" i="2"/>
  <c r="X155" i="2"/>
  <c r="U155" i="2"/>
  <c r="O155" i="2"/>
  <c r="AA132" i="2"/>
  <c r="X132" i="2"/>
  <c r="U132" i="2"/>
  <c r="O132" i="2"/>
  <c r="AA141" i="2"/>
  <c r="X141" i="2"/>
  <c r="U141" i="2"/>
  <c r="O141" i="2"/>
  <c r="AA125" i="2"/>
  <c r="X125" i="2"/>
  <c r="U125" i="2"/>
  <c r="O125" i="2"/>
  <c r="AA131" i="2"/>
  <c r="X131" i="2"/>
  <c r="U131" i="2"/>
  <c r="O131" i="2"/>
  <c r="AA136" i="2"/>
  <c r="X136" i="2"/>
  <c r="U136" i="2"/>
  <c r="O136" i="2"/>
  <c r="AA146" i="2"/>
  <c r="X146" i="2"/>
  <c r="U146" i="2"/>
  <c r="O146" i="2"/>
  <c r="AA158" i="2"/>
  <c r="X158" i="2"/>
  <c r="U158" i="2"/>
  <c r="O158" i="2"/>
  <c r="AA127" i="2"/>
  <c r="X127" i="2"/>
  <c r="U127" i="2"/>
  <c r="O127" i="2"/>
  <c r="AA14" i="2" l="1"/>
  <c r="AC14" i="2"/>
  <c r="X168" i="2"/>
  <c r="X14" i="2"/>
  <c r="O168" i="2"/>
  <c r="AC168" i="2"/>
  <c r="AA168" i="2"/>
  <c r="U168" i="2"/>
  <c r="AG96" i="1"/>
  <c r="AG166" i="1" s="1"/>
  <c r="AG131" i="1"/>
  <c r="AG162" i="1"/>
  <c r="N167" i="1"/>
  <c r="Q167" i="1"/>
  <c r="T167" i="1"/>
  <c r="W167" i="1"/>
  <c r="AF167" i="1"/>
  <c r="AC167" i="1"/>
  <c r="AE162" i="1"/>
  <c r="AE131" i="1"/>
  <c r="AE167" i="1" s="1"/>
  <c r="AE96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F168" i="1"/>
  <c r="AG168" i="1"/>
  <c r="M168" i="1"/>
  <c r="L168" i="1"/>
  <c r="J168" i="1"/>
  <c r="I168" i="1"/>
  <c r="G168" i="1"/>
  <c r="E168" i="1"/>
  <c r="V166" i="1"/>
  <c r="O167" i="1"/>
  <c r="P167" i="1"/>
  <c r="R167" i="1"/>
  <c r="S167" i="1"/>
  <c r="U167" i="1"/>
  <c r="V167" i="1"/>
  <c r="X167" i="1"/>
  <c r="Y167" i="1"/>
  <c r="Z167" i="1"/>
  <c r="AA167" i="1"/>
  <c r="AB167" i="1"/>
  <c r="AD167" i="1"/>
  <c r="AG167" i="1"/>
  <c r="M167" i="1"/>
  <c r="L167" i="1"/>
  <c r="J167" i="1"/>
  <c r="I167" i="1"/>
  <c r="G167" i="1"/>
  <c r="E167" i="1"/>
  <c r="O166" i="1"/>
  <c r="P166" i="1"/>
  <c r="Q166" i="1"/>
  <c r="R166" i="1"/>
  <c r="S166" i="1"/>
  <c r="T166" i="1"/>
  <c r="U166" i="1"/>
  <c r="W166" i="1"/>
  <c r="X166" i="1"/>
  <c r="Y166" i="1"/>
  <c r="Z166" i="1"/>
  <c r="AA166" i="1"/>
  <c r="AB166" i="1"/>
  <c r="AC166" i="1"/>
  <c r="AD166" i="1"/>
  <c r="AF166" i="1"/>
  <c r="N166" i="1"/>
  <c r="M166" i="1"/>
  <c r="L166" i="1"/>
  <c r="J166" i="1"/>
  <c r="I166" i="1"/>
  <c r="G166" i="1"/>
  <c r="E166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R165" i="1"/>
  <c r="Q165" i="1"/>
  <c r="P165" i="1"/>
  <c r="O165" i="1"/>
  <c r="N165" i="1"/>
  <c r="M165" i="1"/>
  <c r="L165" i="1"/>
  <c r="J165" i="1"/>
  <c r="I165" i="1"/>
  <c r="G165" i="1"/>
  <c r="E165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Q164" i="1"/>
  <c r="P164" i="1"/>
  <c r="O164" i="1"/>
  <c r="N164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99" i="1"/>
  <c r="CV100" i="1"/>
  <c r="CV101" i="1"/>
  <c r="CV102" i="1"/>
  <c r="CV103" i="1"/>
  <c r="CV104" i="1"/>
  <c r="CV105" i="1"/>
  <c r="CV106" i="1"/>
  <c r="CV107" i="1"/>
  <c r="CV108" i="1"/>
  <c r="CV109" i="1"/>
  <c r="CV110" i="1"/>
  <c r="CV111" i="1"/>
  <c r="CV112" i="1"/>
  <c r="CV113" i="1"/>
  <c r="CV114" i="1"/>
  <c r="CV115" i="1"/>
  <c r="CV116" i="1"/>
  <c r="CV117" i="1"/>
  <c r="CV118" i="1"/>
  <c r="CV119" i="1"/>
  <c r="CV120" i="1"/>
  <c r="CV121" i="1"/>
  <c r="CV122" i="1"/>
  <c r="CV123" i="1"/>
  <c r="CV124" i="1"/>
  <c r="CV125" i="1"/>
  <c r="CV126" i="1"/>
  <c r="CV127" i="1"/>
  <c r="CV128" i="1"/>
  <c r="CV129" i="1"/>
  <c r="CV130" i="1"/>
  <c r="CV131" i="1"/>
  <c r="CV132" i="1"/>
  <c r="CV133" i="1"/>
  <c r="CV134" i="1"/>
  <c r="CV135" i="1"/>
  <c r="CV136" i="1"/>
  <c r="CV137" i="1"/>
  <c r="CV138" i="1"/>
  <c r="CV139" i="1"/>
  <c r="CV140" i="1"/>
  <c r="CV141" i="1"/>
  <c r="CV142" i="1"/>
  <c r="CV143" i="1"/>
  <c r="CV144" i="1"/>
  <c r="CV145" i="1"/>
  <c r="CV146" i="1"/>
  <c r="CV147" i="1"/>
  <c r="CV148" i="1"/>
  <c r="CV149" i="1"/>
  <c r="CV150" i="1"/>
  <c r="CV151" i="1"/>
  <c r="CV152" i="1"/>
  <c r="CV153" i="1"/>
  <c r="CV4" i="1"/>
  <c r="CV5" i="1"/>
  <c r="CV6" i="1"/>
  <c r="CV7" i="1"/>
  <c r="CV8" i="1"/>
  <c r="CV9" i="1"/>
  <c r="CV10" i="1"/>
  <c r="CV11" i="1"/>
  <c r="CV12" i="1"/>
  <c r="CV13" i="1"/>
  <c r="CV14" i="1"/>
  <c r="CV15" i="1"/>
  <c r="CV16" i="1"/>
  <c r="CV3" i="1"/>
  <c r="CV2" i="1"/>
  <c r="BO154" i="1"/>
  <c r="BN154" i="1"/>
  <c r="BM154" i="1"/>
  <c r="BL154" i="1"/>
  <c r="BJ154" i="1"/>
  <c r="BH154" i="1"/>
  <c r="BG154" i="1"/>
  <c r="BE154" i="1"/>
  <c r="BD154" i="1"/>
  <c r="BB154" i="1"/>
  <c r="BA154" i="1"/>
  <c r="AZ154" i="1"/>
  <c r="AY154" i="1"/>
  <c r="AX154" i="1"/>
  <c r="AV154" i="1"/>
  <c r="AU154" i="1"/>
  <c r="AT154" i="1"/>
  <c r="AR154" i="1"/>
  <c r="AQ154" i="1"/>
  <c r="AO154" i="1"/>
  <c r="AM154" i="1"/>
  <c r="I32" i="1"/>
  <c r="J162" i="1"/>
  <c r="I162" i="1"/>
  <c r="G162" i="1"/>
  <c r="E162" i="1"/>
  <c r="J131" i="1"/>
  <c r="I131" i="1"/>
  <c r="G131" i="1"/>
  <c r="E131" i="1"/>
  <c r="AD162" i="1"/>
  <c r="AF162" i="1"/>
  <c r="AD131" i="1"/>
  <c r="AF131" i="1"/>
  <c r="AD96" i="1"/>
  <c r="AF96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2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2" i="1"/>
  <c r="M131" i="1"/>
  <c r="N131" i="1"/>
  <c r="P131" i="1"/>
  <c r="Q131" i="1"/>
  <c r="R131" i="1"/>
  <c r="S131" i="1"/>
  <c r="T131" i="1"/>
  <c r="V131" i="1"/>
  <c r="W131" i="1"/>
  <c r="Y131" i="1"/>
  <c r="Z131" i="1"/>
  <c r="L131" i="1"/>
  <c r="M162" i="1"/>
  <c r="N162" i="1"/>
  <c r="P162" i="1"/>
  <c r="Q162" i="1"/>
  <c r="R162" i="1"/>
  <c r="S162" i="1"/>
  <c r="T162" i="1"/>
  <c r="V162" i="1"/>
  <c r="W162" i="1"/>
  <c r="Y162" i="1"/>
  <c r="Z162" i="1"/>
  <c r="L162" i="1"/>
  <c r="AB162" i="1"/>
  <c r="AB131" i="1"/>
  <c r="AC131" i="1" s="1"/>
  <c r="AB96" i="1"/>
  <c r="W96" i="1"/>
  <c r="Y96" i="1"/>
  <c r="Z96" i="1"/>
  <c r="AA96" i="1" s="1"/>
  <c r="AE63" i="1"/>
  <c r="AF63" i="1"/>
  <c r="AG63" i="1"/>
  <c r="AD63" i="1"/>
  <c r="AB63" i="1"/>
  <c r="W63" i="1"/>
  <c r="Y63" i="1"/>
  <c r="Z6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33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98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2" i="1"/>
  <c r="M96" i="1"/>
  <c r="N96" i="1"/>
  <c r="P96" i="1"/>
  <c r="Q96" i="1"/>
  <c r="R96" i="1"/>
  <c r="S96" i="1"/>
  <c r="T96" i="1"/>
  <c r="V96" i="1"/>
  <c r="L96" i="1"/>
  <c r="J96" i="1"/>
  <c r="I96" i="1"/>
  <c r="G96" i="1"/>
  <c r="E96" i="1"/>
  <c r="M63" i="1"/>
  <c r="N63" i="1"/>
  <c r="P63" i="1"/>
  <c r="Q63" i="1"/>
  <c r="R63" i="1"/>
  <c r="S63" i="1"/>
  <c r="T63" i="1"/>
  <c r="V63" i="1"/>
  <c r="L63" i="1"/>
  <c r="J63" i="1"/>
  <c r="I63" i="1"/>
  <c r="G63" i="1"/>
  <c r="E6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33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98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65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2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33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98" i="1"/>
  <c r="O131" i="1" s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65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34" i="1"/>
  <c r="O63" i="1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2" i="1"/>
  <c r="J32" i="1"/>
  <c r="EF120" i="1"/>
  <c r="ED120" i="1"/>
  <c r="EA120" i="1"/>
  <c r="DX120" i="1"/>
  <c r="DR120" i="1"/>
  <c r="EF112" i="1"/>
  <c r="ED112" i="1"/>
  <c r="EA112" i="1"/>
  <c r="DX112" i="1"/>
  <c r="DR112" i="1"/>
  <c r="EF149" i="1"/>
  <c r="ED149" i="1"/>
  <c r="EA149" i="1"/>
  <c r="DX149" i="1"/>
  <c r="DR149" i="1"/>
  <c r="EF42" i="1"/>
  <c r="ED42" i="1"/>
  <c r="EA42" i="1"/>
  <c r="DX42" i="1"/>
  <c r="DR42" i="1"/>
  <c r="EF10" i="1"/>
  <c r="ED10" i="1"/>
  <c r="EA10" i="1"/>
  <c r="DX10" i="1"/>
  <c r="DR10" i="1"/>
  <c r="EF141" i="1"/>
  <c r="ED141" i="1"/>
  <c r="EA141" i="1"/>
  <c r="DX141" i="1"/>
  <c r="DR141" i="1"/>
  <c r="EF152" i="1"/>
  <c r="ED152" i="1"/>
  <c r="EA152" i="1"/>
  <c r="DX152" i="1"/>
  <c r="DR152" i="1"/>
  <c r="EF93" i="1"/>
  <c r="ED93" i="1"/>
  <c r="EA93" i="1"/>
  <c r="DX93" i="1"/>
  <c r="DR93" i="1"/>
  <c r="EF132" i="1"/>
  <c r="ED132" i="1"/>
  <c r="EA132" i="1"/>
  <c r="DX132" i="1"/>
  <c r="DR132" i="1"/>
  <c r="EF94" i="1"/>
  <c r="ED94" i="1"/>
  <c r="EA94" i="1"/>
  <c r="DX94" i="1"/>
  <c r="DR94" i="1"/>
  <c r="EF70" i="1"/>
  <c r="ED70" i="1"/>
  <c r="EA70" i="1"/>
  <c r="DX70" i="1"/>
  <c r="DR70" i="1"/>
  <c r="EF36" i="1"/>
  <c r="ED36" i="1"/>
  <c r="EA36" i="1"/>
  <c r="DX36" i="1"/>
  <c r="DR36" i="1"/>
  <c r="EF73" i="1"/>
  <c r="ED73" i="1"/>
  <c r="EA73" i="1"/>
  <c r="DX73" i="1"/>
  <c r="DR73" i="1"/>
  <c r="EF128" i="1"/>
  <c r="ED128" i="1"/>
  <c r="EA128" i="1"/>
  <c r="DX128" i="1"/>
  <c r="DR128" i="1"/>
  <c r="EF107" i="1"/>
  <c r="ED107" i="1"/>
  <c r="EA107" i="1"/>
  <c r="DX107" i="1"/>
  <c r="DR107" i="1"/>
  <c r="EF104" i="1"/>
  <c r="ED104" i="1"/>
  <c r="EA104" i="1"/>
  <c r="DX104" i="1"/>
  <c r="DR104" i="1"/>
  <c r="EF90" i="1"/>
  <c r="ED90" i="1"/>
  <c r="EA90" i="1"/>
  <c r="DX90" i="1"/>
  <c r="DR90" i="1"/>
  <c r="EF8" i="1"/>
  <c r="ED8" i="1"/>
  <c r="EA8" i="1"/>
  <c r="DX8" i="1"/>
  <c r="DR8" i="1"/>
  <c r="EF6" i="1"/>
  <c r="ED6" i="1"/>
  <c r="EA6" i="1"/>
  <c r="DX6" i="1"/>
  <c r="DR6" i="1"/>
  <c r="EF147" i="1"/>
  <c r="ED147" i="1"/>
  <c r="EA147" i="1"/>
  <c r="DX147" i="1"/>
  <c r="DR147" i="1"/>
  <c r="EF88" i="1"/>
  <c r="ED88" i="1"/>
  <c r="EA88" i="1"/>
  <c r="DX88" i="1"/>
  <c r="DR88" i="1"/>
  <c r="EF125" i="1"/>
  <c r="ED125" i="1"/>
  <c r="EA125" i="1"/>
  <c r="DX125" i="1"/>
  <c r="DR125" i="1"/>
  <c r="EF106" i="1"/>
  <c r="ED106" i="1"/>
  <c r="EA106" i="1"/>
  <c r="DX106" i="1"/>
  <c r="DR106" i="1"/>
  <c r="EF100" i="1"/>
  <c r="ED100" i="1"/>
  <c r="EA100" i="1"/>
  <c r="DX100" i="1"/>
  <c r="DR100" i="1"/>
  <c r="EF59" i="1"/>
  <c r="ED59" i="1"/>
  <c r="EA59" i="1"/>
  <c r="DX59" i="1"/>
  <c r="DR59" i="1"/>
  <c r="EF111" i="1"/>
  <c r="ED111" i="1"/>
  <c r="EA111" i="1"/>
  <c r="DX111" i="1"/>
  <c r="DR111" i="1"/>
  <c r="EF55" i="1"/>
  <c r="ED55" i="1"/>
  <c r="EA55" i="1"/>
  <c r="DX55" i="1"/>
  <c r="DR55" i="1"/>
  <c r="EF49" i="1"/>
  <c r="ED49" i="1"/>
  <c r="EA49" i="1"/>
  <c r="DX49" i="1"/>
  <c r="DR49" i="1"/>
  <c r="EF115" i="1"/>
  <c r="ED115" i="1"/>
  <c r="EA115" i="1"/>
  <c r="DX115" i="1"/>
  <c r="DR115" i="1"/>
  <c r="EF89" i="1"/>
  <c r="ED89" i="1"/>
  <c r="EA89" i="1"/>
  <c r="DX89" i="1"/>
  <c r="DR89" i="1"/>
  <c r="EF82" i="1"/>
  <c r="ED82" i="1"/>
  <c r="EA82" i="1"/>
  <c r="DX82" i="1"/>
  <c r="DR82" i="1"/>
  <c r="EF61" i="1"/>
  <c r="ED61" i="1"/>
  <c r="EA61" i="1"/>
  <c r="DX61" i="1"/>
  <c r="DR61" i="1"/>
  <c r="EF54" i="1"/>
  <c r="ED54" i="1"/>
  <c r="EA54" i="1"/>
  <c r="DX54" i="1"/>
  <c r="DR54" i="1"/>
  <c r="EF23" i="1"/>
  <c r="ED23" i="1"/>
  <c r="EA23" i="1"/>
  <c r="DX23" i="1"/>
  <c r="DR23" i="1"/>
  <c r="EF47" i="1"/>
  <c r="ED47" i="1"/>
  <c r="EA47" i="1"/>
  <c r="DX47" i="1"/>
  <c r="DR47" i="1"/>
  <c r="EF29" i="1"/>
  <c r="ED29" i="1"/>
  <c r="EA29" i="1"/>
  <c r="DX29" i="1"/>
  <c r="DR29" i="1"/>
  <c r="EF25" i="1"/>
  <c r="ED25" i="1"/>
  <c r="EA25" i="1"/>
  <c r="DX25" i="1"/>
  <c r="DR25" i="1"/>
  <c r="EF57" i="1"/>
  <c r="ED57" i="1"/>
  <c r="EA57" i="1"/>
  <c r="DX57" i="1"/>
  <c r="DR57" i="1"/>
  <c r="EF51" i="1"/>
  <c r="ED51" i="1"/>
  <c r="EA51" i="1"/>
  <c r="DX51" i="1"/>
  <c r="DR51" i="1"/>
  <c r="EF139" i="1"/>
  <c r="ED139" i="1"/>
  <c r="EA139" i="1"/>
  <c r="DX139" i="1"/>
  <c r="DR139" i="1"/>
  <c r="EF86" i="1"/>
  <c r="ED86" i="1"/>
  <c r="EA86" i="1"/>
  <c r="DX86" i="1"/>
  <c r="DR86" i="1"/>
  <c r="EF21" i="1"/>
  <c r="ED21" i="1"/>
  <c r="EA21" i="1"/>
  <c r="DX21" i="1"/>
  <c r="DR21" i="1"/>
  <c r="EF138" i="1"/>
  <c r="ED138" i="1"/>
  <c r="EA138" i="1"/>
  <c r="DX138" i="1"/>
  <c r="DR138" i="1"/>
  <c r="EF118" i="1"/>
  <c r="ED118" i="1"/>
  <c r="EA118" i="1"/>
  <c r="DX118" i="1"/>
  <c r="DR118" i="1"/>
  <c r="EF117" i="1"/>
  <c r="ED117" i="1"/>
  <c r="EA117" i="1"/>
  <c r="DX117" i="1"/>
  <c r="DR117" i="1"/>
  <c r="EF116" i="1"/>
  <c r="ED116" i="1"/>
  <c r="EA116" i="1"/>
  <c r="DX116" i="1"/>
  <c r="DR116" i="1"/>
  <c r="EF114" i="1"/>
  <c r="ED114" i="1"/>
  <c r="EA114" i="1"/>
  <c r="DX114" i="1"/>
  <c r="DR114" i="1"/>
  <c r="EF113" i="1"/>
  <c r="ED113" i="1"/>
  <c r="EA113" i="1"/>
  <c r="DX113" i="1"/>
  <c r="DR113" i="1"/>
  <c r="EF99" i="1"/>
  <c r="ED99" i="1"/>
  <c r="EA99" i="1"/>
  <c r="DX99" i="1"/>
  <c r="DR99" i="1"/>
  <c r="EF64" i="1"/>
  <c r="ED64" i="1"/>
  <c r="EA64" i="1"/>
  <c r="DX64" i="1"/>
  <c r="DR64" i="1"/>
  <c r="EF145" i="1"/>
  <c r="ED145" i="1"/>
  <c r="EA145" i="1"/>
  <c r="DX145" i="1"/>
  <c r="DR145" i="1"/>
  <c r="EF130" i="1"/>
  <c r="ED130" i="1"/>
  <c r="EA130" i="1"/>
  <c r="DX130" i="1"/>
  <c r="DR130" i="1"/>
  <c r="EF119" i="1"/>
  <c r="ED119" i="1"/>
  <c r="EA119" i="1"/>
  <c r="DX119" i="1"/>
  <c r="DR119" i="1"/>
  <c r="EF92" i="1"/>
  <c r="ED92" i="1"/>
  <c r="EA92" i="1"/>
  <c r="DX92" i="1"/>
  <c r="DR92" i="1"/>
  <c r="EF43" i="1"/>
  <c r="ED43" i="1"/>
  <c r="EA43" i="1"/>
  <c r="DX43" i="1"/>
  <c r="DR43" i="1"/>
  <c r="EF32" i="1"/>
  <c r="ED32" i="1"/>
  <c r="EA32" i="1"/>
  <c r="DX32" i="1"/>
  <c r="DR32" i="1"/>
  <c r="EF71" i="1"/>
  <c r="ED71" i="1"/>
  <c r="EA71" i="1"/>
  <c r="DX71" i="1"/>
  <c r="DR71" i="1"/>
  <c r="EF137" i="1"/>
  <c r="ED137" i="1"/>
  <c r="EA137" i="1"/>
  <c r="DX137" i="1"/>
  <c r="DR137" i="1"/>
  <c r="EF103" i="1"/>
  <c r="ED103" i="1"/>
  <c r="EA103" i="1"/>
  <c r="DX103" i="1"/>
  <c r="DR103" i="1"/>
  <c r="EF78" i="1"/>
  <c r="ED78" i="1"/>
  <c r="EA78" i="1"/>
  <c r="DX78" i="1"/>
  <c r="DR78" i="1"/>
  <c r="EF146" i="1"/>
  <c r="ED146" i="1"/>
  <c r="EA146" i="1"/>
  <c r="DX146" i="1"/>
  <c r="DR146" i="1"/>
  <c r="EF105" i="1"/>
  <c r="ED105" i="1"/>
  <c r="EA105" i="1"/>
  <c r="DX105" i="1"/>
  <c r="DR105" i="1"/>
  <c r="EF79" i="1"/>
  <c r="ED79" i="1"/>
  <c r="EA79" i="1"/>
  <c r="DX79" i="1"/>
  <c r="DR79" i="1"/>
  <c r="EF68" i="1"/>
  <c r="ED68" i="1"/>
  <c r="EA68" i="1"/>
  <c r="DX68" i="1"/>
  <c r="DR68" i="1"/>
  <c r="EF19" i="1"/>
  <c r="ED19" i="1"/>
  <c r="EA19" i="1"/>
  <c r="DX19" i="1"/>
  <c r="DR19" i="1"/>
  <c r="EF17" i="1"/>
  <c r="ED17" i="1"/>
  <c r="EA17" i="1"/>
  <c r="DX17" i="1"/>
  <c r="DR17" i="1"/>
  <c r="EF15" i="1"/>
  <c r="ED15" i="1"/>
  <c r="EA15" i="1"/>
  <c r="DX15" i="1"/>
  <c r="DR15" i="1"/>
  <c r="EF3" i="1"/>
  <c r="ED3" i="1"/>
  <c r="EA3" i="1"/>
  <c r="DX3" i="1"/>
  <c r="DR3" i="1"/>
  <c r="EF148" i="1"/>
  <c r="ED148" i="1"/>
  <c r="EA148" i="1"/>
  <c r="DX148" i="1"/>
  <c r="DR148" i="1"/>
  <c r="EF144" i="1"/>
  <c r="ED144" i="1"/>
  <c r="EA144" i="1"/>
  <c r="DX144" i="1"/>
  <c r="DR144" i="1"/>
  <c r="EF48" i="1"/>
  <c r="ED48" i="1"/>
  <c r="EA48" i="1"/>
  <c r="DX48" i="1"/>
  <c r="DR48" i="1"/>
  <c r="EF34" i="1"/>
  <c r="ED34" i="1"/>
  <c r="EA34" i="1"/>
  <c r="DX34" i="1"/>
  <c r="DR34" i="1"/>
  <c r="EF129" i="1"/>
  <c r="ED129" i="1"/>
  <c r="EA129" i="1"/>
  <c r="DX129" i="1"/>
  <c r="DR129" i="1"/>
  <c r="EF84" i="1"/>
  <c r="ED84" i="1"/>
  <c r="EA84" i="1"/>
  <c r="DX84" i="1"/>
  <c r="DR84" i="1"/>
  <c r="EF66" i="1"/>
  <c r="ED66" i="1"/>
  <c r="EA66" i="1"/>
  <c r="DX66" i="1"/>
  <c r="DR66" i="1"/>
  <c r="EF65" i="1"/>
  <c r="ED65" i="1"/>
  <c r="EA65" i="1"/>
  <c r="DX65" i="1"/>
  <c r="DR65" i="1"/>
  <c r="EF30" i="1"/>
  <c r="ED30" i="1"/>
  <c r="EA30" i="1"/>
  <c r="DX30" i="1"/>
  <c r="DR30" i="1"/>
  <c r="EF142" i="1"/>
  <c r="ED142" i="1"/>
  <c r="EA142" i="1"/>
  <c r="DX142" i="1"/>
  <c r="DR142" i="1"/>
  <c r="EF136" i="1"/>
  <c r="ED136" i="1"/>
  <c r="EA136" i="1"/>
  <c r="DX136" i="1"/>
  <c r="DR136" i="1"/>
  <c r="EF26" i="1"/>
  <c r="ED26" i="1"/>
  <c r="EA26" i="1"/>
  <c r="DX26" i="1"/>
  <c r="DR26" i="1"/>
  <c r="EF126" i="1"/>
  <c r="ED126" i="1"/>
  <c r="EA126" i="1"/>
  <c r="DX126" i="1"/>
  <c r="DR126" i="1"/>
  <c r="EF62" i="1"/>
  <c r="ED62" i="1"/>
  <c r="EA62" i="1"/>
  <c r="DX62" i="1"/>
  <c r="DR62" i="1"/>
  <c r="EF53" i="1"/>
  <c r="ED53" i="1"/>
  <c r="EA53" i="1"/>
  <c r="DX53" i="1"/>
  <c r="DR53" i="1"/>
  <c r="EF9" i="1"/>
  <c r="ED9" i="1"/>
  <c r="EA9" i="1"/>
  <c r="DX9" i="1"/>
  <c r="DR9" i="1"/>
  <c r="EF74" i="1"/>
  <c r="ED74" i="1"/>
  <c r="EA74" i="1"/>
  <c r="DX74" i="1"/>
  <c r="DR74" i="1"/>
  <c r="EF63" i="1"/>
  <c r="ED63" i="1"/>
  <c r="EA63" i="1"/>
  <c r="DX63" i="1"/>
  <c r="DR63" i="1"/>
  <c r="EF41" i="1"/>
  <c r="ED41" i="1"/>
  <c r="EA41" i="1"/>
  <c r="DX41" i="1"/>
  <c r="DR41" i="1"/>
  <c r="EF12" i="1"/>
  <c r="ED12" i="1"/>
  <c r="EA12" i="1"/>
  <c r="DX12" i="1"/>
  <c r="DR12" i="1"/>
  <c r="EF153" i="1"/>
  <c r="ED153" i="1"/>
  <c r="EA153" i="1"/>
  <c r="DX153" i="1"/>
  <c r="DR153" i="1"/>
  <c r="EF102" i="1"/>
  <c r="ED102" i="1"/>
  <c r="EA102" i="1"/>
  <c r="DX102" i="1"/>
  <c r="DR102" i="1"/>
  <c r="EF98" i="1"/>
  <c r="ED98" i="1"/>
  <c r="EA98" i="1"/>
  <c r="DX98" i="1"/>
  <c r="DR98" i="1"/>
  <c r="EF77" i="1"/>
  <c r="ED77" i="1"/>
  <c r="EA77" i="1"/>
  <c r="DX77" i="1"/>
  <c r="DR77" i="1"/>
  <c r="EF72" i="1"/>
  <c r="ED72" i="1"/>
  <c r="EA72" i="1"/>
  <c r="DX72" i="1"/>
  <c r="DR72" i="1"/>
  <c r="EF52" i="1"/>
  <c r="ED52" i="1"/>
  <c r="EA52" i="1"/>
  <c r="DX52" i="1"/>
  <c r="DR52" i="1"/>
  <c r="EF38" i="1"/>
  <c r="ED38" i="1"/>
  <c r="EA38" i="1"/>
  <c r="DX38" i="1"/>
  <c r="DR38" i="1"/>
  <c r="EF35" i="1"/>
  <c r="ED35" i="1"/>
  <c r="EA35" i="1"/>
  <c r="DX35" i="1"/>
  <c r="DR35" i="1"/>
  <c r="EF2" i="1"/>
  <c r="ED2" i="1"/>
  <c r="EA2" i="1"/>
  <c r="DX2" i="1"/>
  <c r="DR2" i="1"/>
  <c r="EF127" i="1"/>
  <c r="ED127" i="1"/>
  <c r="EA127" i="1"/>
  <c r="DX127" i="1"/>
  <c r="DR127" i="1"/>
  <c r="EF123" i="1"/>
  <c r="ED123" i="1"/>
  <c r="EA123" i="1"/>
  <c r="DX123" i="1"/>
  <c r="DR123" i="1"/>
  <c r="EF110" i="1"/>
  <c r="ED110" i="1"/>
  <c r="EA110" i="1"/>
  <c r="DX110" i="1"/>
  <c r="DR110" i="1"/>
  <c r="EF67" i="1"/>
  <c r="ED67" i="1"/>
  <c r="EA67" i="1"/>
  <c r="DX67" i="1"/>
  <c r="DR67" i="1"/>
  <c r="EF37" i="1"/>
  <c r="ED37" i="1"/>
  <c r="EA37" i="1"/>
  <c r="DX37" i="1"/>
  <c r="DR37" i="1"/>
  <c r="EF18" i="1"/>
  <c r="ED18" i="1"/>
  <c r="EA18" i="1"/>
  <c r="DX18" i="1"/>
  <c r="DR18" i="1"/>
  <c r="EF5" i="1"/>
  <c r="ED5" i="1"/>
  <c r="EA5" i="1"/>
  <c r="DX5" i="1"/>
  <c r="DR5" i="1"/>
  <c r="EF81" i="1"/>
  <c r="ED81" i="1"/>
  <c r="EA81" i="1"/>
  <c r="DX81" i="1"/>
  <c r="DR81" i="1"/>
  <c r="EF33" i="1"/>
  <c r="ED33" i="1"/>
  <c r="EA33" i="1"/>
  <c r="DX33" i="1"/>
  <c r="DR33" i="1"/>
  <c r="EF7" i="1"/>
  <c r="ED7" i="1"/>
  <c r="EA7" i="1"/>
  <c r="DX7" i="1"/>
  <c r="DR7" i="1"/>
  <c r="EF140" i="1"/>
  <c r="ED140" i="1"/>
  <c r="EA140" i="1"/>
  <c r="DX140" i="1"/>
  <c r="DR140" i="1"/>
  <c r="EF133" i="1"/>
  <c r="ED133" i="1"/>
  <c r="EA133" i="1"/>
  <c r="DX133" i="1"/>
  <c r="DR133" i="1"/>
  <c r="EF95" i="1"/>
  <c r="ED95" i="1"/>
  <c r="EA95" i="1"/>
  <c r="DX95" i="1"/>
  <c r="DR95" i="1"/>
  <c r="EF76" i="1"/>
  <c r="ED76" i="1"/>
  <c r="EA76" i="1"/>
  <c r="DX76" i="1"/>
  <c r="DR76" i="1"/>
  <c r="EF44" i="1"/>
  <c r="ED44" i="1"/>
  <c r="EA44" i="1"/>
  <c r="DX44" i="1"/>
  <c r="DR44" i="1"/>
  <c r="EF16" i="1"/>
  <c r="ED16" i="1"/>
  <c r="EA16" i="1"/>
  <c r="DX16" i="1"/>
  <c r="DR16" i="1"/>
  <c r="EF4" i="1"/>
  <c r="ED4" i="1"/>
  <c r="EA4" i="1"/>
  <c r="DX4" i="1"/>
  <c r="DR4" i="1"/>
  <c r="EF143" i="1"/>
  <c r="ED143" i="1"/>
  <c r="EA143" i="1"/>
  <c r="DX143" i="1"/>
  <c r="DR143" i="1"/>
  <c r="EF122" i="1"/>
  <c r="ED122" i="1"/>
  <c r="EA122" i="1"/>
  <c r="DX122" i="1"/>
  <c r="DR122" i="1"/>
  <c r="EF58" i="1"/>
  <c r="ED58" i="1"/>
  <c r="EA58" i="1"/>
  <c r="DX58" i="1"/>
  <c r="DR58" i="1"/>
  <c r="EF27" i="1"/>
  <c r="ED27" i="1"/>
  <c r="EA27" i="1"/>
  <c r="DX27" i="1"/>
  <c r="DR27" i="1"/>
  <c r="EF150" i="1"/>
  <c r="ED150" i="1"/>
  <c r="EA150" i="1"/>
  <c r="DX150" i="1"/>
  <c r="DR150" i="1"/>
  <c r="EF135" i="1"/>
  <c r="ED135" i="1"/>
  <c r="EA135" i="1"/>
  <c r="DX135" i="1"/>
  <c r="DR135" i="1"/>
  <c r="EF134" i="1"/>
  <c r="ED134" i="1"/>
  <c r="EA134" i="1"/>
  <c r="DX134" i="1"/>
  <c r="DR134" i="1"/>
  <c r="EF131" i="1"/>
  <c r="ED131" i="1"/>
  <c r="EA131" i="1"/>
  <c r="DX131" i="1"/>
  <c r="DR131" i="1"/>
  <c r="EF109" i="1"/>
  <c r="ED109" i="1"/>
  <c r="EA109" i="1"/>
  <c r="DX109" i="1"/>
  <c r="DR109" i="1"/>
  <c r="EF101" i="1"/>
  <c r="ED101" i="1"/>
  <c r="EA101" i="1"/>
  <c r="DX101" i="1"/>
  <c r="DR101" i="1"/>
  <c r="EF85" i="1"/>
  <c r="ED85" i="1"/>
  <c r="EA85" i="1"/>
  <c r="DX85" i="1"/>
  <c r="DR85" i="1"/>
  <c r="EF121" i="1"/>
  <c r="ED121" i="1"/>
  <c r="EA121" i="1"/>
  <c r="DX121" i="1"/>
  <c r="DR121" i="1"/>
  <c r="EF40" i="1"/>
  <c r="ED40" i="1"/>
  <c r="EA40" i="1"/>
  <c r="DX40" i="1"/>
  <c r="DR40" i="1"/>
  <c r="EF151" i="1"/>
  <c r="ED151" i="1"/>
  <c r="EA151" i="1"/>
  <c r="DX151" i="1"/>
  <c r="DR151" i="1"/>
  <c r="EF97" i="1"/>
  <c r="ED97" i="1"/>
  <c r="EA97" i="1"/>
  <c r="DX97" i="1"/>
  <c r="DR97" i="1"/>
  <c r="EF96" i="1"/>
  <c r="ED96" i="1"/>
  <c r="EA96" i="1"/>
  <c r="DX96" i="1"/>
  <c r="DR96" i="1"/>
  <c r="EF83" i="1"/>
  <c r="ED83" i="1"/>
  <c r="EA83" i="1"/>
  <c r="DX83" i="1"/>
  <c r="DR83" i="1"/>
  <c r="EF80" i="1"/>
  <c r="ED80" i="1"/>
  <c r="EA80" i="1"/>
  <c r="DX80" i="1"/>
  <c r="DR80" i="1"/>
  <c r="EF13" i="1"/>
  <c r="ED13" i="1"/>
  <c r="EA13" i="1"/>
  <c r="DX13" i="1"/>
  <c r="DR13" i="1"/>
  <c r="EF87" i="1"/>
  <c r="ED87" i="1"/>
  <c r="EA87" i="1"/>
  <c r="DX87" i="1"/>
  <c r="DR87" i="1"/>
  <c r="EF69" i="1"/>
  <c r="ED69" i="1"/>
  <c r="EA69" i="1"/>
  <c r="DX69" i="1"/>
  <c r="DR69" i="1"/>
  <c r="EF11" i="1"/>
  <c r="ED11" i="1"/>
  <c r="EA11" i="1"/>
  <c r="DX11" i="1"/>
  <c r="DR11" i="1"/>
  <c r="EF108" i="1"/>
  <c r="ED108" i="1"/>
  <c r="EA108" i="1"/>
  <c r="DX108" i="1"/>
  <c r="DR108" i="1"/>
  <c r="EF75" i="1"/>
  <c r="ED75" i="1"/>
  <c r="EA75" i="1"/>
  <c r="DX75" i="1"/>
  <c r="DR75" i="1"/>
  <c r="EF22" i="1"/>
  <c r="ED22" i="1"/>
  <c r="EA22" i="1"/>
  <c r="DX22" i="1"/>
  <c r="DR22" i="1"/>
  <c r="EF39" i="1"/>
  <c r="ED39" i="1"/>
  <c r="EA39" i="1"/>
  <c r="DX39" i="1"/>
  <c r="DR39" i="1"/>
  <c r="EF24" i="1"/>
  <c r="ED24" i="1"/>
  <c r="EA24" i="1"/>
  <c r="DX24" i="1"/>
  <c r="DR24" i="1"/>
  <c r="EF20" i="1"/>
  <c r="ED20" i="1"/>
  <c r="EA20" i="1"/>
  <c r="DX20" i="1"/>
  <c r="DR20" i="1"/>
  <c r="EF60" i="1"/>
  <c r="ED60" i="1"/>
  <c r="EA60" i="1"/>
  <c r="DX60" i="1"/>
  <c r="DR60" i="1"/>
  <c r="EF50" i="1"/>
  <c r="ED50" i="1"/>
  <c r="EA50" i="1"/>
  <c r="DX50" i="1"/>
  <c r="DR50" i="1"/>
  <c r="EF28" i="1"/>
  <c r="ED28" i="1"/>
  <c r="EA28" i="1"/>
  <c r="DX28" i="1"/>
  <c r="DR28" i="1"/>
  <c r="EF14" i="1"/>
  <c r="ED14" i="1"/>
  <c r="EA14" i="1"/>
  <c r="DX14" i="1"/>
  <c r="DR14" i="1"/>
  <c r="EF91" i="1"/>
  <c r="ED91" i="1"/>
  <c r="EA91" i="1"/>
  <c r="DX91" i="1"/>
  <c r="DR91" i="1"/>
  <c r="EF124" i="1"/>
  <c r="ED124" i="1"/>
  <c r="EA124" i="1"/>
  <c r="DX124" i="1"/>
  <c r="DR124" i="1"/>
  <c r="EF46" i="1"/>
  <c r="ED46" i="1"/>
  <c r="EA46" i="1"/>
  <c r="DX46" i="1"/>
  <c r="DR46" i="1"/>
  <c r="EF45" i="1"/>
  <c r="ED45" i="1"/>
  <c r="EA45" i="1"/>
  <c r="DX45" i="1"/>
  <c r="DR45" i="1"/>
  <c r="EF31" i="1"/>
  <c r="ED31" i="1"/>
  <c r="EA31" i="1"/>
  <c r="DX31" i="1"/>
  <c r="DR31" i="1"/>
  <c r="EF56" i="1"/>
  <c r="ED56" i="1"/>
  <c r="EA56" i="1"/>
  <c r="DX56" i="1"/>
  <c r="DR56" i="1"/>
  <c r="N32" i="1"/>
  <c r="P32" i="1"/>
  <c r="Q32" i="1"/>
  <c r="R32" i="1"/>
  <c r="S32" i="1"/>
  <c r="T32" i="1"/>
  <c r="V32" i="1"/>
  <c r="W32" i="1"/>
  <c r="Y32" i="1"/>
  <c r="AA32" i="1" s="1"/>
  <c r="Z32" i="1"/>
  <c r="AB32" i="1"/>
  <c r="AD32" i="1"/>
  <c r="AE32" i="1"/>
  <c r="AF32" i="1"/>
  <c r="AG32" i="1"/>
  <c r="M32" i="1"/>
  <c r="L32" i="1"/>
  <c r="G32" i="1"/>
  <c r="E32" i="1"/>
  <c r="CU154" i="1"/>
  <c r="CW154" i="1"/>
  <c r="CX154" i="1"/>
  <c r="CY154" i="1"/>
  <c r="CZ154" i="1"/>
  <c r="CI154" i="1"/>
  <c r="CJ154" i="1"/>
  <c r="CK154" i="1"/>
  <c r="CL154" i="1"/>
  <c r="CM154" i="1"/>
  <c r="CO154" i="1"/>
  <c r="CP154" i="1"/>
  <c r="CR154" i="1"/>
  <c r="CS154" i="1"/>
  <c r="CG154" i="1"/>
  <c r="CF154" i="1"/>
  <c r="CE154" i="1"/>
  <c r="CC154" i="1"/>
  <c r="CB154" i="1"/>
  <c r="BZ154" i="1"/>
  <c r="BX154" i="1"/>
  <c r="BR41" i="1"/>
  <c r="BR27" i="1"/>
  <c r="BR36" i="1"/>
  <c r="BR32" i="1"/>
  <c r="BR35" i="1"/>
  <c r="BR46" i="1"/>
  <c r="BR30" i="1"/>
  <c r="BR39" i="1"/>
  <c r="BR34" i="1"/>
  <c r="BR43" i="1"/>
  <c r="BR37" i="1"/>
  <c r="BR40" i="1"/>
  <c r="BR26" i="1"/>
  <c r="BR44" i="1"/>
  <c r="BR31" i="1"/>
  <c r="BR28" i="1"/>
  <c r="BR25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2" i="1"/>
  <c r="BC154" i="1" s="1"/>
  <c r="CN150" i="1"/>
  <c r="CN151" i="1"/>
  <c r="CN152" i="1"/>
  <c r="CN153" i="1"/>
  <c r="CN117" i="1"/>
  <c r="CN118" i="1"/>
  <c r="CN119" i="1"/>
  <c r="CN120" i="1"/>
  <c r="CN121" i="1"/>
  <c r="CN122" i="1"/>
  <c r="CN123" i="1"/>
  <c r="CN124" i="1"/>
  <c r="CN125" i="1"/>
  <c r="CN126" i="1"/>
  <c r="CN127" i="1"/>
  <c r="CN128" i="1"/>
  <c r="CN129" i="1"/>
  <c r="CN130" i="1"/>
  <c r="CN131" i="1"/>
  <c r="CN132" i="1"/>
  <c r="CN133" i="1"/>
  <c r="CN134" i="1"/>
  <c r="CN135" i="1"/>
  <c r="CN136" i="1"/>
  <c r="CN137" i="1"/>
  <c r="CN138" i="1"/>
  <c r="CN139" i="1"/>
  <c r="CN140" i="1"/>
  <c r="CN141" i="1"/>
  <c r="CN142" i="1"/>
  <c r="CN143" i="1"/>
  <c r="CN144" i="1"/>
  <c r="CN145" i="1"/>
  <c r="CN146" i="1"/>
  <c r="CN147" i="1"/>
  <c r="CN148" i="1"/>
  <c r="CN149" i="1"/>
  <c r="CN91" i="1"/>
  <c r="CN92" i="1"/>
  <c r="CN93" i="1"/>
  <c r="CN94" i="1"/>
  <c r="CN95" i="1"/>
  <c r="CN96" i="1"/>
  <c r="CN97" i="1"/>
  <c r="CN98" i="1"/>
  <c r="CN99" i="1"/>
  <c r="CN100" i="1"/>
  <c r="CN101" i="1"/>
  <c r="CN102" i="1"/>
  <c r="CN103" i="1"/>
  <c r="CN104" i="1"/>
  <c r="CN105" i="1"/>
  <c r="CN106" i="1"/>
  <c r="CN107" i="1"/>
  <c r="CN108" i="1"/>
  <c r="CN109" i="1"/>
  <c r="CN110" i="1"/>
  <c r="CN111" i="1"/>
  <c r="CN112" i="1"/>
  <c r="CN113" i="1"/>
  <c r="CN114" i="1"/>
  <c r="CN115" i="1"/>
  <c r="CN116" i="1"/>
  <c r="CN68" i="1"/>
  <c r="CN69" i="1"/>
  <c r="CN70" i="1"/>
  <c r="CN71" i="1"/>
  <c r="CN72" i="1"/>
  <c r="CN73" i="1"/>
  <c r="CN74" i="1"/>
  <c r="CN75" i="1"/>
  <c r="CN76" i="1"/>
  <c r="CN77" i="1"/>
  <c r="CN78" i="1"/>
  <c r="CN79" i="1"/>
  <c r="CN80" i="1"/>
  <c r="CN81" i="1"/>
  <c r="CN82" i="1"/>
  <c r="CN83" i="1"/>
  <c r="CN84" i="1"/>
  <c r="CN85" i="1"/>
  <c r="CN86" i="1"/>
  <c r="CN87" i="1"/>
  <c r="CN88" i="1"/>
  <c r="CN89" i="1"/>
  <c r="CN90" i="1"/>
  <c r="CN37" i="1"/>
  <c r="CN38" i="1"/>
  <c r="CN39" i="1"/>
  <c r="CN40" i="1"/>
  <c r="CN41" i="1"/>
  <c r="CN42" i="1"/>
  <c r="CN43" i="1"/>
  <c r="CN44" i="1"/>
  <c r="CN45" i="1"/>
  <c r="CN46" i="1"/>
  <c r="CN47" i="1"/>
  <c r="CN48" i="1"/>
  <c r="CN49" i="1"/>
  <c r="CN50" i="1"/>
  <c r="CN51" i="1"/>
  <c r="CN52" i="1"/>
  <c r="CN53" i="1"/>
  <c r="CN54" i="1"/>
  <c r="CN55" i="1"/>
  <c r="CN56" i="1"/>
  <c r="CN57" i="1"/>
  <c r="CN58" i="1"/>
  <c r="CN59" i="1"/>
  <c r="CN60" i="1"/>
  <c r="CN61" i="1"/>
  <c r="CN62" i="1"/>
  <c r="CN63" i="1"/>
  <c r="CN64" i="1"/>
  <c r="CN65" i="1"/>
  <c r="CN66" i="1"/>
  <c r="CN67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29" i="1"/>
  <c r="CN30" i="1"/>
  <c r="CN31" i="1"/>
  <c r="CN32" i="1"/>
  <c r="CN33" i="1"/>
  <c r="CN34" i="1"/>
  <c r="CN35" i="1"/>
  <c r="CN36" i="1"/>
  <c r="CN3" i="1"/>
  <c r="CN4" i="1"/>
  <c r="CN5" i="1"/>
  <c r="CN6" i="1"/>
  <c r="CN7" i="1"/>
  <c r="CN8" i="1"/>
  <c r="CN9" i="1"/>
  <c r="CN10" i="1"/>
  <c r="CN11" i="1"/>
  <c r="CN12" i="1"/>
  <c r="CN13" i="1"/>
  <c r="CN2" i="1"/>
  <c r="CT153" i="1"/>
  <c r="CQ153" i="1"/>
  <c r="CH153" i="1"/>
  <c r="CT152" i="1"/>
  <c r="CQ152" i="1"/>
  <c r="CH152" i="1"/>
  <c r="CT151" i="1"/>
  <c r="CQ151" i="1"/>
  <c r="CH151" i="1"/>
  <c r="CT150" i="1"/>
  <c r="CQ150" i="1"/>
  <c r="CH150" i="1"/>
  <c r="CT149" i="1"/>
  <c r="CQ149" i="1"/>
  <c r="CH149" i="1"/>
  <c r="CT148" i="1"/>
  <c r="CQ148" i="1"/>
  <c r="CH148" i="1"/>
  <c r="CT147" i="1"/>
  <c r="CQ147" i="1"/>
  <c r="CH147" i="1"/>
  <c r="CT146" i="1"/>
  <c r="CQ146" i="1"/>
  <c r="CH146" i="1"/>
  <c r="CT145" i="1"/>
  <c r="CQ145" i="1"/>
  <c r="CH145" i="1"/>
  <c r="CT144" i="1"/>
  <c r="CQ144" i="1"/>
  <c r="CH144" i="1"/>
  <c r="CT143" i="1"/>
  <c r="CQ143" i="1"/>
  <c r="CH143" i="1"/>
  <c r="CT142" i="1"/>
  <c r="CQ142" i="1"/>
  <c r="CH142" i="1"/>
  <c r="CT141" i="1"/>
  <c r="CQ141" i="1"/>
  <c r="CH141" i="1"/>
  <c r="CT140" i="1"/>
  <c r="CQ140" i="1"/>
  <c r="CH140" i="1"/>
  <c r="CT139" i="1"/>
  <c r="CQ139" i="1"/>
  <c r="CH139" i="1"/>
  <c r="CT138" i="1"/>
  <c r="CQ138" i="1"/>
  <c r="CH138" i="1"/>
  <c r="CT137" i="1"/>
  <c r="CQ137" i="1"/>
  <c r="CH137" i="1"/>
  <c r="CT136" i="1"/>
  <c r="CQ136" i="1"/>
  <c r="CH136" i="1"/>
  <c r="CT135" i="1"/>
  <c r="CQ135" i="1"/>
  <c r="CH135" i="1"/>
  <c r="CT134" i="1"/>
  <c r="CQ134" i="1"/>
  <c r="CH134" i="1"/>
  <c r="CT133" i="1"/>
  <c r="CQ133" i="1"/>
  <c r="CH133" i="1"/>
  <c r="CT132" i="1"/>
  <c r="CQ132" i="1"/>
  <c r="CH132" i="1"/>
  <c r="CT131" i="1"/>
  <c r="CQ131" i="1"/>
  <c r="CH131" i="1"/>
  <c r="CT130" i="1"/>
  <c r="CQ130" i="1"/>
  <c r="CH130" i="1"/>
  <c r="CT129" i="1"/>
  <c r="CQ129" i="1"/>
  <c r="CH129" i="1"/>
  <c r="CT128" i="1"/>
  <c r="CQ128" i="1"/>
  <c r="CH128" i="1"/>
  <c r="CT127" i="1"/>
  <c r="CQ127" i="1"/>
  <c r="CH127" i="1"/>
  <c r="CT126" i="1"/>
  <c r="CQ126" i="1"/>
  <c r="CH126" i="1"/>
  <c r="CT125" i="1"/>
  <c r="CQ125" i="1"/>
  <c r="CH125" i="1"/>
  <c r="CT124" i="1"/>
  <c r="CQ124" i="1"/>
  <c r="CH124" i="1"/>
  <c r="CT123" i="1"/>
  <c r="CQ123" i="1"/>
  <c r="CH123" i="1"/>
  <c r="CT122" i="1"/>
  <c r="CQ122" i="1"/>
  <c r="CH122" i="1"/>
  <c r="CT121" i="1"/>
  <c r="CQ121" i="1"/>
  <c r="CH121" i="1"/>
  <c r="CT120" i="1"/>
  <c r="CQ120" i="1"/>
  <c r="CH120" i="1"/>
  <c r="CT119" i="1"/>
  <c r="CQ119" i="1"/>
  <c r="CH119" i="1"/>
  <c r="CT118" i="1"/>
  <c r="CQ118" i="1"/>
  <c r="CH118" i="1"/>
  <c r="CT117" i="1"/>
  <c r="CQ117" i="1"/>
  <c r="CH117" i="1"/>
  <c r="CT116" i="1"/>
  <c r="CQ116" i="1"/>
  <c r="CH116" i="1"/>
  <c r="CT115" i="1"/>
  <c r="CQ115" i="1"/>
  <c r="CH115" i="1"/>
  <c r="CT114" i="1"/>
  <c r="CQ114" i="1"/>
  <c r="CH114" i="1"/>
  <c r="CT113" i="1"/>
  <c r="CQ113" i="1"/>
  <c r="CH113" i="1"/>
  <c r="CT112" i="1"/>
  <c r="CQ112" i="1"/>
  <c r="CH112" i="1"/>
  <c r="CT111" i="1"/>
  <c r="CQ111" i="1"/>
  <c r="CH111" i="1"/>
  <c r="CT110" i="1"/>
  <c r="CQ110" i="1"/>
  <c r="CH110" i="1"/>
  <c r="CT109" i="1"/>
  <c r="CQ109" i="1"/>
  <c r="CH109" i="1"/>
  <c r="CT108" i="1"/>
  <c r="CQ108" i="1"/>
  <c r="CH108" i="1"/>
  <c r="CT107" i="1"/>
  <c r="CQ107" i="1"/>
  <c r="CH107" i="1"/>
  <c r="CT106" i="1"/>
  <c r="CQ106" i="1"/>
  <c r="CH106" i="1"/>
  <c r="CT105" i="1"/>
  <c r="CQ105" i="1"/>
  <c r="CH105" i="1"/>
  <c r="CT104" i="1"/>
  <c r="CQ104" i="1"/>
  <c r="CH104" i="1"/>
  <c r="CT103" i="1"/>
  <c r="CQ103" i="1"/>
  <c r="CH103" i="1"/>
  <c r="CT102" i="1"/>
  <c r="CQ102" i="1"/>
  <c r="CH102" i="1"/>
  <c r="CT101" i="1"/>
  <c r="CQ101" i="1"/>
  <c r="CH101" i="1"/>
  <c r="CT100" i="1"/>
  <c r="CQ100" i="1"/>
  <c r="CH100" i="1"/>
  <c r="CT99" i="1"/>
  <c r="CQ99" i="1"/>
  <c r="CH99" i="1"/>
  <c r="CT98" i="1"/>
  <c r="CQ98" i="1"/>
  <c r="CH98" i="1"/>
  <c r="CT97" i="1"/>
  <c r="CQ97" i="1"/>
  <c r="CH97" i="1"/>
  <c r="CT96" i="1"/>
  <c r="CQ96" i="1"/>
  <c r="CH96" i="1"/>
  <c r="CT95" i="1"/>
  <c r="CQ95" i="1"/>
  <c r="CH95" i="1"/>
  <c r="CT94" i="1"/>
  <c r="CQ94" i="1"/>
  <c r="CH94" i="1"/>
  <c r="CT93" i="1"/>
  <c r="CQ93" i="1"/>
  <c r="CH93" i="1"/>
  <c r="CT92" i="1"/>
  <c r="CQ92" i="1"/>
  <c r="CH92" i="1"/>
  <c r="CT91" i="1"/>
  <c r="CQ91" i="1"/>
  <c r="CH91" i="1"/>
  <c r="CT90" i="1"/>
  <c r="CQ90" i="1"/>
  <c r="CH90" i="1"/>
  <c r="CT89" i="1"/>
  <c r="CQ89" i="1"/>
  <c r="CH89" i="1"/>
  <c r="CT88" i="1"/>
  <c r="CQ88" i="1"/>
  <c r="CH88" i="1"/>
  <c r="CT87" i="1"/>
  <c r="CQ87" i="1"/>
  <c r="CH87" i="1"/>
  <c r="CT86" i="1"/>
  <c r="CQ86" i="1"/>
  <c r="CH86" i="1"/>
  <c r="CT85" i="1"/>
  <c r="CQ85" i="1"/>
  <c r="CH85" i="1"/>
  <c r="CT84" i="1"/>
  <c r="CQ84" i="1"/>
  <c r="CH84" i="1"/>
  <c r="CT83" i="1"/>
  <c r="CQ83" i="1"/>
  <c r="CH83" i="1"/>
  <c r="CT82" i="1"/>
  <c r="CQ82" i="1"/>
  <c r="CH82" i="1"/>
  <c r="CT81" i="1"/>
  <c r="CQ81" i="1"/>
  <c r="CH81" i="1"/>
  <c r="CT80" i="1"/>
  <c r="CQ80" i="1"/>
  <c r="CH80" i="1"/>
  <c r="CT79" i="1"/>
  <c r="CQ79" i="1"/>
  <c r="CH79" i="1"/>
  <c r="CT78" i="1"/>
  <c r="CQ78" i="1"/>
  <c r="CH78" i="1"/>
  <c r="CT77" i="1"/>
  <c r="CQ77" i="1"/>
  <c r="CH77" i="1"/>
  <c r="CT76" i="1"/>
  <c r="CQ76" i="1"/>
  <c r="CH76" i="1"/>
  <c r="CT75" i="1"/>
  <c r="CQ75" i="1"/>
  <c r="CH75" i="1"/>
  <c r="CT74" i="1"/>
  <c r="CQ74" i="1"/>
  <c r="CH74" i="1"/>
  <c r="CT73" i="1"/>
  <c r="CQ73" i="1"/>
  <c r="CH73" i="1"/>
  <c r="CT72" i="1"/>
  <c r="CQ72" i="1"/>
  <c r="CH72" i="1"/>
  <c r="CT71" i="1"/>
  <c r="CQ71" i="1"/>
  <c r="CH71" i="1"/>
  <c r="CT70" i="1"/>
  <c r="CQ70" i="1"/>
  <c r="CH70" i="1"/>
  <c r="CT69" i="1"/>
  <c r="CQ69" i="1"/>
  <c r="CH69" i="1"/>
  <c r="CT68" i="1"/>
  <c r="CQ68" i="1"/>
  <c r="CH68" i="1"/>
  <c r="CT67" i="1"/>
  <c r="CQ67" i="1"/>
  <c r="CH67" i="1"/>
  <c r="CT66" i="1"/>
  <c r="CQ66" i="1"/>
  <c r="CH66" i="1"/>
  <c r="CT65" i="1"/>
  <c r="CQ65" i="1"/>
  <c r="CH65" i="1"/>
  <c r="CT64" i="1"/>
  <c r="CQ64" i="1"/>
  <c r="CH64" i="1"/>
  <c r="CT63" i="1"/>
  <c r="CQ63" i="1"/>
  <c r="CH63" i="1"/>
  <c r="CT62" i="1"/>
  <c r="CQ62" i="1"/>
  <c r="CH62" i="1"/>
  <c r="CT61" i="1"/>
  <c r="CQ61" i="1"/>
  <c r="CH61" i="1"/>
  <c r="CT60" i="1"/>
  <c r="CQ60" i="1"/>
  <c r="CH60" i="1"/>
  <c r="CT59" i="1"/>
  <c r="CQ59" i="1"/>
  <c r="CH59" i="1"/>
  <c r="CT58" i="1"/>
  <c r="CQ58" i="1"/>
  <c r="CH58" i="1"/>
  <c r="CT57" i="1"/>
  <c r="CQ57" i="1"/>
  <c r="CH57" i="1"/>
  <c r="CT56" i="1"/>
  <c r="CQ56" i="1"/>
  <c r="CH56" i="1"/>
  <c r="CT55" i="1"/>
  <c r="CQ55" i="1"/>
  <c r="CH55" i="1"/>
  <c r="CT54" i="1"/>
  <c r="CQ54" i="1"/>
  <c r="CH54" i="1"/>
  <c r="CT53" i="1"/>
  <c r="CQ53" i="1"/>
  <c r="CH53" i="1"/>
  <c r="CT52" i="1"/>
  <c r="CQ52" i="1"/>
  <c r="CH52" i="1"/>
  <c r="CT51" i="1"/>
  <c r="CQ51" i="1"/>
  <c r="CH51" i="1"/>
  <c r="CT50" i="1"/>
  <c r="CQ50" i="1"/>
  <c r="CH50" i="1"/>
  <c r="CT49" i="1"/>
  <c r="CQ49" i="1"/>
  <c r="CH49" i="1"/>
  <c r="CT48" i="1"/>
  <c r="CQ48" i="1"/>
  <c r="CH48" i="1"/>
  <c r="CT47" i="1"/>
  <c r="CQ47" i="1"/>
  <c r="CH47" i="1"/>
  <c r="CT46" i="1"/>
  <c r="CQ46" i="1"/>
  <c r="CH46" i="1"/>
  <c r="CT45" i="1"/>
  <c r="CQ45" i="1"/>
  <c r="CH45" i="1"/>
  <c r="CT44" i="1"/>
  <c r="CQ44" i="1"/>
  <c r="CH44" i="1"/>
  <c r="CT43" i="1"/>
  <c r="CQ43" i="1"/>
  <c r="CH43" i="1"/>
  <c r="CT42" i="1"/>
  <c r="CQ42" i="1"/>
  <c r="CH42" i="1"/>
  <c r="CT41" i="1"/>
  <c r="CQ41" i="1"/>
  <c r="CH41" i="1"/>
  <c r="CT40" i="1"/>
  <c r="CQ40" i="1"/>
  <c r="CH40" i="1"/>
  <c r="CT39" i="1"/>
  <c r="CQ39" i="1"/>
  <c r="CH39" i="1"/>
  <c r="CT38" i="1"/>
  <c r="CQ38" i="1"/>
  <c r="CH38" i="1"/>
  <c r="CT37" i="1"/>
  <c r="CQ37" i="1"/>
  <c r="CH37" i="1"/>
  <c r="CT36" i="1"/>
  <c r="CQ36" i="1"/>
  <c r="CH36" i="1"/>
  <c r="CT35" i="1"/>
  <c r="CQ35" i="1"/>
  <c r="CH35" i="1"/>
  <c r="CT34" i="1"/>
  <c r="CQ34" i="1"/>
  <c r="CH34" i="1"/>
  <c r="CT33" i="1"/>
  <c r="CQ33" i="1"/>
  <c r="CH33" i="1"/>
  <c r="CT32" i="1"/>
  <c r="CQ32" i="1"/>
  <c r="CH32" i="1"/>
  <c r="CT31" i="1"/>
  <c r="CQ31" i="1"/>
  <c r="CH31" i="1"/>
  <c r="CT30" i="1"/>
  <c r="CQ30" i="1"/>
  <c r="CH30" i="1"/>
  <c r="CT29" i="1"/>
  <c r="CQ29" i="1"/>
  <c r="CH29" i="1"/>
  <c r="CT28" i="1"/>
  <c r="CQ28" i="1"/>
  <c r="CH28" i="1"/>
  <c r="CT27" i="1"/>
  <c r="CQ27" i="1"/>
  <c r="CH27" i="1"/>
  <c r="CT26" i="1"/>
  <c r="CQ26" i="1"/>
  <c r="CH26" i="1"/>
  <c r="CT25" i="1"/>
  <c r="CQ25" i="1"/>
  <c r="CH25" i="1"/>
  <c r="CT24" i="1"/>
  <c r="CQ24" i="1"/>
  <c r="CH24" i="1"/>
  <c r="CT23" i="1"/>
  <c r="CQ23" i="1"/>
  <c r="CH23" i="1"/>
  <c r="CT22" i="1"/>
  <c r="CQ22" i="1"/>
  <c r="CH22" i="1"/>
  <c r="CT21" i="1"/>
  <c r="CQ21" i="1"/>
  <c r="CH21" i="1"/>
  <c r="CT20" i="1"/>
  <c r="CQ20" i="1"/>
  <c r="CH20" i="1"/>
  <c r="CT19" i="1"/>
  <c r="CQ19" i="1"/>
  <c r="CH19" i="1"/>
  <c r="CT18" i="1"/>
  <c r="CQ18" i="1"/>
  <c r="CH18" i="1"/>
  <c r="CT17" i="1"/>
  <c r="CQ17" i="1"/>
  <c r="CH17" i="1"/>
  <c r="CT16" i="1"/>
  <c r="CQ16" i="1"/>
  <c r="CH16" i="1"/>
  <c r="CT15" i="1"/>
  <c r="CQ15" i="1"/>
  <c r="CH15" i="1"/>
  <c r="CT14" i="1"/>
  <c r="CQ14" i="1"/>
  <c r="CH14" i="1"/>
  <c r="CT13" i="1"/>
  <c r="CQ13" i="1"/>
  <c r="CH13" i="1"/>
  <c r="CT12" i="1"/>
  <c r="CQ12" i="1"/>
  <c r="CH12" i="1"/>
  <c r="CT11" i="1"/>
  <c r="CQ11" i="1"/>
  <c r="CH11" i="1"/>
  <c r="CT10" i="1"/>
  <c r="CQ10" i="1"/>
  <c r="CH10" i="1"/>
  <c r="CT9" i="1"/>
  <c r="CQ9" i="1"/>
  <c r="CH9" i="1"/>
  <c r="CT8" i="1"/>
  <c r="CQ8" i="1"/>
  <c r="CH8" i="1"/>
  <c r="CT7" i="1"/>
  <c r="CQ7" i="1"/>
  <c r="CH7" i="1"/>
  <c r="CT6" i="1"/>
  <c r="CQ6" i="1"/>
  <c r="CH6" i="1"/>
  <c r="CT5" i="1"/>
  <c r="CQ5" i="1"/>
  <c r="CH5" i="1"/>
  <c r="CT4" i="1"/>
  <c r="CQ4" i="1"/>
  <c r="CH4" i="1"/>
  <c r="CT3" i="1"/>
  <c r="CQ3" i="1"/>
  <c r="CH3" i="1"/>
  <c r="CV154" i="1"/>
  <c r="CT2" i="1"/>
  <c r="BR38" i="1" s="1"/>
  <c r="CQ2" i="1"/>
  <c r="CQ154" i="1" s="1"/>
  <c r="CH2" i="1"/>
  <c r="BR3" i="1"/>
  <c r="BR16" i="1"/>
  <c r="BR4" i="1"/>
  <c r="BR14" i="1"/>
  <c r="BR12" i="1"/>
  <c r="BR15" i="1"/>
  <c r="BR20" i="1"/>
  <c r="BR6" i="1"/>
  <c r="BR22" i="1"/>
  <c r="BR19" i="1"/>
  <c r="BR13" i="1"/>
  <c r="BR9" i="1"/>
  <c r="BR17" i="1"/>
  <c r="BR8" i="1"/>
  <c r="BR5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2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2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2" i="1"/>
  <c r="AW149" i="1"/>
  <c r="AW150" i="1"/>
  <c r="AW151" i="1"/>
  <c r="AW152" i="1"/>
  <c r="AW153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3" i="1"/>
  <c r="AW4" i="1"/>
  <c r="AW2" i="1"/>
  <c r="AA131" i="1" l="1"/>
  <c r="AC162" i="1"/>
  <c r="U32" i="1"/>
  <c r="X63" i="1"/>
  <c r="AW154" i="1"/>
  <c r="BF154" i="1"/>
  <c r="BI154" i="1"/>
  <c r="BK154" i="1"/>
  <c r="U63" i="1"/>
  <c r="O96" i="1"/>
  <c r="O162" i="1"/>
  <c r="U96" i="1"/>
  <c r="U162" i="1"/>
  <c r="AA63" i="1"/>
  <c r="AC32" i="1"/>
  <c r="X32" i="1"/>
  <c r="O32" i="1"/>
  <c r="X131" i="1"/>
  <c r="U131" i="1"/>
  <c r="X96" i="1"/>
  <c r="X162" i="1"/>
  <c r="AC63" i="1"/>
  <c r="AC96" i="1"/>
  <c r="AA162" i="1"/>
  <c r="BR18" i="1"/>
  <c r="CN154" i="1"/>
  <c r="BR7" i="1"/>
  <c r="BR29" i="1"/>
  <c r="BR45" i="1"/>
  <c r="BR33" i="1"/>
  <c r="BR42" i="1"/>
  <c r="CT154" i="1"/>
  <c r="CH154" i="1"/>
  <c r="BR21" i="1"/>
  <c r="BR11" i="1"/>
  <c r="BR10" i="1"/>
  <c r="AE166" i="1"/>
  <c r="AE168" i="1"/>
</calcChain>
</file>

<file path=xl/sharedStrings.xml><?xml version="1.0" encoding="utf-8"?>
<sst xmlns="http://schemas.openxmlformats.org/spreadsheetml/2006/main" count="5618" uniqueCount="652">
  <si>
    <t>Game</t>
  </si>
  <si>
    <t>Date</t>
  </si>
  <si>
    <t>Score</t>
  </si>
  <si>
    <t>Result</t>
  </si>
  <si>
    <t>Margin</t>
  </si>
  <si>
    <t>FGM/A</t>
  </si>
  <si>
    <t>FG%</t>
  </si>
  <si>
    <t>3FGM/A</t>
  </si>
  <si>
    <t>3FG%</t>
  </si>
  <si>
    <t>FTM/A</t>
  </si>
  <si>
    <t>FT%</t>
  </si>
  <si>
    <t>Opp FG%</t>
  </si>
  <si>
    <t>Opp 3PA</t>
  </si>
  <si>
    <t>OFF</t>
  </si>
  <si>
    <t>DEF</t>
  </si>
  <si>
    <t>TOT</t>
  </si>
  <si>
    <t>OFF %</t>
  </si>
  <si>
    <t>DEF %</t>
  </si>
  <si>
    <t>PF</t>
  </si>
  <si>
    <t>Opp PF</t>
  </si>
  <si>
    <t>AST</t>
  </si>
  <si>
    <t>TO</t>
  </si>
  <si>
    <t>Opp TO</t>
  </si>
  <si>
    <t>BLK</t>
  </si>
  <si>
    <t>STL</t>
  </si>
  <si>
    <t>PTS</t>
  </si>
  <si>
    <t>vs Hood</t>
  </si>
  <si>
    <t>111-89</t>
  </si>
  <si>
    <t>W</t>
  </si>
  <si>
    <t>35-63</t>
  </si>
  <si>
    <t>20-35</t>
  </si>
  <si>
    <t>21-33</t>
  </si>
  <si>
    <t>vs Albertus Magnus</t>
  </si>
  <si>
    <t>95-85</t>
  </si>
  <si>
    <t>31-61</t>
  </si>
  <si>
    <t>7-18</t>
  </si>
  <si>
    <t>26-31</t>
  </si>
  <si>
    <t>at Washington College</t>
  </si>
  <si>
    <t>79-70</t>
  </si>
  <si>
    <t>30-57</t>
  </si>
  <si>
    <t>5-16</t>
  </si>
  <si>
    <t>14-21</t>
  </si>
  <si>
    <t>vs Misericordia</t>
  </si>
  <si>
    <t>93-75</t>
  </si>
  <si>
    <t>34-64</t>
  </si>
  <si>
    <t>9-26</t>
  </si>
  <si>
    <t>16-17</t>
  </si>
  <si>
    <t>vs Muhlenberg</t>
  </si>
  <si>
    <t>81-69</t>
  </si>
  <si>
    <t>28-64</t>
  </si>
  <si>
    <t>10-26</t>
  </si>
  <si>
    <t>15-18</t>
  </si>
  <si>
    <t>at Dickinson</t>
  </si>
  <si>
    <t>78-66</t>
  </si>
  <si>
    <t>31-53</t>
  </si>
  <si>
    <t>6-13</t>
  </si>
  <si>
    <t>10-14</t>
  </si>
  <si>
    <t>vs Ursinus</t>
  </si>
  <si>
    <t>67-60</t>
  </si>
  <si>
    <t>24-61</t>
  </si>
  <si>
    <t>9-11</t>
  </si>
  <si>
    <t>at Delaware Valley</t>
  </si>
  <si>
    <t>75-61</t>
  </si>
  <si>
    <t>27-56</t>
  </si>
  <si>
    <t>7-20</t>
  </si>
  <si>
    <t>14-19</t>
  </si>
  <si>
    <t>at York (Pa.)</t>
  </si>
  <si>
    <t>79-83</t>
  </si>
  <si>
    <t>L</t>
  </si>
  <si>
    <t>29-61</t>
  </si>
  <si>
    <t>8-26</t>
  </si>
  <si>
    <t>13-22</t>
  </si>
  <si>
    <t>vs Framingham State</t>
  </si>
  <si>
    <t>80-48</t>
  </si>
  <si>
    <t>32-69</t>
  </si>
  <si>
    <t>11-26</t>
  </si>
  <si>
    <t>5-9</t>
  </si>
  <si>
    <t>at Middlebury</t>
  </si>
  <si>
    <t>91-75</t>
  </si>
  <si>
    <t>34-71</t>
  </si>
  <si>
    <t>4-13</t>
  </si>
  <si>
    <t>19-29</t>
  </si>
  <si>
    <t>vs Gettysburg</t>
  </si>
  <si>
    <t>69-61</t>
  </si>
  <si>
    <t>23-57</t>
  </si>
  <si>
    <t>5-24</t>
  </si>
  <si>
    <t>18-21</t>
  </si>
  <si>
    <t>at McDaniel</t>
  </si>
  <si>
    <t>80-49</t>
  </si>
  <si>
    <t>31-59</t>
  </si>
  <si>
    <t>9-24</t>
  </si>
  <si>
    <t>9-14</t>
  </si>
  <si>
    <t>vs Johns Hopkins</t>
  </si>
  <si>
    <t>24-51</t>
  </si>
  <si>
    <t>9-17</t>
  </si>
  <si>
    <t>22-31</t>
  </si>
  <si>
    <t>at Franklin &amp; Marshall</t>
  </si>
  <si>
    <t>68-74</t>
  </si>
  <si>
    <t>20-52</t>
  </si>
  <si>
    <t>6-22</t>
  </si>
  <si>
    <t>22-29</t>
  </si>
  <si>
    <t>at Haverford</t>
  </si>
  <si>
    <t>65-60</t>
  </si>
  <si>
    <t>W (OT)</t>
  </si>
  <si>
    <t>21-59</t>
  </si>
  <si>
    <t>6-18</t>
  </si>
  <si>
    <t>17-35</t>
  </si>
  <si>
    <t>vs Dickinson</t>
  </si>
  <si>
    <t>82-74</t>
  </si>
  <si>
    <t>23-50</t>
  </si>
  <si>
    <t>7-19</t>
  </si>
  <si>
    <t>29-33</t>
  </si>
  <si>
    <t>vs Washington College</t>
  </si>
  <si>
    <t>62-47</t>
  </si>
  <si>
    <t>21-50</t>
  </si>
  <si>
    <t>8-25</t>
  </si>
  <si>
    <t>12-18</t>
  </si>
  <si>
    <t>at Gettysburg</t>
  </si>
  <si>
    <t>78-64</t>
  </si>
  <si>
    <t>29-51</t>
  </si>
  <si>
    <t>13-23</t>
  </si>
  <si>
    <t>7-10</t>
  </si>
  <si>
    <t>at Muhlenberg</t>
  </si>
  <si>
    <t>88-91</t>
  </si>
  <si>
    <t>L (OT)</t>
  </si>
  <si>
    <t>32-61</t>
  </si>
  <si>
    <t>14-32</t>
  </si>
  <si>
    <t>10-18</t>
  </si>
  <si>
    <t>vs McDaniel</t>
  </si>
  <si>
    <t>60-54</t>
  </si>
  <si>
    <t>19-46</t>
  </si>
  <si>
    <t>10-29</t>
  </si>
  <si>
    <t>12-21</t>
  </si>
  <si>
    <t>at Ursinus</t>
  </si>
  <si>
    <t>84-62</t>
  </si>
  <si>
    <t>30-62</t>
  </si>
  <si>
    <t>9-27</t>
  </si>
  <si>
    <t>15-23</t>
  </si>
  <si>
    <t>at Johns Hopkins</t>
  </si>
  <si>
    <t>91-93</t>
  </si>
  <si>
    <t>L (2 OT)</t>
  </si>
  <si>
    <t>31-73</t>
  </si>
  <si>
    <t>6-20</t>
  </si>
  <si>
    <t>23-41</t>
  </si>
  <si>
    <t>vs Haverford College</t>
  </si>
  <si>
    <t>12-22</t>
  </si>
  <si>
    <t>vs Franklin &amp; Marshall</t>
  </si>
  <si>
    <t>58-56</t>
  </si>
  <si>
    <t>22-49</t>
  </si>
  <si>
    <t>2-14</t>
  </si>
  <si>
    <t>68-49</t>
  </si>
  <si>
    <t>27-57</t>
  </si>
  <si>
    <t>8-19</t>
  </si>
  <si>
    <t>57-61</t>
  </si>
  <si>
    <t>23-44</t>
  </si>
  <si>
    <t>4-14</t>
  </si>
  <si>
    <t>7-13</t>
  </si>
  <si>
    <t>vs New England College</t>
  </si>
  <si>
    <t>90-63</t>
  </si>
  <si>
    <t>33-68</t>
  </si>
  <si>
    <t>15-32</t>
  </si>
  <si>
    <t>9-13</t>
  </si>
  <si>
    <t>at Wesleyan</t>
  </si>
  <si>
    <t>97-75</t>
  </si>
  <si>
    <t>32-64</t>
  </si>
  <si>
    <t>12-26</t>
  </si>
  <si>
    <t>21-22</t>
  </si>
  <si>
    <t>vs Plattsburgh State</t>
  </si>
  <si>
    <t>93-63</t>
  </si>
  <si>
    <t>37-62</t>
  </si>
  <si>
    <t>6-21</t>
  </si>
  <si>
    <t>13-18</t>
  </si>
  <si>
    <t>vs Springfield</t>
  </si>
  <si>
    <t>62-74</t>
  </si>
  <si>
    <t>23-63</t>
  </si>
  <si>
    <t>6-7</t>
  </si>
  <si>
    <t>Opponent</t>
  </si>
  <si>
    <t>at TCNJ</t>
  </si>
  <si>
    <t>82-65</t>
  </si>
  <si>
    <t>30-72</t>
  </si>
  <si>
    <t>7-36</t>
  </si>
  <si>
    <t>vs Delaware Valley</t>
  </si>
  <si>
    <t>88-55</t>
  </si>
  <si>
    <t>34-63</t>
  </si>
  <si>
    <t>10-17</t>
  </si>
  <si>
    <t>83-51</t>
  </si>
  <si>
    <t>27-53</t>
  </si>
  <si>
    <t>11-22</t>
  </si>
  <si>
    <t>18-23</t>
  </si>
  <si>
    <t>at Arcadia</t>
  </si>
  <si>
    <t>82-77</t>
  </si>
  <si>
    <t>28-57</t>
  </si>
  <si>
    <t>14-29</t>
  </si>
  <si>
    <t>12-17</t>
  </si>
  <si>
    <t>57-59</t>
  </si>
  <si>
    <t>4-9</t>
  </si>
  <si>
    <t>51-53</t>
  </si>
  <si>
    <t>22-58</t>
  </si>
  <si>
    <t>4-18</t>
  </si>
  <si>
    <t>3-5</t>
  </si>
  <si>
    <t>61-53</t>
  </si>
  <si>
    <t>22-63</t>
  </si>
  <si>
    <t>5-33</t>
  </si>
  <si>
    <t>12-16</t>
  </si>
  <si>
    <t>83-65</t>
  </si>
  <si>
    <t>8-24</t>
  </si>
  <si>
    <t>7-9</t>
  </si>
  <si>
    <t>vs York (PA)</t>
  </si>
  <si>
    <t>93-68</t>
  </si>
  <si>
    <t>34-67</t>
  </si>
  <si>
    <t>8-21</t>
  </si>
  <si>
    <t>17-32</t>
  </si>
  <si>
    <t>vs Middlebury</t>
  </si>
  <si>
    <t>82-80</t>
  </si>
  <si>
    <t>10-22</t>
  </si>
  <si>
    <t>12-19</t>
  </si>
  <si>
    <t>at Stockton</t>
  </si>
  <si>
    <t>73-65</t>
  </si>
  <si>
    <t>26-59</t>
  </si>
  <si>
    <t>13-29</t>
  </si>
  <si>
    <t>8-14</t>
  </si>
  <si>
    <t>vs Eastern University</t>
  </si>
  <si>
    <t>85-70</t>
  </si>
  <si>
    <t>7-28</t>
  </si>
  <si>
    <t>16-23</t>
  </si>
  <si>
    <t>at Gettysburg College</t>
  </si>
  <si>
    <t>77-47</t>
  </si>
  <si>
    <t>28-60</t>
  </si>
  <si>
    <t>6-19</t>
  </si>
  <si>
    <t>15-20</t>
  </si>
  <si>
    <t>67-53</t>
  </si>
  <si>
    <t>25-54</t>
  </si>
  <si>
    <t>8-18</t>
  </si>
  <si>
    <t>9-12</t>
  </si>
  <si>
    <t>78-53</t>
  </si>
  <si>
    <t>31-62</t>
  </si>
  <si>
    <t>10-24</t>
  </si>
  <si>
    <t>84-54</t>
  </si>
  <si>
    <t>35-73</t>
  </si>
  <si>
    <t>10-23</t>
  </si>
  <si>
    <t>4-6</t>
  </si>
  <si>
    <t>88-94</t>
  </si>
  <si>
    <t>30-67</t>
  </si>
  <si>
    <t>13-30</t>
  </si>
  <si>
    <t>64-62</t>
  </si>
  <si>
    <t>28-67</t>
  </si>
  <si>
    <t>5-20</t>
  </si>
  <si>
    <t>3-4</t>
  </si>
  <si>
    <t>75-68</t>
  </si>
  <si>
    <t>23-47</t>
  </si>
  <si>
    <t>25-29</t>
  </si>
  <si>
    <t>84-61</t>
  </si>
  <si>
    <t>32-55</t>
  </si>
  <si>
    <t>12-27</t>
  </si>
  <si>
    <t>99-60</t>
  </si>
  <si>
    <t>40-68</t>
  </si>
  <si>
    <t>11-25</t>
  </si>
  <si>
    <t>8-9</t>
  </si>
  <si>
    <t>73-55</t>
  </si>
  <si>
    <t>27-47</t>
  </si>
  <si>
    <t>5-15</t>
  </si>
  <si>
    <t>14-22</t>
  </si>
  <si>
    <t>100-82</t>
  </si>
  <si>
    <t>31-64</t>
  </si>
  <si>
    <t>14-30</t>
  </si>
  <si>
    <t>24-31</t>
  </si>
  <si>
    <t>79-57</t>
  </si>
  <si>
    <t>27-67</t>
  </si>
  <si>
    <t>15-36</t>
  </si>
  <si>
    <t>10-13</t>
  </si>
  <si>
    <t>77-59</t>
  </si>
  <si>
    <t>11-31</t>
  </si>
  <si>
    <t>27-60</t>
  </si>
  <si>
    <t>7-23</t>
  </si>
  <si>
    <t>79-61</t>
  </si>
  <si>
    <t>26-49</t>
  </si>
  <si>
    <t>15-21</t>
  </si>
  <si>
    <t>vs Mitchell</t>
  </si>
  <si>
    <t>90-73</t>
  </si>
  <si>
    <t>34-61</t>
  </si>
  <si>
    <t>12-23</t>
  </si>
  <si>
    <t>10-12</t>
  </si>
  <si>
    <t>vs MIT</t>
  </si>
  <si>
    <t>105-65</t>
  </si>
  <si>
    <t>37-51</t>
  </si>
  <si>
    <t>14-17</t>
  </si>
  <si>
    <t>17-23</t>
  </si>
  <si>
    <t>vs Randolph-Macon</t>
  </si>
  <si>
    <t>58-57</t>
  </si>
  <si>
    <t>25-66</t>
  </si>
  <si>
    <t>at Nichols</t>
  </si>
  <si>
    <t>69-65</t>
  </si>
  <si>
    <t>24-58</t>
  </si>
  <si>
    <t>10-27</t>
  </si>
  <si>
    <t>1-5</t>
  </si>
  <si>
    <t>at Chris. Newport</t>
  </si>
  <si>
    <t>70-63</t>
  </si>
  <si>
    <t>6-15</t>
  </si>
  <si>
    <t>11-15</t>
  </si>
  <si>
    <t>vs Wis.-Oshkosh</t>
  </si>
  <si>
    <t>82-96</t>
  </si>
  <si>
    <t>34-77</t>
  </si>
  <si>
    <t>8-16</t>
  </si>
  <si>
    <t>at Eastern</t>
  </si>
  <si>
    <t>100-74</t>
  </si>
  <si>
    <t>23-36</t>
  </si>
  <si>
    <t>at Neumann</t>
  </si>
  <si>
    <t>86-76</t>
  </si>
  <si>
    <t>30-69</t>
  </si>
  <si>
    <t>11-29</t>
  </si>
  <si>
    <t>15-19</t>
  </si>
  <si>
    <t>vs TCNJ</t>
  </si>
  <si>
    <t>88-81</t>
  </si>
  <si>
    <t>29-69</t>
  </si>
  <si>
    <t>9-29</t>
  </si>
  <si>
    <t>21-26</t>
  </si>
  <si>
    <t>vs Stockton</t>
  </si>
  <si>
    <t>29-67</t>
  </si>
  <si>
    <t>15-37</t>
  </si>
  <si>
    <t>11-13</t>
  </si>
  <si>
    <t>68-56</t>
  </si>
  <si>
    <t>25-62</t>
  </si>
  <si>
    <t>5-17</t>
  </si>
  <si>
    <t>vs Arcadia</t>
  </si>
  <si>
    <t>89-72</t>
  </si>
  <si>
    <t>31-60</t>
  </si>
  <si>
    <t>15-22</t>
  </si>
  <si>
    <t>88-86</t>
  </si>
  <si>
    <t>33-62</t>
  </si>
  <si>
    <t>9-22</t>
  </si>
  <si>
    <t>11-16</t>
  </si>
  <si>
    <t>95-63</t>
  </si>
  <si>
    <t>36-64</t>
  </si>
  <si>
    <t>15-33</t>
  </si>
  <si>
    <t>8-11</t>
  </si>
  <si>
    <t>67-62</t>
  </si>
  <si>
    <t>24-47</t>
  </si>
  <si>
    <t>3-11</t>
  </si>
  <si>
    <t>16-26</t>
  </si>
  <si>
    <t>vs Rochester (N.Y.)</t>
  </si>
  <si>
    <t>59-56</t>
  </si>
  <si>
    <t>20-58</t>
  </si>
  <si>
    <t>6-24</t>
  </si>
  <si>
    <t>13-19</t>
  </si>
  <si>
    <t>at Stevens</t>
  </si>
  <si>
    <t>74-71</t>
  </si>
  <si>
    <t>27-59</t>
  </si>
  <si>
    <t>7-22</t>
  </si>
  <si>
    <t>13-20</t>
  </si>
  <si>
    <t>85-74</t>
  </si>
  <si>
    <t>33-55</t>
  </si>
  <si>
    <t>68-53</t>
  </si>
  <si>
    <t>24-53</t>
  </si>
  <si>
    <t>2-19</t>
  </si>
  <si>
    <t>18-22</t>
  </si>
  <si>
    <t>vs Haverford</t>
  </si>
  <si>
    <t>71-53</t>
  </si>
  <si>
    <t>28-56</t>
  </si>
  <si>
    <t>9-18</t>
  </si>
  <si>
    <t>6-8</t>
  </si>
  <si>
    <t>81-62</t>
  </si>
  <si>
    <t>27-62</t>
  </si>
  <si>
    <t>7-21</t>
  </si>
  <si>
    <t>20-29</t>
  </si>
  <si>
    <t>81-76</t>
  </si>
  <si>
    <t>30-70</t>
  </si>
  <si>
    <t>80-44</t>
  </si>
  <si>
    <t>30-58</t>
  </si>
  <si>
    <t>14-14</t>
  </si>
  <si>
    <t>77-66</t>
  </si>
  <si>
    <t>25-47</t>
  </si>
  <si>
    <t>2-10</t>
  </si>
  <si>
    <t>25-32</t>
  </si>
  <si>
    <t>74-70</t>
  </si>
  <si>
    <t>26-67</t>
  </si>
  <si>
    <t>5-19</t>
  </si>
  <si>
    <t>17-22</t>
  </si>
  <si>
    <t>75-62</t>
  </si>
  <si>
    <t>29-71</t>
  </si>
  <si>
    <t>12-14</t>
  </si>
  <si>
    <t>85-68</t>
  </si>
  <si>
    <t>12-20</t>
  </si>
  <si>
    <t>13-15</t>
  </si>
  <si>
    <t>83-69</t>
  </si>
  <si>
    <t>25-53</t>
  </si>
  <si>
    <t>24-35</t>
  </si>
  <si>
    <t>96-69</t>
  </si>
  <si>
    <t>30-34</t>
  </si>
  <si>
    <t>86-73</t>
  </si>
  <si>
    <t>33-61</t>
  </si>
  <si>
    <t>79-42</t>
  </si>
  <si>
    <t>32-54</t>
  </si>
  <si>
    <t>2-4</t>
  </si>
  <si>
    <t>65-62</t>
  </si>
  <si>
    <t>8-10</t>
  </si>
  <si>
    <t>71-73</t>
  </si>
  <si>
    <t>26-52</t>
  </si>
  <si>
    <t>vs Brooklyn</t>
  </si>
  <si>
    <t>85-51</t>
  </si>
  <si>
    <t>32-56</t>
  </si>
  <si>
    <t>14-31</t>
  </si>
  <si>
    <t>7-15</t>
  </si>
  <si>
    <t>vs Ithaca</t>
  </si>
  <si>
    <t>86-78</t>
  </si>
  <si>
    <t>9-30</t>
  </si>
  <si>
    <t>19-27</t>
  </si>
  <si>
    <t>at Widener</t>
  </si>
  <si>
    <t>76-68</t>
  </si>
  <si>
    <t>29-63</t>
  </si>
  <si>
    <t>vs Centenary</t>
  </si>
  <si>
    <t>80-66</t>
  </si>
  <si>
    <t>14-23</t>
  </si>
  <si>
    <t>63-58</t>
  </si>
  <si>
    <t>22-51</t>
  </si>
  <si>
    <t>vs Cairn</t>
  </si>
  <si>
    <t>64-57</t>
  </si>
  <si>
    <t>17-27</t>
  </si>
  <si>
    <t>62-56</t>
  </si>
  <si>
    <t>16-20</t>
  </si>
  <si>
    <t>at Penn State-Abington</t>
  </si>
  <si>
    <t>90-60</t>
  </si>
  <si>
    <t>37-53</t>
  </si>
  <si>
    <t>vs Earlham</t>
  </si>
  <si>
    <t>72-62</t>
  </si>
  <si>
    <t>24-55</t>
  </si>
  <si>
    <t>20-26</t>
  </si>
  <si>
    <t>vs Wells</t>
  </si>
  <si>
    <t>103-66</t>
  </si>
  <si>
    <t>39-72</t>
  </si>
  <si>
    <t>65-70</t>
  </si>
  <si>
    <t>24-54</t>
  </si>
  <si>
    <t>16-18</t>
  </si>
  <si>
    <t>71-62</t>
  </si>
  <si>
    <t>25-52</t>
  </si>
  <si>
    <t>54-57</t>
  </si>
  <si>
    <t>15-44</t>
  </si>
  <si>
    <t>20-22</t>
  </si>
  <si>
    <t>49-60</t>
  </si>
  <si>
    <t>21-53</t>
  </si>
  <si>
    <t>82-68</t>
  </si>
  <si>
    <t>26-54</t>
  </si>
  <si>
    <t>25-27</t>
  </si>
  <si>
    <t>59-54</t>
  </si>
  <si>
    <t>22-41</t>
  </si>
  <si>
    <t>76-62</t>
  </si>
  <si>
    <t>25-59</t>
  </si>
  <si>
    <t>17-19</t>
  </si>
  <si>
    <t>76-69</t>
  </si>
  <si>
    <t>25-58</t>
  </si>
  <si>
    <t>18-25</t>
  </si>
  <si>
    <t>66-52</t>
  </si>
  <si>
    <t>17-55</t>
  </si>
  <si>
    <t>29-35</t>
  </si>
  <si>
    <t>53-62</t>
  </si>
  <si>
    <t>16-67</t>
  </si>
  <si>
    <t>14-15</t>
  </si>
  <si>
    <t>83-64</t>
  </si>
  <si>
    <t>28-59</t>
  </si>
  <si>
    <t>13-25</t>
  </si>
  <si>
    <t>66-72</t>
  </si>
  <si>
    <t>21-45</t>
  </si>
  <si>
    <t>23-33</t>
  </si>
  <si>
    <t>66-75</t>
  </si>
  <si>
    <t>23-59</t>
  </si>
  <si>
    <t>13-16</t>
  </si>
  <si>
    <t>90-69</t>
  </si>
  <si>
    <t>76-65</t>
  </si>
  <si>
    <t>77-73</t>
  </si>
  <si>
    <t>22-57</t>
  </si>
  <si>
    <t>27-33</t>
  </si>
  <si>
    <t>64-75</t>
  </si>
  <si>
    <t>20-53</t>
  </si>
  <si>
    <t>vs Lebanon Valley</t>
  </si>
  <si>
    <t>81-60</t>
  </si>
  <si>
    <t>27-69</t>
  </si>
  <si>
    <t>vs Penn State-Behrend</t>
  </si>
  <si>
    <t>84-72</t>
  </si>
  <si>
    <t>31-51</t>
  </si>
  <si>
    <t>vs Neumann</t>
  </si>
  <si>
    <t>71-89</t>
  </si>
  <si>
    <t>27-68</t>
  </si>
  <si>
    <t>vs PSU-Abington</t>
  </si>
  <si>
    <t>69-52</t>
  </si>
  <si>
    <t>24-50</t>
  </si>
  <si>
    <t>15-24</t>
  </si>
  <si>
    <t>at Centenary (NJ)</t>
  </si>
  <si>
    <t>86-80</t>
  </si>
  <si>
    <t>26-35</t>
  </si>
  <si>
    <t>74-61</t>
  </si>
  <si>
    <t>25-55</t>
  </si>
  <si>
    <t>at Misericordia Men's BBall</t>
  </si>
  <si>
    <t>83-75</t>
  </si>
  <si>
    <t>27-70</t>
  </si>
  <si>
    <t>18-24</t>
  </si>
  <si>
    <t>81-49</t>
  </si>
  <si>
    <t>17-20</t>
  </si>
  <si>
    <t>72-65</t>
  </si>
  <si>
    <t>19-28</t>
  </si>
  <si>
    <t>75-67</t>
  </si>
  <si>
    <t>20-28</t>
  </si>
  <si>
    <t>vs Rowan</t>
  </si>
  <si>
    <t>84-92</t>
  </si>
  <si>
    <t>26-69</t>
  </si>
  <si>
    <t>22-28</t>
  </si>
  <si>
    <t>vs Averett</t>
  </si>
  <si>
    <t>61-60</t>
  </si>
  <si>
    <t>23-52</t>
  </si>
  <si>
    <t>at Hood</t>
  </si>
  <si>
    <t>72-63</t>
  </si>
  <si>
    <t>24-64</t>
  </si>
  <si>
    <t>14-34</t>
  </si>
  <si>
    <t>at Catholic University</t>
  </si>
  <si>
    <t>88-51</t>
  </si>
  <si>
    <t>37-69</t>
  </si>
  <si>
    <t>75-58</t>
  </si>
  <si>
    <t>22-52</t>
  </si>
  <si>
    <t>52-70</t>
  </si>
  <si>
    <t>66-83</t>
  </si>
  <si>
    <t>29-60</t>
  </si>
  <si>
    <t>89-68</t>
  </si>
  <si>
    <t>30-60</t>
  </si>
  <si>
    <t>23-31</t>
  </si>
  <si>
    <t>66-53</t>
  </si>
  <si>
    <t>21-49</t>
  </si>
  <si>
    <t>19-20</t>
  </si>
  <si>
    <t>31-58</t>
  </si>
  <si>
    <t>16-22</t>
  </si>
  <si>
    <t>65-76</t>
  </si>
  <si>
    <t>23-69</t>
  </si>
  <si>
    <t>70-50</t>
  </si>
  <si>
    <t>17-24</t>
  </si>
  <si>
    <t>89-81</t>
  </si>
  <si>
    <t>14-27</t>
  </si>
  <si>
    <t>84-74</t>
  </si>
  <si>
    <t>28-65</t>
  </si>
  <si>
    <t>14-16</t>
  </si>
  <si>
    <t>70-48</t>
  </si>
  <si>
    <t>86-63</t>
  </si>
  <si>
    <t>18-26</t>
  </si>
  <si>
    <t>66-93</t>
  </si>
  <si>
    <t>26-56</t>
  </si>
  <si>
    <t>86-66</t>
  </si>
  <si>
    <t>14-25</t>
  </si>
  <si>
    <t>68-64</t>
  </si>
  <si>
    <t>23-42</t>
  </si>
  <si>
    <t>vs Staten Island</t>
  </si>
  <si>
    <t>86-61</t>
  </si>
  <si>
    <t>29-65</t>
  </si>
  <si>
    <t>19-26</t>
  </si>
  <si>
    <t>vs Christopher Newport</t>
  </si>
  <si>
    <t>67-77</t>
  </si>
  <si>
    <t>26-53</t>
  </si>
  <si>
    <t>Poss.</t>
  </si>
  <si>
    <t>5-25</t>
  </si>
  <si>
    <t>1-10</t>
  </si>
  <si>
    <t>4-10</t>
  </si>
  <si>
    <t>4-23</t>
  </si>
  <si>
    <t>1-13</t>
  </si>
  <si>
    <t>10-16</t>
  </si>
  <si>
    <t>5-18</t>
  </si>
  <si>
    <t>5-13</t>
  </si>
  <si>
    <t>11-19</t>
  </si>
  <si>
    <t>9-21</t>
  </si>
  <si>
    <t>8-22</t>
  </si>
  <si>
    <t>3-18</t>
  </si>
  <si>
    <t>7-33</t>
  </si>
  <si>
    <t>9-23</t>
  </si>
  <si>
    <t>9-25</t>
  </si>
  <si>
    <t>12-32</t>
  </si>
  <si>
    <t>10-31</t>
  </si>
  <si>
    <t>12-13</t>
  </si>
  <si>
    <t>11-14</t>
  </si>
  <si>
    <t>4-4</t>
  </si>
  <si>
    <t>10-30</t>
  </si>
  <si>
    <t>3-10</t>
  </si>
  <si>
    <t>9-28</t>
  </si>
  <si>
    <t>11-24</t>
  </si>
  <si>
    <t>2-15</t>
  </si>
  <si>
    <t>2-11</t>
  </si>
  <si>
    <t>6-16</t>
  </si>
  <si>
    <t>5-22</t>
  </si>
  <si>
    <t>5-29</t>
  </si>
  <si>
    <t>7-16</t>
  </si>
  <si>
    <t>8-12</t>
  </si>
  <si>
    <t>6-9</t>
  </si>
  <si>
    <t>8-13</t>
  </si>
  <si>
    <t>D FG%</t>
  </si>
  <si>
    <t>3FGA</t>
  </si>
  <si>
    <t>15</t>
  </si>
  <si>
    <t>31</t>
  </si>
  <si>
    <t>11</t>
  </si>
  <si>
    <t>26</t>
  </si>
  <si>
    <t>29</t>
  </si>
  <si>
    <t>18</t>
  </si>
  <si>
    <t>25</t>
  </si>
  <si>
    <t>16</t>
  </si>
  <si>
    <t>33</t>
  </si>
  <si>
    <t>23</t>
  </si>
  <si>
    <t>20</t>
  </si>
  <si>
    <t>22</t>
  </si>
  <si>
    <t>13</t>
  </si>
  <si>
    <t>14</t>
  </si>
  <si>
    <t>32</t>
  </si>
  <si>
    <t>28</t>
  </si>
  <si>
    <t>24</t>
  </si>
  <si>
    <t>27</t>
  </si>
  <si>
    <t>21</t>
  </si>
  <si>
    <t>19</t>
  </si>
  <si>
    <t>10</t>
  </si>
  <si>
    <t>30</t>
  </si>
  <si>
    <t>9</t>
  </si>
  <si>
    <t>17</t>
  </si>
  <si>
    <t>36</t>
  </si>
  <si>
    <t>35</t>
  </si>
  <si>
    <t>3PA Mar</t>
  </si>
  <si>
    <t>3PA Margin</t>
  </si>
  <si>
    <t>Oreb %</t>
  </si>
  <si>
    <t>Dreb %</t>
  </si>
  <si>
    <t>OReb %</t>
  </si>
  <si>
    <t>PF Mar</t>
  </si>
  <si>
    <t>PF Margin</t>
  </si>
  <si>
    <t>A:TO</t>
  </si>
  <si>
    <t>TO Margin</t>
  </si>
  <si>
    <t>TO Mar</t>
  </si>
  <si>
    <t>87*</t>
  </si>
  <si>
    <t>97*</t>
  </si>
  <si>
    <t>75*</t>
  </si>
  <si>
    <t>64*</t>
  </si>
  <si>
    <t>93*</t>
  </si>
  <si>
    <t>78*</t>
  </si>
  <si>
    <t>94*</t>
  </si>
  <si>
    <t>Stat</t>
  </si>
  <si>
    <t>Correlation</t>
  </si>
  <si>
    <t>*All correlations to scoring margin</t>
  </si>
  <si>
    <t>Reb % :</t>
  </si>
  <si>
    <t>3P%</t>
  </si>
  <si>
    <t>Reb % Ratio</t>
  </si>
  <si>
    <t>Pts</t>
  </si>
  <si>
    <t>Poss</t>
  </si>
  <si>
    <t>*Correlations to W or L Binary</t>
  </si>
  <si>
    <t>127-25</t>
  </si>
  <si>
    <t>Record</t>
  </si>
  <si>
    <t>2015-16</t>
  </si>
  <si>
    <t>2016-17</t>
  </si>
  <si>
    <t>2017-18</t>
  </si>
  <si>
    <t>2018-19</t>
  </si>
  <si>
    <t>2019-20</t>
  </si>
  <si>
    <t>22-8</t>
  </si>
  <si>
    <t>29-4</t>
  </si>
  <si>
    <t>25-6</t>
  </si>
  <si>
    <t>28-1</t>
  </si>
  <si>
    <t>23-6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</si>
</sst>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"/>
    <numFmt numFmtId="177" formatCode="0.0"/>
    <numFmt numFmtId="178" formatCode="0.00000"/>
  </numFmts>
  <fonts count="14" x14ac:knownFonts="1">
    <font>
      <sz val="12"/>
      <color theme="1"/>
      <name val="맑은 고딕"/>
      <family val="2"/>
      <scheme val="minor"/>
    </font>
    <font>
      <u/>
      <sz val="12"/>
      <color theme="10"/>
      <name val="맑은 고딕"/>
      <family val="2"/>
      <scheme val="minor"/>
    </font>
    <font>
      <b/>
      <i/>
      <sz val="12"/>
      <color rgb="FFFFFFFF"/>
      <name val="Arial"/>
      <family val="2"/>
    </font>
    <font>
      <sz val="11"/>
      <color theme="1"/>
      <name val="Arial"/>
      <family val="2"/>
    </font>
    <font>
      <b/>
      <i/>
      <sz val="12"/>
      <color theme="1"/>
      <name val="Arial"/>
      <family val="2"/>
    </font>
    <font>
      <b/>
      <sz val="12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0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b/>
      <i/>
      <sz val="12"/>
      <color theme="1"/>
      <name val="맑은 고딕"/>
      <family val="2"/>
      <scheme val="minor"/>
    </font>
    <font>
      <b/>
      <i/>
      <sz val="11"/>
      <color theme="1"/>
      <name val="Arial"/>
      <family val="2"/>
    </font>
    <font>
      <b/>
      <u/>
      <sz val="12"/>
      <color theme="10"/>
      <name val="맑은 고딕"/>
      <family val="2"/>
      <scheme val="minor"/>
    </font>
    <font>
      <b/>
      <sz val="11"/>
      <color theme="1"/>
      <name val="Arial"/>
      <family val="2"/>
    </font>
    <font>
      <sz val="8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9676B"/>
        <bgColor indexed="64"/>
      </patternFill>
    </fill>
    <fill>
      <patternFill patternType="solid">
        <fgColor rgb="FFF3CAC9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9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0" fontId="2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14" fontId="3" fillId="0" borderId="0" xfId="0" applyNumberFormat="1" applyFont="1"/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76" fontId="3" fillId="0" borderId="0" xfId="0" applyNumberFormat="1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0" fillId="0" borderId="1" xfId="0" applyBorder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1" fillId="0" borderId="1" xfId="1" applyBorder="1"/>
    <xf numFmtId="1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176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14" fontId="3" fillId="0" borderId="1" xfId="0" applyNumberFormat="1" applyFont="1" applyBorder="1" applyAlignment="1">
      <alignment horizontal="center"/>
    </xf>
    <xf numFmtId="0" fontId="0" fillId="7" borderId="1" xfId="0" applyFill="1" applyBorder="1"/>
    <xf numFmtId="0" fontId="6" fillId="3" borderId="1" xfId="0" applyFont="1" applyFill="1" applyBorder="1"/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176" fontId="5" fillId="0" borderId="0" xfId="0" applyNumberFormat="1" applyFont="1" applyAlignment="1">
      <alignment horizontal="center"/>
    </xf>
    <xf numFmtId="177" fontId="5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77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" fontId="9" fillId="0" borderId="0" xfId="0" applyNumberFormat="1" applyFont="1" applyAlignment="1">
      <alignment horizontal="center"/>
    </xf>
    <xf numFmtId="49" fontId="9" fillId="0" borderId="0" xfId="0" applyNumberFormat="1" applyFont="1" applyAlignment="1">
      <alignment horizontal="center"/>
    </xf>
    <xf numFmtId="177" fontId="9" fillId="0" borderId="0" xfId="0" applyNumberFormat="1" applyFont="1" applyAlignment="1">
      <alignment horizontal="center"/>
    </xf>
    <xf numFmtId="176" fontId="9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176" fontId="4" fillId="0" borderId="0" xfId="0" applyNumberFormat="1" applyFont="1" applyAlignment="1">
      <alignment horizontal="center"/>
    </xf>
    <xf numFmtId="0" fontId="0" fillId="8" borderId="0" xfId="0" applyFont="1" applyFill="1" applyAlignment="1">
      <alignment horizontal="center"/>
    </xf>
    <xf numFmtId="0" fontId="0" fillId="8" borderId="0" xfId="0" applyFill="1"/>
    <xf numFmtId="0" fontId="3" fillId="8" borderId="0" xfId="0" applyFont="1" applyFill="1" applyAlignment="1">
      <alignment horizontal="center"/>
    </xf>
    <xf numFmtId="0" fontId="0" fillId="8" borderId="0" xfId="0" applyFont="1" applyFill="1"/>
    <xf numFmtId="49" fontId="3" fillId="0" borderId="1" xfId="0" applyNumberFormat="1" applyFont="1" applyFill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176" fontId="3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176" fontId="3" fillId="0" borderId="0" xfId="0" applyNumberFormat="1" applyFont="1" applyFill="1" applyBorder="1" applyAlignment="1">
      <alignment horizontal="center"/>
    </xf>
    <xf numFmtId="177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77" fontId="3" fillId="0" borderId="1" xfId="0" applyNumberFormat="1" applyFont="1" applyBorder="1" applyAlignment="1">
      <alignment horizontal="center"/>
    </xf>
    <xf numFmtId="0" fontId="11" fillId="0" borderId="1" xfId="1" applyFont="1" applyBorder="1"/>
    <xf numFmtId="14" fontId="12" fillId="0" borderId="1" xfId="0" applyNumberFormat="1" applyFont="1" applyBorder="1"/>
    <xf numFmtId="0" fontId="12" fillId="0" borderId="1" xfId="0" applyFont="1" applyBorder="1" applyAlignment="1">
      <alignment horizontal="center"/>
    </xf>
    <xf numFmtId="177" fontId="12" fillId="0" borderId="1" xfId="0" applyNumberFormat="1" applyFont="1" applyBorder="1" applyAlignment="1">
      <alignment horizontal="center"/>
    </xf>
    <xf numFmtId="178" fontId="12" fillId="0" borderId="1" xfId="0" applyNumberFormat="1" applyFont="1" applyBorder="1" applyAlignment="1">
      <alignment horizontal="center"/>
    </xf>
    <xf numFmtId="176" fontId="12" fillId="0" borderId="1" xfId="0" applyNumberFormat="1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177" fontId="5" fillId="0" borderId="1" xfId="0" applyNumberFormat="1" applyFont="1" applyBorder="1" applyAlignment="1">
      <alignment horizontal="center"/>
    </xf>
    <xf numFmtId="2" fontId="12" fillId="0" borderId="1" xfId="0" applyNumberFormat="1" applyFont="1" applyBorder="1" applyAlignment="1">
      <alignment horizontal="center"/>
    </xf>
    <xf numFmtId="0" fontId="5" fillId="0" borderId="0" xfId="0" applyFont="1"/>
    <xf numFmtId="0" fontId="3" fillId="0" borderId="1" xfId="0" applyNumberFormat="1" applyFont="1" applyBorder="1" applyAlignment="1">
      <alignment horizontal="center"/>
    </xf>
    <xf numFmtId="176" fontId="5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E9676B"/>
      <color rgb="FFF3CA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warthmoreathletics.com/boxscore.aspx?id=6299&amp;path=mbball" TargetMode="External"/><Relationship Id="rId21" Type="http://schemas.openxmlformats.org/officeDocument/2006/relationships/hyperlink" Target="https://swarthmoreathletics.com/boxscore.aspx?id=13511&amp;path=mbball" TargetMode="External"/><Relationship Id="rId324" Type="http://schemas.openxmlformats.org/officeDocument/2006/relationships/hyperlink" Target="https://swarthmoreathletics.com/boxscore.aspx?id=13510&amp;path=mbball" TargetMode="External"/><Relationship Id="rId531" Type="http://schemas.openxmlformats.org/officeDocument/2006/relationships/hyperlink" Target="https://swarthmoreathletics.com/boxscore.aspx?id=12291&amp;path=mbball" TargetMode="External"/><Relationship Id="rId170" Type="http://schemas.openxmlformats.org/officeDocument/2006/relationships/hyperlink" Target="https://swarthmoreathletics.com/boxscore.aspx?id=13508&amp;path=mbball" TargetMode="External"/><Relationship Id="rId268" Type="http://schemas.openxmlformats.org/officeDocument/2006/relationships/hyperlink" Target="https://swarthmoreathletics.com/boxscore.aspx?id=6298&amp;path=mbball" TargetMode="External"/><Relationship Id="rId475" Type="http://schemas.openxmlformats.org/officeDocument/2006/relationships/hyperlink" Target="https://swarthmoreathletics.com/boxscore.aspx?id=13509&amp;path=mbball" TargetMode="External"/><Relationship Id="rId32" Type="http://schemas.openxmlformats.org/officeDocument/2006/relationships/hyperlink" Target="https://swarthmoreathletics.com/boxscore.aspx?id=12951&amp;path=mbball" TargetMode="External"/><Relationship Id="rId128" Type="http://schemas.openxmlformats.org/officeDocument/2006/relationships/hyperlink" Target="https://swarthmoreathletics.com/boxscore.aspx?id=8598&amp;path=mbball" TargetMode="External"/><Relationship Id="rId335" Type="http://schemas.openxmlformats.org/officeDocument/2006/relationships/hyperlink" Target="https://swarthmoreathletics.com/boxscore.aspx?id=12950&amp;path=mbball" TargetMode="External"/><Relationship Id="rId542" Type="http://schemas.openxmlformats.org/officeDocument/2006/relationships/hyperlink" Target="https://swarthmoreathletics.com/boxscore.aspx?id=12302&amp;path=mbball" TargetMode="External"/><Relationship Id="rId181" Type="http://schemas.openxmlformats.org/officeDocument/2006/relationships/hyperlink" Target="https://swarthmoreathletics.com/boxscore.aspx?id=17194&amp;path=mbball" TargetMode="External"/><Relationship Id="rId402" Type="http://schemas.openxmlformats.org/officeDocument/2006/relationships/hyperlink" Target="https://swarthmoreathletics.com/boxscore.aspx?id=6280&amp;path=mbball" TargetMode="External"/><Relationship Id="rId279" Type="http://schemas.openxmlformats.org/officeDocument/2006/relationships/hyperlink" Target="https://swarthmoreathletics.com/boxscore.aspx?id=8597&amp;path=mbball" TargetMode="External"/><Relationship Id="rId486" Type="http://schemas.openxmlformats.org/officeDocument/2006/relationships/hyperlink" Target="https://swarthmoreathletics.com/boxscore.aspx?id=12949&amp;path=mbball" TargetMode="External"/><Relationship Id="rId43" Type="http://schemas.openxmlformats.org/officeDocument/2006/relationships/hyperlink" Target="https://swarthmoreathletics.com/boxscore.aspx?id=12962&amp;path=mbball" TargetMode="External"/><Relationship Id="rId139" Type="http://schemas.openxmlformats.org/officeDocument/2006/relationships/hyperlink" Target="https://swarthmoreathletics.com/boxscore.aspx?id=8609&amp;path=mbball" TargetMode="External"/><Relationship Id="rId346" Type="http://schemas.openxmlformats.org/officeDocument/2006/relationships/hyperlink" Target="https://swarthmoreathletics.com/boxscore.aspx?id=12961&amp;path=mbball" TargetMode="External"/><Relationship Id="rId553" Type="http://schemas.openxmlformats.org/officeDocument/2006/relationships/hyperlink" Target="https://swarthmoreathletics.com/boxscore.aspx?id=6279&amp;path=mbball" TargetMode="External"/><Relationship Id="rId192" Type="http://schemas.openxmlformats.org/officeDocument/2006/relationships/hyperlink" Target="https://swarthmoreathletics.com/boxscore.aspx?id=12959&amp;path=mbball" TargetMode="External"/><Relationship Id="rId206" Type="http://schemas.openxmlformats.org/officeDocument/2006/relationships/hyperlink" Target="https://swarthmoreathletics.com/boxscore.aspx?id=12973&amp;path=mbball" TargetMode="External"/><Relationship Id="rId413" Type="http://schemas.openxmlformats.org/officeDocument/2006/relationships/hyperlink" Target="https://swarthmoreathletics.com/boxscore.aspx?id=6291&amp;path=mbball" TargetMode="External"/><Relationship Id="rId497" Type="http://schemas.openxmlformats.org/officeDocument/2006/relationships/hyperlink" Target="https://swarthmoreathletics.com/boxscore.aspx?id=12960&amp;path=mbball" TargetMode="External"/><Relationship Id="rId357" Type="http://schemas.openxmlformats.org/officeDocument/2006/relationships/hyperlink" Target="https://swarthmoreathletics.com/boxscore.aspx?id=12972&amp;path=mbball" TargetMode="External"/><Relationship Id="rId54" Type="http://schemas.openxmlformats.org/officeDocument/2006/relationships/hyperlink" Target="https://swarthmoreathletics.com/boxscore.aspx?id=12973&amp;path=mbball" TargetMode="External"/><Relationship Id="rId217" Type="http://schemas.openxmlformats.org/officeDocument/2006/relationships/hyperlink" Target="https://swarthmoreathletics.com/boxscore.aspx?id=12281&amp;path=mbball" TargetMode="External"/><Relationship Id="rId564" Type="http://schemas.openxmlformats.org/officeDocument/2006/relationships/hyperlink" Target="https://swarthmoreathletics.com/boxscore.aspx?id=6290&amp;path=mbball" TargetMode="External"/><Relationship Id="rId424" Type="http://schemas.openxmlformats.org/officeDocument/2006/relationships/hyperlink" Target="https://swarthmoreathletics.com/boxscore.aspx?id=6303&amp;path=mbball" TargetMode="External"/><Relationship Id="rId270" Type="http://schemas.openxmlformats.org/officeDocument/2006/relationships/hyperlink" Target="https://swarthmoreathletics.com/boxscore.aspx?id=6300&amp;path=mbball" TargetMode="External"/><Relationship Id="rId65" Type="http://schemas.openxmlformats.org/officeDocument/2006/relationships/hyperlink" Target="https://swarthmoreathletics.com/boxscore.aspx?id=12281&amp;path=mbball" TargetMode="External"/><Relationship Id="rId130" Type="http://schemas.openxmlformats.org/officeDocument/2006/relationships/hyperlink" Target="https://swarthmoreathletics.com/boxscore.aspx?id=8600&amp;path=mbball" TargetMode="External"/><Relationship Id="rId368" Type="http://schemas.openxmlformats.org/officeDocument/2006/relationships/hyperlink" Target="https://swarthmoreathletics.com/boxscore.aspx?id=12280&amp;path=mbball" TargetMode="External"/><Relationship Id="rId575" Type="http://schemas.openxmlformats.org/officeDocument/2006/relationships/hyperlink" Target="https://swarthmoreathletics.com/boxscore.aspx?id=6302&amp;path=mbball" TargetMode="External"/><Relationship Id="rId228" Type="http://schemas.openxmlformats.org/officeDocument/2006/relationships/hyperlink" Target="https://swarthmoreathletics.com/boxscore.aspx?id=12292&amp;path=mbball" TargetMode="External"/><Relationship Id="rId435" Type="http://schemas.openxmlformats.org/officeDocument/2006/relationships/hyperlink" Target="https://swarthmoreathletics.com/boxscore.aspx?id=8601&amp;path=mbball" TargetMode="External"/><Relationship Id="rId281" Type="http://schemas.openxmlformats.org/officeDocument/2006/relationships/hyperlink" Target="https://swarthmoreathletics.com/boxscore.aspx?id=8599&amp;path=mbball" TargetMode="External"/><Relationship Id="rId502" Type="http://schemas.openxmlformats.org/officeDocument/2006/relationships/hyperlink" Target="https://swarthmoreathletics.com/boxscore.aspx?id=12965&amp;path=mbball" TargetMode="External"/><Relationship Id="rId76" Type="http://schemas.openxmlformats.org/officeDocument/2006/relationships/hyperlink" Target="https://swarthmoreathletics.com/boxscore.aspx?id=12292&amp;path=mbball" TargetMode="External"/><Relationship Id="rId141" Type="http://schemas.openxmlformats.org/officeDocument/2006/relationships/hyperlink" Target="https://swarthmoreathletics.com/boxscore.aspx?id=8611&amp;path=mbball" TargetMode="External"/><Relationship Id="rId379" Type="http://schemas.openxmlformats.org/officeDocument/2006/relationships/hyperlink" Target="https://swarthmoreathletics.com/boxscore.aspx?id=12291&amp;path=mbball" TargetMode="External"/><Relationship Id="rId586" Type="http://schemas.openxmlformats.org/officeDocument/2006/relationships/hyperlink" Target="https://swarthmoreathletics.com/boxscore.aspx?id=8600&amp;path=mbball" TargetMode="External"/><Relationship Id="rId7" Type="http://schemas.openxmlformats.org/officeDocument/2006/relationships/hyperlink" Target="https://swarthmoreathletics.com/boxscore.aspx?id=13497&amp;path=mbball" TargetMode="External"/><Relationship Id="rId239" Type="http://schemas.openxmlformats.org/officeDocument/2006/relationships/hyperlink" Target="https://swarthmoreathletics.com/boxscore.aspx?id=12303&amp;path=mbball" TargetMode="External"/><Relationship Id="rId446" Type="http://schemas.openxmlformats.org/officeDocument/2006/relationships/hyperlink" Target="https://swarthmoreathletics.com/boxscore.aspx?id=8612&amp;path=mbball" TargetMode="External"/><Relationship Id="rId292" Type="http://schemas.openxmlformats.org/officeDocument/2006/relationships/hyperlink" Target="https://swarthmoreathletics.com/boxscore.aspx?id=8610&amp;path=mbball" TargetMode="External"/><Relationship Id="rId306" Type="http://schemas.openxmlformats.org/officeDocument/2006/relationships/hyperlink" Target="https://swarthmoreathletics.com/boxscore.aspx?id=13492&amp;path=mbball" TargetMode="External"/><Relationship Id="rId87" Type="http://schemas.openxmlformats.org/officeDocument/2006/relationships/hyperlink" Target="https://swarthmoreathletics.com/boxscore.aspx?id=12303&amp;path=mbball" TargetMode="External"/><Relationship Id="rId513" Type="http://schemas.openxmlformats.org/officeDocument/2006/relationships/hyperlink" Target="https://swarthmoreathletics.com/boxscore.aspx?id=13259&amp;path=mbball" TargetMode="External"/><Relationship Id="rId597" Type="http://schemas.openxmlformats.org/officeDocument/2006/relationships/hyperlink" Target="https://swarthmoreathletics.com/boxscore.aspx?id=8611&amp;path=mbball" TargetMode="External"/><Relationship Id="rId152" Type="http://schemas.openxmlformats.org/officeDocument/2006/relationships/hyperlink" Target="https://swarthmoreathletics.com/boxscore.aspx?id=12177&amp;path=mbball" TargetMode="External"/><Relationship Id="rId457" Type="http://schemas.openxmlformats.org/officeDocument/2006/relationships/hyperlink" Target="https://swarthmoreathletics.com/boxscore.aspx?id=13491&amp;path=mbball" TargetMode="External"/><Relationship Id="rId14" Type="http://schemas.openxmlformats.org/officeDocument/2006/relationships/hyperlink" Target="https://swarthmoreathletics.com/boxscore.aspx?id=13504&amp;path=mbball" TargetMode="External"/><Relationship Id="rId317" Type="http://schemas.openxmlformats.org/officeDocument/2006/relationships/hyperlink" Target="https://swarthmoreathletics.com/boxscore.aspx?id=13503&amp;path=mbball" TargetMode="External"/><Relationship Id="rId524" Type="http://schemas.openxmlformats.org/officeDocument/2006/relationships/hyperlink" Target="https://swarthmoreathletics.com/boxscore.aspx?id=12284&amp;path=mbball" TargetMode="External"/><Relationship Id="rId98" Type="http://schemas.openxmlformats.org/officeDocument/2006/relationships/hyperlink" Target="https://swarthmoreathletics.com/boxscore.aspx?id=6280&amp;path=mbball" TargetMode="External"/><Relationship Id="rId121" Type="http://schemas.openxmlformats.org/officeDocument/2006/relationships/hyperlink" Target="https://swarthmoreathletics.com/boxscore.aspx?id=6568&amp;path=mbball" TargetMode="External"/><Relationship Id="rId163" Type="http://schemas.openxmlformats.org/officeDocument/2006/relationships/hyperlink" Target="https://swarthmoreathletics.com/boxscore.aspx?id=13501&amp;path=mbball" TargetMode="External"/><Relationship Id="rId219" Type="http://schemas.openxmlformats.org/officeDocument/2006/relationships/hyperlink" Target="https://swarthmoreathletics.com/boxscore.aspx?id=12283&amp;path=mbball" TargetMode="External"/><Relationship Id="rId370" Type="http://schemas.openxmlformats.org/officeDocument/2006/relationships/hyperlink" Target="https://swarthmoreathletics.com/boxscore.aspx?id=12282&amp;path=mbball" TargetMode="External"/><Relationship Id="rId426" Type="http://schemas.openxmlformats.org/officeDocument/2006/relationships/hyperlink" Target="https://swarthmoreathletics.com/boxscore.aspx?id=6569&amp;path=mbball" TargetMode="External"/><Relationship Id="rId230" Type="http://schemas.openxmlformats.org/officeDocument/2006/relationships/hyperlink" Target="https://swarthmoreathletics.com/boxscore.aspx?id=12294&amp;path=mbball" TargetMode="External"/><Relationship Id="rId468" Type="http://schemas.openxmlformats.org/officeDocument/2006/relationships/hyperlink" Target="https://swarthmoreathletics.com/boxscore.aspx?id=13502&amp;path=mbball" TargetMode="External"/><Relationship Id="rId25" Type="http://schemas.openxmlformats.org/officeDocument/2006/relationships/hyperlink" Target="https://swarthmoreathletics.com/boxscore.aspx?id=13515&amp;path=mbball" TargetMode="External"/><Relationship Id="rId67" Type="http://schemas.openxmlformats.org/officeDocument/2006/relationships/hyperlink" Target="https://swarthmoreathletics.com/boxscore.aspx?id=12283&amp;path=mbball" TargetMode="External"/><Relationship Id="rId272" Type="http://schemas.openxmlformats.org/officeDocument/2006/relationships/hyperlink" Target="https://swarthmoreathletics.com/boxscore.aspx?id=6303&amp;path=mbball" TargetMode="External"/><Relationship Id="rId328" Type="http://schemas.openxmlformats.org/officeDocument/2006/relationships/hyperlink" Target="https://swarthmoreathletics.com/boxscore.aspx?id=13514&amp;path=mbball" TargetMode="External"/><Relationship Id="rId535" Type="http://schemas.openxmlformats.org/officeDocument/2006/relationships/hyperlink" Target="https://swarthmoreathletics.com/boxscore.aspx?id=12295&amp;path=mbball" TargetMode="External"/><Relationship Id="rId577" Type="http://schemas.openxmlformats.org/officeDocument/2006/relationships/hyperlink" Target="https://swarthmoreathletics.com/boxscore.aspx?id=6568&amp;path=mbball" TargetMode="External"/><Relationship Id="rId132" Type="http://schemas.openxmlformats.org/officeDocument/2006/relationships/hyperlink" Target="https://swarthmoreathletics.com/boxscore.aspx?id=8602&amp;path=mbball" TargetMode="External"/><Relationship Id="rId174" Type="http://schemas.openxmlformats.org/officeDocument/2006/relationships/hyperlink" Target="https://swarthmoreathletics.com/boxscore.aspx?id=13512&amp;path=mbball" TargetMode="External"/><Relationship Id="rId381" Type="http://schemas.openxmlformats.org/officeDocument/2006/relationships/hyperlink" Target="https://swarthmoreathletics.com/boxscore.aspx?id=12293&amp;path=mbball" TargetMode="External"/><Relationship Id="rId602" Type="http://schemas.openxmlformats.org/officeDocument/2006/relationships/hyperlink" Target="https://swarthmoreathletics.com/boxscore.aspx?id=8616&amp;path=mbball" TargetMode="External"/><Relationship Id="rId241" Type="http://schemas.openxmlformats.org/officeDocument/2006/relationships/hyperlink" Target="https://swarthmoreathletics.com/boxscore.aspx?id=12783&amp;path=mbball" TargetMode="External"/><Relationship Id="rId437" Type="http://schemas.openxmlformats.org/officeDocument/2006/relationships/hyperlink" Target="https://swarthmoreathletics.com/boxscore.aspx?id=8603&amp;path=mbball" TargetMode="External"/><Relationship Id="rId479" Type="http://schemas.openxmlformats.org/officeDocument/2006/relationships/hyperlink" Target="https://swarthmoreathletics.com/boxscore.aspx?id=13513&amp;path=mbball" TargetMode="External"/><Relationship Id="rId36" Type="http://schemas.openxmlformats.org/officeDocument/2006/relationships/hyperlink" Target="https://swarthmoreathletics.com/boxscore.aspx?id=12955&amp;path=mbball" TargetMode="External"/><Relationship Id="rId283" Type="http://schemas.openxmlformats.org/officeDocument/2006/relationships/hyperlink" Target="https://swarthmoreathletics.com/boxscore.aspx?id=8601&amp;path=mbball" TargetMode="External"/><Relationship Id="rId339" Type="http://schemas.openxmlformats.org/officeDocument/2006/relationships/hyperlink" Target="https://swarthmoreathletics.com/boxscore.aspx?id=12954&amp;path=mbball" TargetMode="External"/><Relationship Id="rId490" Type="http://schemas.openxmlformats.org/officeDocument/2006/relationships/hyperlink" Target="https://swarthmoreathletics.com/boxscore.aspx?id=12953&amp;path=mbball" TargetMode="External"/><Relationship Id="rId504" Type="http://schemas.openxmlformats.org/officeDocument/2006/relationships/hyperlink" Target="https://swarthmoreathletics.com/boxscore.aspx?id=12967&amp;path=mbball" TargetMode="External"/><Relationship Id="rId546" Type="http://schemas.openxmlformats.org/officeDocument/2006/relationships/hyperlink" Target="https://swarthmoreathletics.com/boxscore.aspx?id=12796&amp;path=mbball" TargetMode="External"/><Relationship Id="rId78" Type="http://schemas.openxmlformats.org/officeDocument/2006/relationships/hyperlink" Target="https://swarthmoreathletics.com/boxscore.aspx?id=12294&amp;path=mbball" TargetMode="External"/><Relationship Id="rId101" Type="http://schemas.openxmlformats.org/officeDocument/2006/relationships/hyperlink" Target="https://swarthmoreathletics.com/boxscore.aspx?id=6283&amp;path=mbball" TargetMode="External"/><Relationship Id="rId143" Type="http://schemas.openxmlformats.org/officeDocument/2006/relationships/hyperlink" Target="https://swarthmoreathletics.com/boxscore.aspx?id=8613&amp;path=mbball" TargetMode="External"/><Relationship Id="rId185" Type="http://schemas.openxmlformats.org/officeDocument/2006/relationships/hyperlink" Target="https://swarthmoreathletics.com/boxscore.aspx?id=12952&amp;path=mbball" TargetMode="External"/><Relationship Id="rId350" Type="http://schemas.openxmlformats.org/officeDocument/2006/relationships/hyperlink" Target="https://swarthmoreathletics.com/boxscore.aspx?id=12965&amp;path=mbball" TargetMode="External"/><Relationship Id="rId406" Type="http://schemas.openxmlformats.org/officeDocument/2006/relationships/hyperlink" Target="https://swarthmoreathletics.com/boxscore.aspx?id=6372&amp;path=mbball" TargetMode="External"/><Relationship Id="rId588" Type="http://schemas.openxmlformats.org/officeDocument/2006/relationships/hyperlink" Target="https://swarthmoreathletics.com/boxscore.aspx?id=8602&amp;path=mbball" TargetMode="External"/><Relationship Id="rId9" Type="http://schemas.openxmlformats.org/officeDocument/2006/relationships/hyperlink" Target="https://swarthmoreathletics.com/boxscore.aspx?id=13499&amp;path=mbball" TargetMode="External"/><Relationship Id="rId210" Type="http://schemas.openxmlformats.org/officeDocument/2006/relationships/hyperlink" Target="https://swarthmoreathletics.com/boxscore.aspx?id=13260&amp;path=mbball" TargetMode="External"/><Relationship Id="rId392" Type="http://schemas.openxmlformats.org/officeDocument/2006/relationships/hyperlink" Target="https://swarthmoreathletics.com/boxscore.aspx?id=12795&amp;path=mbball" TargetMode="External"/><Relationship Id="rId448" Type="http://schemas.openxmlformats.org/officeDocument/2006/relationships/hyperlink" Target="https://swarthmoreathletics.com/boxscore.aspx?id=8614&amp;path=mbball" TargetMode="External"/><Relationship Id="rId252" Type="http://schemas.openxmlformats.org/officeDocument/2006/relationships/hyperlink" Target="https://swarthmoreathletics.com/boxscore.aspx?id=6282&amp;path=mbball" TargetMode="External"/><Relationship Id="rId294" Type="http://schemas.openxmlformats.org/officeDocument/2006/relationships/hyperlink" Target="https://swarthmoreathletics.com/boxscore.aspx?id=8612&amp;path=mbball" TargetMode="External"/><Relationship Id="rId308" Type="http://schemas.openxmlformats.org/officeDocument/2006/relationships/hyperlink" Target="https://swarthmoreathletics.com/boxscore.aspx?id=13494&amp;path=mbball" TargetMode="External"/><Relationship Id="rId515" Type="http://schemas.openxmlformats.org/officeDocument/2006/relationships/hyperlink" Target="https://swarthmoreathletics.com/boxscore.aspx?id=13261&amp;path=mbball" TargetMode="External"/><Relationship Id="rId47" Type="http://schemas.openxmlformats.org/officeDocument/2006/relationships/hyperlink" Target="https://swarthmoreathletics.com/boxscore.aspx?id=12966&amp;path=mbball" TargetMode="External"/><Relationship Id="rId89" Type="http://schemas.openxmlformats.org/officeDocument/2006/relationships/hyperlink" Target="https://swarthmoreathletics.com/boxscore.aspx?id=12783&amp;path=mbball" TargetMode="External"/><Relationship Id="rId112" Type="http://schemas.openxmlformats.org/officeDocument/2006/relationships/hyperlink" Target="https://swarthmoreathletics.com/boxscore.aspx?id=6294&amp;path=mbball" TargetMode="External"/><Relationship Id="rId154" Type="http://schemas.openxmlformats.org/officeDocument/2006/relationships/hyperlink" Target="https://swarthmoreathletics.com/boxscore.aspx?id=13492&amp;path=mbball" TargetMode="External"/><Relationship Id="rId361" Type="http://schemas.openxmlformats.org/officeDocument/2006/relationships/hyperlink" Target="https://swarthmoreathletics.com/boxscore.aspx?id=13259&amp;path=mbball" TargetMode="External"/><Relationship Id="rId557" Type="http://schemas.openxmlformats.org/officeDocument/2006/relationships/hyperlink" Target="https://swarthmoreathletics.com/boxscore.aspx?id=6283&amp;path=mbball" TargetMode="External"/><Relationship Id="rId599" Type="http://schemas.openxmlformats.org/officeDocument/2006/relationships/hyperlink" Target="https://swarthmoreathletics.com/boxscore.aspx?id=8613&amp;path=mbball" TargetMode="External"/><Relationship Id="rId196" Type="http://schemas.openxmlformats.org/officeDocument/2006/relationships/hyperlink" Target="https://swarthmoreathletics.com/boxscore.aspx?id=12963&amp;path=mbball" TargetMode="External"/><Relationship Id="rId417" Type="http://schemas.openxmlformats.org/officeDocument/2006/relationships/hyperlink" Target="https://swarthmoreathletics.com/boxscore.aspx?id=6295&amp;path=mbball" TargetMode="External"/><Relationship Id="rId459" Type="http://schemas.openxmlformats.org/officeDocument/2006/relationships/hyperlink" Target="https://swarthmoreathletics.com/boxscore.aspx?id=13493&amp;path=mbball" TargetMode="External"/><Relationship Id="rId16" Type="http://schemas.openxmlformats.org/officeDocument/2006/relationships/hyperlink" Target="https://swarthmoreathletics.com/boxscore.aspx?id=13506&amp;path=mbball" TargetMode="External"/><Relationship Id="rId221" Type="http://schemas.openxmlformats.org/officeDocument/2006/relationships/hyperlink" Target="https://swarthmoreathletics.com/boxscore.aspx?id=12285&amp;path=mbball" TargetMode="External"/><Relationship Id="rId263" Type="http://schemas.openxmlformats.org/officeDocument/2006/relationships/hyperlink" Target="https://swarthmoreathletics.com/boxscore.aspx?id=6293&amp;path=mbball" TargetMode="External"/><Relationship Id="rId319" Type="http://schemas.openxmlformats.org/officeDocument/2006/relationships/hyperlink" Target="https://swarthmoreathletics.com/boxscore.aspx?id=13505&amp;path=mbball" TargetMode="External"/><Relationship Id="rId470" Type="http://schemas.openxmlformats.org/officeDocument/2006/relationships/hyperlink" Target="https://swarthmoreathletics.com/boxscore.aspx?id=13504&amp;path=mbball" TargetMode="External"/><Relationship Id="rId526" Type="http://schemas.openxmlformats.org/officeDocument/2006/relationships/hyperlink" Target="https://swarthmoreathletics.com/boxscore.aspx?id=12286&amp;path=mbball" TargetMode="External"/><Relationship Id="rId58" Type="http://schemas.openxmlformats.org/officeDocument/2006/relationships/hyperlink" Target="https://swarthmoreathletics.com/boxscore.aspx?id=13260&amp;path=mbball" TargetMode="External"/><Relationship Id="rId123" Type="http://schemas.openxmlformats.org/officeDocument/2006/relationships/hyperlink" Target="https://swarthmoreathletics.com/boxscore.aspx?id=6570&amp;path=mbball" TargetMode="External"/><Relationship Id="rId330" Type="http://schemas.openxmlformats.org/officeDocument/2006/relationships/hyperlink" Target="https://swarthmoreathletics.com/boxscore.aspx?id=17116&amp;path=mbball" TargetMode="External"/><Relationship Id="rId568" Type="http://schemas.openxmlformats.org/officeDocument/2006/relationships/hyperlink" Target="https://swarthmoreathletics.com/boxscore.aspx?id=6294&amp;path=mbball" TargetMode="External"/><Relationship Id="rId165" Type="http://schemas.openxmlformats.org/officeDocument/2006/relationships/hyperlink" Target="https://swarthmoreathletics.com/boxscore.aspx?id=13503&amp;path=mbball" TargetMode="External"/><Relationship Id="rId372" Type="http://schemas.openxmlformats.org/officeDocument/2006/relationships/hyperlink" Target="https://swarthmoreathletics.com/boxscore.aspx?id=12284&amp;path=mbball" TargetMode="External"/><Relationship Id="rId428" Type="http://schemas.openxmlformats.org/officeDocument/2006/relationships/hyperlink" Target="https://swarthmoreathletics.com/boxscore.aspx?id=8594&amp;path=mbball" TargetMode="External"/><Relationship Id="rId232" Type="http://schemas.openxmlformats.org/officeDocument/2006/relationships/hyperlink" Target="https://swarthmoreathletics.com/boxscore.aspx?id=12296&amp;path=mbball" TargetMode="External"/><Relationship Id="rId274" Type="http://schemas.openxmlformats.org/officeDocument/2006/relationships/hyperlink" Target="https://swarthmoreathletics.com/boxscore.aspx?id=6569&amp;path=mbball" TargetMode="External"/><Relationship Id="rId481" Type="http://schemas.openxmlformats.org/officeDocument/2006/relationships/hyperlink" Target="https://swarthmoreathletics.com/boxscore.aspx?id=13515&amp;path=mbball" TargetMode="External"/><Relationship Id="rId27" Type="http://schemas.openxmlformats.org/officeDocument/2006/relationships/hyperlink" Target="https://swarthmoreathletics.com/boxscore.aspx?id=17117&amp;path=mbball" TargetMode="External"/><Relationship Id="rId69" Type="http://schemas.openxmlformats.org/officeDocument/2006/relationships/hyperlink" Target="https://swarthmoreathletics.com/boxscore.aspx?id=12285&amp;path=mbball" TargetMode="External"/><Relationship Id="rId134" Type="http://schemas.openxmlformats.org/officeDocument/2006/relationships/hyperlink" Target="https://swarthmoreathletics.com/boxscore.aspx?id=8604&amp;path=mbball" TargetMode="External"/><Relationship Id="rId537" Type="http://schemas.openxmlformats.org/officeDocument/2006/relationships/hyperlink" Target="https://swarthmoreathletics.com/boxscore.aspx?id=12297&amp;path=mbball" TargetMode="External"/><Relationship Id="rId579" Type="http://schemas.openxmlformats.org/officeDocument/2006/relationships/hyperlink" Target="https://swarthmoreathletics.com/boxscore.aspx?id=6570&amp;path=mbball" TargetMode="External"/><Relationship Id="rId80" Type="http://schemas.openxmlformats.org/officeDocument/2006/relationships/hyperlink" Target="https://swarthmoreathletics.com/boxscore.aspx?id=12296&amp;path=mbball" TargetMode="External"/><Relationship Id="rId176" Type="http://schemas.openxmlformats.org/officeDocument/2006/relationships/hyperlink" Target="https://swarthmoreathletics.com/boxscore.aspx?id=13514&amp;path=mbball" TargetMode="External"/><Relationship Id="rId341" Type="http://schemas.openxmlformats.org/officeDocument/2006/relationships/hyperlink" Target="https://swarthmoreathletics.com/boxscore.aspx?id=12956&amp;path=mbball" TargetMode="External"/><Relationship Id="rId383" Type="http://schemas.openxmlformats.org/officeDocument/2006/relationships/hyperlink" Target="https://swarthmoreathletics.com/boxscore.aspx?id=12295&amp;path=mbball" TargetMode="External"/><Relationship Id="rId439" Type="http://schemas.openxmlformats.org/officeDocument/2006/relationships/hyperlink" Target="https://swarthmoreathletics.com/boxscore.aspx?id=8605&amp;path=mbball" TargetMode="External"/><Relationship Id="rId590" Type="http://schemas.openxmlformats.org/officeDocument/2006/relationships/hyperlink" Target="https://swarthmoreathletics.com/boxscore.aspx?id=8604&amp;path=mbball" TargetMode="External"/><Relationship Id="rId604" Type="http://schemas.openxmlformats.org/officeDocument/2006/relationships/hyperlink" Target="https://swarthmoreathletics.com/boxscore.aspx?id=8618&amp;path=mbball" TargetMode="External"/><Relationship Id="rId201" Type="http://schemas.openxmlformats.org/officeDocument/2006/relationships/hyperlink" Target="https://swarthmoreathletics.com/boxscore.aspx?id=12968&amp;path=mbball" TargetMode="External"/><Relationship Id="rId243" Type="http://schemas.openxmlformats.org/officeDocument/2006/relationships/hyperlink" Target="https://swarthmoreathletics.com/boxscore.aspx?id=12799&amp;path=mbball" TargetMode="External"/><Relationship Id="rId285" Type="http://schemas.openxmlformats.org/officeDocument/2006/relationships/hyperlink" Target="https://swarthmoreathletics.com/boxscore.aspx?id=8603&amp;path=mbball" TargetMode="External"/><Relationship Id="rId450" Type="http://schemas.openxmlformats.org/officeDocument/2006/relationships/hyperlink" Target="https://swarthmoreathletics.com/boxscore.aspx?id=8616&amp;path=mbball" TargetMode="External"/><Relationship Id="rId506" Type="http://schemas.openxmlformats.org/officeDocument/2006/relationships/hyperlink" Target="https://swarthmoreathletics.com/boxscore.aspx?id=12969&amp;path=mbball" TargetMode="External"/><Relationship Id="rId38" Type="http://schemas.openxmlformats.org/officeDocument/2006/relationships/hyperlink" Target="https://swarthmoreathletics.com/boxscore.aspx?id=12957&amp;path=mbball" TargetMode="External"/><Relationship Id="rId103" Type="http://schemas.openxmlformats.org/officeDocument/2006/relationships/hyperlink" Target="https://swarthmoreathletics.com/boxscore.aspx?id=6285&amp;path=mbball" TargetMode="External"/><Relationship Id="rId310" Type="http://schemas.openxmlformats.org/officeDocument/2006/relationships/hyperlink" Target="https://swarthmoreathletics.com/boxscore.aspx?id=13496&amp;path=mbball" TargetMode="External"/><Relationship Id="rId492" Type="http://schemas.openxmlformats.org/officeDocument/2006/relationships/hyperlink" Target="https://swarthmoreathletics.com/boxscore.aspx?id=12955&amp;path=mbball" TargetMode="External"/><Relationship Id="rId548" Type="http://schemas.openxmlformats.org/officeDocument/2006/relationships/hyperlink" Target="https://swarthmoreathletics.com/boxscore.aspx?id=12802&amp;path=mbball" TargetMode="External"/><Relationship Id="rId91" Type="http://schemas.openxmlformats.org/officeDocument/2006/relationships/hyperlink" Target="https://swarthmoreathletics.com/boxscore.aspx?id=12799&amp;path=mbball" TargetMode="External"/><Relationship Id="rId145" Type="http://schemas.openxmlformats.org/officeDocument/2006/relationships/hyperlink" Target="https://swarthmoreathletics.com/boxscore.aspx?id=8615&amp;path=mbball" TargetMode="External"/><Relationship Id="rId187" Type="http://schemas.openxmlformats.org/officeDocument/2006/relationships/hyperlink" Target="https://swarthmoreathletics.com/boxscore.aspx?id=12954&amp;path=mbball" TargetMode="External"/><Relationship Id="rId352" Type="http://schemas.openxmlformats.org/officeDocument/2006/relationships/hyperlink" Target="https://swarthmoreathletics.com/boxscore.aspx?id=12967&amp;path=mbball" TargetMode="External"/><Relationship Id="rId394" Type="http://schemas.openxmlformats.org/officeDocument/2006/relationships/hyperlink" Target="https://swarthmoreathletics.com/boxscore.aspx?id=12796&amp;path=mbball" TargetMode="External"/><Relationship Id="rId408" Type="http://schemas.openxmlformats.org/officeDocument/2006/relationships/hyperlink" Target="https://swarthmoreathletics.com/boxscore.aspx?id=6286&amp;path=mbball" TargetMode="External"/><Relationship Id="rId212" Type="http://schemas.openxmlformats.org/officeDocument/2006/relationships/hyperlink" Target="https://swarthmoreathletics.com/boxscore.aspx?id=13262&amp;path=mbball" TargetMode="External"/><Relationship Id="rId254" Type="http://schemas.openxmlformats.org/officeDocument/2006/relationships/hyperlink" Target="https://swarthmoreathletics.com/boxscore.aspx?id=6372&amp;path=mbball" TargetMode="External"/><Relationship Id="rId49" Type="http://schemas.openxmlformats.org/officeDocument/2006/relationships/hyperlink" Target="https://swarthmoreathletics.com/boxscore.aspx?id=12968&amp;path=mbball" TargetMode="External"/><Relationship Id="rId114" Type="http://schemas.openxmlformats.org/officeDocument/2006/relationships/hyperlink" Target="https://swarthmoreathletics.com/boxscore.aspx?id=6296&amp;path=mbball" TargetMode="External"/><Relationship Id="rId296" Type="http://schemas.openxmlformats.org/officeDocument/2006/relationships/hyperlink" Target="https://swarthmoreathletics.com/boxscore.aspx?id=8614&amp;path=mbball" TargetMode="External"/><Relationship Id="rId461" Type="http://schemas.openxmlformats.org/officeDocument/2006/relationships/hyperlink" Target="https://swarthmoreathletics.com/boxscore.aspx?id=13495&amp;path=mbball" TargetMode="External"/><Relationship Id="rId517" Type="http://schemas.openxmlformats.org/officeDocument/2006/relationships/hyperlink" Target="https://swarthmoreathletics.com/boxscore.aspx?id=13263&amp;path=mbball" TargetMode="External"/><Relationship Id="rId559" Type="http://schemas.openxmlformats.org/officeDocument/2006/relationships/hyperlink" Target="https://swarthmoreathletics.com/boxscore.aspx?id=6285&amp;path=mbball" TargetMode="External"/><Relationship Id="rId60" Type="http://schemas.openxmlformats.org/officeDocument/2006/relationships/hyperlink" Target="https://swarthmoreathletics.com/boxscore.aspx?id=13262&amp;path=mbball" TargetMode="External"/><Relationship Id="rId156" Type="http://schemas.openxmlformats.org/officeDocument/2006/relationships/hyperlink" Target="https://swarthmoreathletics.com/boxscore.aspx?id=13494&amp;path=mbball" TargetMode="External"/><Relationship Id="rId198" Type="http://schemas.openxmlformats.org/officeDocument/2006/relationships/hyperlink" Target="https://swarthmoreathletics.com/boxscore.aspx?id=12965&amp;path=mbball" TargetMode="External"/><Relationship Id="rId321" Type="http://schemas.openxmlformats.org/officeDocument/2006/relationships/hyperlink" Target="https://swarthmoreathletics.com/boxscore.aspx?id=13507&amp;path=mbball" TargetMode="External"/><Relationship Id="rId363" Type="http://schemas.openxmlformats.org/officeDocument/2006/relationships/hyperlink" Target="https://swarthmoreathletics.com/boxscore.aspx?id=13261&amp;path=mbball" TargetMode="External"/><Relationship Id="rId419" Type="http://schemas.openxmlformats.org/officeDocument/2006/relationships/hyperlink" Target="https://swarthmoreathletics.com/boxscore.aspx?id=6297&amp;path=mbball" TargetMode="External"/><Relationship Id="rId570" Type="http://schemas.openxmlformats.org/officeDocument/2006/relationships/hyperlink" Target="https://swarthmoreathletics.com/boxscore.aspx?id=6296&amp;path=mbball" TargetMode="External"/><Relationship Id="rId223" Type="http://schemas.openxmlformats.org/officeDocument/2006/relationships/hyperlink" Target="https://swarthmoreathletics.com/boxscore.aspx?id=12287&amp;path=mbball" TargetMode="External"/><Relationship Id="rId430" Type="http://schemas.openxmlformats.org/officeDocument/2006/relationships/hyperlink" Target="https://swarthmoreathletics.com/boxscore.aspx?id=8596&amp;path=mbball" TargetMode="External"/><Relationship Id="rId18" Type="http://schemas.openxmlformats.org/officeDocument/2006/relationships/hyperlink" Target="https://swarthmoreathletics.com/boxscore.aspx?id=13508&amp;path=mbball" TargetMode="External"/><Relationship Id="rId265" Type="http://schemas.openxmlformats.org/officeDocument/2006/relationships/hyperlink" Target="https://swarthmoreathletics.com/boxscore.aspx?id=6295&amp;path=mbball" TargetMode="External"/><Relationship Id="rId472" Type="http://schemas.openxmlformats.org/officeDocument/2006/relationships/hyperlink" Target="https://swarthmoreathletics.com/boxscore.aspx?id=13506&amp;path=mbball" TargetMode="External"/><Relationship Id="rId528" Type="http://schemas.openxmlformats.org/officeDocument/2006/relationships/hyperlink" Target="https://swarthmoreathletics.com/boxscore.aspx?id=12288&amp;path=mbball" TargetMode="External"/><Relationship Id="rId125" Type="http://schemas.openxmlformats.org/officeDocument/2006/relationships/hyperlink" Target="https://swarthmoreathletics.com/boxscore.aspx?id=8595&amp;path=mbball" TargetMode="External"/><Relationship Id="rId167" Type="http://schemas.openxmlformats.org/officeDocument/2006/relationships/hyperlink" Target="https://swarthmoreathletics.com/boxscore.aspx?id=13505&amp;path=mbball" TargetMode="External"/><Relationship Id="rId332" Type="http://schemas.openxmlformats.org/officeDocument/2006/relationships/hyperlink" Target="https://swarthmoreathletics.com/boxscore.aspx?id=14949&amp;path=mbball" TargetMode="External"/><Relationship Id="rId374" Type="http://schemas.openxmlformats.org/officeDocument/2006/relationships/hyperlink" Target="https://swarthmoreathletics.com/boxscore.aspx?id=12286&amp;path=mbball" TargetMode="External"/><Relationship Id="rId581" Type="http://schemas.openxmlformats.org/officeDocument/2006/relationships/hyperlink" Target="https://swarthmoreathletics.com/boxscore.aspx?id=8595&amp;path=mbball" TargetMode="External"/><Relationship Id="rId71" Type="http://schemas.openxmlformats.org/officeDocument/2006/relationships/hyperlink" Target="https://swarthmoreathletics.com/boxscore.aspx?id=12287&amp;path=mbball" TargetMode="External"/><Relationship Id="rId234" Type="http://schemas.openxmlformats.org/officeDocument/2006/relationships/hyperlink" Target="https://swarthmoreathletics.com/boxscore.aspx?id=12298&amp;path=mbball" TargetMode="External"/><Relationship Id="rId2" Type="http://schemas.openxmlformats.org/officeDocument/2006/relationships/hyperlink" Target="https://swarthmoreathletics.com/boxscore.aspx?id=13492&amp;path=mbball" TargetMode="External"/><Relationship Id="rId29" Type="http://schemas.openxmlformats.org/officeDocument/2006/relationships/hyperlink" Target="https://swarthmoreathletics.com/boxscore.aspx?id=17194&amp;path=mbball" TargetMode="External"/><Relationship Id="rId276" Type="http://schemas.openxmlformats.org/officeDocument/2006/relationships/hyperlink" Target="https://swarthmoreathletics.com/boxscore.aspx?id=8594&amp;path=mbball" TargetMode="External"/><Relationship Id="rId441" Type="http://schemas.openxmlformats.org/officeDocument/2006/relationships/hyperlink" Target="https://swarthmoreathletics.com/boxscore.aspx?id=8607&amp;path=mbball" TargetMode="External"/><Relationship Id="rId483" Type="http://schemas.openxmlformats.org/officeDocument/2006/relationships/hyperlink" Target="https://swarthmoreathletics.com/boxscore.aspx?id=17117&amp;path=mbball" TargetMode="External"/><Relationship Id="rId539" Type="http://schemas.openxmlformats.org/officeDocument/2006/relationships/hyperlink" Target="https://swarthmoreathletics.com/boxscore.aspx?id=12299&amp;path=mbball" TargetMode="External"/><Relationship Id="rId40" Type="http://schemas.openxmlformats.org/officeDocument/2006/relationships/hyperlink" Target="https://swarthmoreathletics.com/boxscore.aspx?id=12959&amp;path=mbball" TargetMode="External"/><Relationship Id="rId136" Type="http://schemas.openxmlformats.org/officeDocument/2006/relationships/hyperlink" Target="https://swarthmoreathletics.com/boxscore.aspx?id=8606&amp;path=mbball" TargetMode="External"/><Relationship Id="rId178" Type="http://schemas.openxmlformats.org/officeDocument/2006/relationships/hyperlink" Target="https://swarthmoreathletics.com/boxscore.aspx?id=17116&amp;path=mbball" TargetMode="External"/><Relationship Id="rId301" Type="http://schemas.openxmlformats.org/officeDocument/2006/relationships/hyperlink" Target="https://swarthmoreathletics.com/boxscore.aspx?id=12172&amp;path=mbball" TargetMode="External"/><Relationship Id="rId343" Type="http://schemas.openxmlformats.org/officeDocument/2006/relationships/hyperlink" Target="https://swarthmoreathletics.com/boxscore.aspx?id=12958&amp;path=mbball" TargetMode="External"/><Relationship Id="rId550" Type="http://schemas.openxmlformats.org/officeDocument/2006/relationships/hyperlink" Target="https://swarthmoreathletics.com/boxscore.aspx?id=6276&amp;path=mbball" TargetMode="External"/><Relationship Id="rId82" Type="http://schemas.openxmlformats.org/officeDocument/2006/relationships/hyperlink" Target="https://swarthmoreathletics.com/boxscore.aspx?id=12298&amp;path=mbball" TargetMode="External"/><Relationship Id="rId203" Type="http://schemas.openxmlformats.org/officeDocument/2006/relationships/hyperlink" Target="https://swarthmoreathletics.com/boxscore.aspx?id=12971&amp;path=mbball" TargetMode="External"/><Relationship Id="rId385" Type="http://schemas.openxmlformats.org/officeDocument/2006/relationships/hyperlink" Target="https://swarthmoreathletics.com/boxscore.aspx?id=12297&amp;path=mbball" TargetMode="External"/><Relationship Id="rId592" Type="http://schemas.openxmlformats.org/officeDocument/2006/relationships/hyperlink" Target="https://swarthmoreathletics.com/boxscore.aspx?id=8606&amp;path=mbball" TargetMode="External"/><Relationship Id="rId606" Type="http://schemas.openxmlformats.org/officeDocument/2006/relationships/hyperlink" Target="https://swarthmoreathletics.com/boxscore.aspx?id=12171&amp;path=mbball" TargetMode="External"/><Relationship Id="rId245" Type="http://schemas.openxmlformats.org/officeDocument/2006/relationships/hyperlink" Target="https://swarthmoreathletics.com/boxscore.aspx?id=12804&amp;path=mbball" TargetMode="External"/><Relationship Id="rId287" Type="http://schemas.openxmlformats.org/officeDocument/2006/relationships/hyperlink" Target="https://swarthmoreathletics.com/boxscore.aspx?id=8605&amp;path=mbball" TargetMode="External"/><Relationship Id="rId410" Type="http://schemas.openxmlformats.org/officeDocument/2006/relationships/hyperlink" Target="https://swarthmoreathletics.com/boxscore.aspx?id=6288&amp;path=mbball" TargetMode="External"/><Relationship Id="rId452" Type="http://schemas.openxmlformats.org/officeDocument/2006/relationships/hyperlink" Target="https://swarthmoreathletics.com/boxscore.aspx?id=8618&amp;path=mbball" TargetMode="External"/><Relationship Id="rId494" Type="http://schemas.openxmlformats.org/officeDocument/2006/relationships/hyperlink" Target="https://swarthmoreathletics.com/boxscore.aspx?id=12957&amp;path=mbball" TargetMode="External"/><Relationship Id="rId508" Type="http://schemas.openxmlformats.org/officeDocument/2006/relationships/hyperlink" Target="https://swarthmoreathletics.com/boxscore.aspx?id=12970&amp;path=mbball" TargetMode="External"/><Relationship Id="rId105" Type="http://schemas.openxmlformats.org/officeDocument/2006/relationships/hyperlink" Target="https://swarthmoreathletics.com/boxscore.aspx?id=6287&amp;path=mbball" TargetMode="External"/><Relationship Id="rId147" Type="http://schemas.openxmlformats.org/officeDocument/2006/relationships/hyperlink" Target="https://swarthmoreathletics.com/boxscore.aspx?id=8617&amp;path=mbball" TargetMode="External"/><Relationship Id="rId312" Type="http://schemas.openxmlformats.org/officeDocument/2006/relationships/hyperlink" Target="https://swarthmoreathletics.com/boxscore.aspx?id=13498&amp;path=mbball" TargetMode="External"/><Relationship Id="rId354" Type="http://schemas.openxmlformats.org/officeDocument/2006/relationships/hyperlink" Target="https://swarthmoreathletics.com/boxscore.aspx?id=12969&amp;path=mbball" TargetMode="External"/><Relationship Id="rId51" Type="http://schemas.openxmlformats.org/officeDocument/2006/relationships/hyperlink" Target="https://swarthmoreathletics.com/boxscore.aspx?id=12971&amp;path=mbball" TargetMode="External"/><Relationship Id="rId93" Type="http://schemas.openxmlformats.org/officeDocument/2006/relationships/hyperlink" Target="https://swarthmoreathletics.com/boxscore.aspx?id=12804&amp;path=mbball" TargetMode="External"/><Relationship Id="rId189" Type="http://schemas.openxmlformats.org/officeDocument/2006/relationships/hyperlink" Target="https://swarthmoreathletics.com/boxscore.aspx?id=12956&amp;path=mbball" TargetMode="External"/><Relationship Id="rId396" Type="http://schemas.openxmlformats.org/officeDocument/2006/relationships/hyperlink" Target="https://swarthmoreathletics.com/boxscore.aspx?id=12802&amp;path=mbball" TargetMode="External"/><Relationship Id="rId561" Type="http://schemas.openxmlformats.org/officeDocument/2006/relationships/hyperlink" Target="https://swarthmoreathletics.com/boxscore.aspx?id=6287&amp;path=mbball" TargetMode="External"/><Relationship Id="rId214" Type="http://schemas.openxmlformats.org/officeDocument/2006/relationships/hyperlink" Target="https://swarthmoreathletics.com/boxscore.aspx?id=13264&amp;path=mbball" TargetMode="External"/><Relationship Id="rId256" Type="http://schemas.openxmlformats.org/officeDocument/2006/relationships/hyperlink" Target="https://swarthmoreathletics.com/boxscore.aspx?id=6286&amp;path=mbball" TargetMode="External"/><Relationship Id="rId298" Type="http://schemas.openxmlformats.org/officeDocument/2006/relationships/hyperlink" Target="https://swarthmoreathletics.com/boxscore.aspx?id=8616&amp;path=mbball" TargetMode="External"/><Relationship Id="rId421" Type="http://schemas.openxmlformats.org/officeDocument/2006/relationships/hyperlink" Target="https://swarthmoreathletics.com/boxscore.aspx?id=6299&amp;path=mbball" TargetMode="External"/><Relationship Id="rId463" Type="http://schemas.openxmlformats.org/officeDocument/2006/relationships/hyperlink" Target="https://swarthmoreathletics.com/boxscore.aspx?id=13497&amp;path=mbball" TargetMode="External"/><Relationship Id="rId519" Type="http://schemas.openxmlformats.org/officeDocument/2006/relationships/hyperlink" Target="https://swarthmoreathletics.com/boxscore.aspx?id=12279&amp;path=mbball" TargetMode="External"/><Relationship Id="rId116" Type="http://schemas.openxmlformats.org/officeDocument/2006/relationships/hyperlink" Target="https://swarthmoreathletics.com/boxscore.aspx?id=6298&amp;path=mbball" TargetMode="External"/><Relationship Id="rId158" Type="http://schemas.openxmlformats.org/officeDocument/2006/relationships/hyperlink" Target="https://swarthmoreathletics.com/boxscore.aspx?id=13496&amp;path=mbball" TargetMode="External"/><Relationship Id="rId323" Type="http://schemas.openxmlformats.org/officeDocument/2006/relationships/hyperlink" Target="https://swarthmoreathletics.com/boxscore.aspx?id=13509&amp;path=mbball" TargetMode="External"/><Relationship Id="rId530" Type="http://schemas.openxmlformats.org/officeDocument/2006/relationships/hyperlink" Target="https://swarthmoreathletics.com/boxscore.aspx?id=12290&amp;path=mbball" TargetMode="External"/><Relationship Id="rId20" Type="http://schemas.openxmlformats.org/officeDocument/2006/relationships/hyperlink" Target="https://swarthmoreathletics.com/boxscore.aspx?id=13510&amp;path=mbball" TargetMode="External"/><Relationship Id="rId62" Type="http://schemas.openxmlformats.org/officeDocument/2006/relationships/hyperlink" Target="https://swarthmoreathletics.com/boxscore.aspx?id=13264&amp;path=mbball" TargetMode="External"/><Relationship Id="rId365" Type="http://schemas.openxmlformats.org/officeDocument/2006/relationships/hyperlink" Target="https://swarthmoreathletics.com/boxscore.aspx?id=13263&amp;path=mbball" TargetMode="External"/><Relationship Id="rId572" Type="http://schemas.openxmlformats.org/officeDocument/2006/relationships/hyperlink" Target="https://swarthmoreathletics.com/boxscore.aspx?id=6298&amp;path=mbball" TargetMode="External"/><Relationship Id="rId225" Type="http://schemas.openxmlformats.org/officeDocument/2006/relationships/hyperlink" Target="https://swarthmoreathletics.com/boxscore.aspx?id=12289&amp;path=mbball" TargetMode="External"/><Relationship Id="rId267" Type="http://schemas.openxmlformats.org/officeDocument/2006/relationships/hyperlink" Target="https://swarthmoreathletics.com/boxscore.aspx?id=6297&amp;path=mbball" TargetMode="External"/><Relationship Id="rId432" Type="http://schemas.openxmlformats.org/officeDocument/2006/relationships/hyperlink" Target="https://swarthmoreathletics.com/boxscore.aspx?id=8598&amp;path=mbball" TargetMode="External"/><Relationship Id="rId474" Type="http://schemas.openxmlformats.org/officeDocument/2006/relationships/hyperlink" Target="https://swarthmoreathletics.com/boxscore.aspx?id=13508&amp;path=mbball" TargetMode="External"/><Relationship Id="rId127" Type="http://schemas.openxmlformats.org/officeDocument/2006/relationships/hyperlink" Target="https://swarthmoreathletics.com/boxscore.aspx?id=8597&amp;path=mbball" TargetMode="External"/><Relationship Id="rId31" Type="http://schemas.openxmlformats.org/officeDocument/2006/relationships/hyperlink" Target="https://swarthmoreathletics.com/boxscore.aspx?id=12950&amp;path=mbball" TargetMode="External"/><Relationship Id="rId73" Type="http://schemas.openxmlformats.org/officeDocument/2006/relationships/hyperlink" Target="https://swarthmoreathletics.com/boxscore.aspx?id=12289&amp;path=mbball" TargetMode="External"/><Relationship Id="rId169" Type="http://schemas.openxmlformats.org/officeDocument/2006/relationships/hyperlink" Target="https://swarthmoreathletics.com/boxscore.aspx?id=13507&amp;path=mbball" TargetMode="External"/><Relationship Id="rId334" Type="http://schemas.openxmlformats.org/officeDocument/2006/relationships/hyperlink" Target="https://swarthmoreathletics.com/boxscore.aspx?id=12949&amp;path=mbball" TargetMode="External"/><Relationship Id="rId376" Type="http://schemas.openxmlformats.org/officeDocument/2006/relationships/hyperlink" Target="https://swarthmoreathletics.com/boxscore.aspx?id=12288&amp;path=mbball" TargetMode="External"/><Relationship Id="rId541" Type="http://schemas.openxmlformats.org/officeDocument/2006/relationships/hyperlink" Target="https://swarthmoreathletics.com/boxscore.aspx?id=12301&amp;path=mbball" TargetMode="External"/><Relationship Id="rId583" Type="http://schemas.openxmlformats.org/officeDocument/2006/relationships/hyperlink" Target="https://swarthmoreathletics.com/boxscore.aspx?id=8597&amp;path=mbball" TargetMode="External"/><Relationship Id="rId4" Type="http://schemas.openxmlformats.org/officeDocument/2006/relationships/hyperlink" Target="https://swarthmoreathletics.com/boxscore.aspx?id=13494&amp;path=mbball" TargetMode="External"/><Relationship Id="rId180" Type="http://schemas.openxmlformats.org/officeDocument/2006/relationships/hyperlink" Target="https://swarthmoreathletics.com/boxscore.aspx?id=14949&amp;path=mbball" TargetMode="External"/><Relationship Id="rId236" Type="http://schemas.openxmlformats.org/officeDocument/2006/relationships/hyperlink" Target="https://swarthmoreathletics.com/boxscore.aspx?id=12300&amp;path=mbball" TargetMode="External"/><Relationship Id="rId278" Type="http://schemas.openxmlformats.org/officeDocument/2006/relationships/hyperlink" Target="https://swarthmoreathletics.com/boxscore.aspx?id=8596&amp;path=mbball" TargetMode="External"/><Relationship Id="rId401" Type="http://schemas.openxmlformats.org/officeDocument/2006/relationships/hyperlink" Target="https://swarthmoreathletics.com/boxscore.aspx?id=6279&amp;path=mbball" TargetMode="External"/><Relationship Id="rId443" Type="http://schemas.openxmlformats.org/officeDocument/2006/relationships/hyperlink" Target="https://swarthmoreathletics.com/boxscore.aspx?id=8609&amp;path=mbball" TargetMode="External"/><Relationship Id="rId303" Type="http://schemas.openxmlformats.org/officeDocument/2006/relationships/hyperlink" Target="https://swarthmoreathletics.com/boxscore.aspx?id=12175&amp;path=mbball" TargetMode="External"/><Relationship Id="rId485" Type="http://schemas.openxmlformats.org/officeDocument/2006/relationships/hyperlink" Target="https://swarthmoreathletics.com/boxscore.aspx?id=17194&amp;path=mbball" TargetMode="External"/><Relationship Id="rId42" Type="http://schemas.openxmlformats.org/officeDocument/2006/relationships/hyperlink" Target="https://swarthmoreathletics.com/boxscore.aspx?id=12961&amp;path=mbball" TargetMode="External"/><Relationship Id="rId84" Type="http://schemas.openxmlformats.org/officeDocument/2006/relationships/hyperlink" Target="https://swarthmoreathletics.com/boxscore.aspx?id=12300&amp;path=mbball" TargetMode="External"/><Relationship Id="rId138" Type="http://schemas.openxmlformats.org/officeDocument/2006/relationships/hyperlink" Target="https://swarthmoreathletics.com/boxscore.aspx?id=8608&amp;path=mbball" TargetMode="External"/><Relationship Id="rId345" Type="http://schemas.openxmlformats.org/officeDocument/2006/relationships/hyperlink" Target="https://swarthmoreathletics.com/boxscore.aspx?id=12960&amp;path=mbball" TargetMode="External"/><Relationship Id="rId387" Type="http://schemas.openxmlformats.org/officeDocument/2006/relationships/hyperlink" Target="https://swarthmoreathletics.com/boxscore.aspx?id=12299&amp;path=mbball" TargetMode="External"/><Relationship Id="rId510" Type="http://schemas.openxmlformats.org/officeDocument/2006/relationships/hyperlink" Target="https://swarthmoreathletics.com/boxscore.aspx?id=12973&amp;path=mbball" TargetMode="External"/><Relationship Id="rId552" Type="http://schemas.openxmlformats.org/officeDocument/2006/relationships/hyperlink" Target="https://swarthmoreathletics.com/boxscore.aspx?id=6278&amp;path=mbball" TargetMode="External"/><Relationship Id="rId594" Type="http://schemas.openxmlformats.org/officeDocument/2006/relationships/hyperlink" Target="https://swarthmoreathletics.com/boxscore.aspx?id=8608&amp;path=mbball" TargetMode="External"/><Relationship Id="rId608" Type="http://schemas.openxmlformats.org/officeDocument/2006/relationships/hyperlink" Target="https://swarthmoreathletics.com/boxscore.aspx?id=12177&amp;path=mbball" TargetMode="External"/><Relationship Id="rId191" Type="http://schemas.openxmlformats.org/officeDocument/2006/relationships/hyperlink" Target="https://swarthmoreathletics.com/boxscore.aspx?id=12958&amp;path=mbball" TargetMode="External"/><Relationship Id="rId205" Type="http://schemas.openxmlformats.org/officeDocument/2006/relationships/hyperlink" Target="https://swarthmoreathletics.com/boxscore.aspx?id=12972&amp;path=mbball" TargetMode="External"/><Relationship Id="rId247" Type="http://schemas.openxmlformats.org/officeDocument/2006/relationships/hyperlink" Target="https://swarthmoreathletics.com/boxscore.aspx?id=6277&amp;path=mbball" TargetMode="External"/><Relationship Id="rId412" Type="http://schemas.openxmlformats.org/officeDocument/2006/relationships/hyperlink" Target="https://swarthmoreathletics.com/boxscore.aspx?id=6290&amp;path=mbball" TargetMode="External"/><Relationship Id="rId107" Type="http://schemas.openxmlformats.org/officeDocument/2006/relationships/hyperlink" Target="https://swarthmoreathletics.com/boxscore.aspx?id=6289&amp;path=mbball" TargetMode="External"/><Relationship Id="rId289" Type="http://schemas.openxmlformats.org/officeDocument/2006/relationships/hyperlink" Target="https://swarthmoreathletics.com/boxscore.aspx?id=8607&amp;path=mbball" TargetMode="External"/><Relationship Id="rId454" Type="http://schemas.openxmlformats.org/officeDocument/2006/relationships/hyperlink" Target="https://swarthmoreathletics.com/boxscore.aspx?id=12171&amp;path=mbball" TargetMode="External"/><Relationship Id="rId496" Type="http://schemas.openxmlformats.org/officeDocument/2006/relationships/hyperlink" Target="https://swarthmoreathletics.com/boxscore.aspx?id=12959&amp;path=mbball" TargetMode="External"/><Relationship Id="rId11" Type="http://schemas.openxmlformats.org/officeDocument/2006/relationships/hyperlink" Target="https://swarthmoreathletics.com/boxscore.aspx?id=13501&amp;path=mbball" TargetMode="External"/><Relationship Id="rId53" Type="http://schemas.openxmlformats.org/officeDocument/2006/relationships/hyperlink" Target="https://swarthmoreathletics.com/boxscore.aspx?id=12972&amp;path=mbball" TargetMode="External"/><Relationship Id="rId149" Type="http://schemas.openxmlformats.org/officeDocument/2006/relationships/hyperlink" Target="https://swarthmoreathletics.com/boxscore.aspx?id=12172&amp;path=mbball" TargetMode="External"/><Relationship Id="rId314" Type="http://schemas.openxmlformats.org/officeDocument/2006/relationships/hyperlink" Target="https://swarthmoreathletics.com/boxscore.aspx?id=13500&amp;path=mbball" TargetMode="External"/><Relationship Id="rId356" Type="http://schemas.openxmlformats.org/officeDocument/2006/relationships/hyperlink" Target="https://swarthmoreathletics.com/boxscore.aspx?id=12970&amp;path=mbball" TargetMode="External"/><Relationship Id="rId398" Type="http://schemas.openxmlformats.org/officeDocument/2006/relationships/hyperlink" Target="https://swarthmoreathletics.com/boxscore.aspx?id=6276&amp;path=mbball" TargetMode="External"/><Relationship Id="rId521" Type="http://schemas.openxmlformats.org/officeDocument/2006/relationships/hyperlink" Target="https://swarthmoreathletics.com/boxscore.aspx?id=12281&amp;path=mbball" TargetMode="External"/><Relationship Id="rId563" Type="http://schemas.openxmlformats.org/officeDocument/2006/relationships/hyperlink" Target="https://swarthmoreathletics.com/boxscore.aspx?id=6289&amp;path=mbball" TargetMode="External"/><Relationship Id="rId95" Type="http://schemas.openxmlformats.org/officeDocument/2006/relationships/hyperlink" Target="https://swarthmoreathletics.com/boxscore.aspx?id=6277&amp;path=mbball" TargetMode="External"/><Relationship Id="rId160" Type="http://schemas.openxmlformats.org/officeDocument/2006/relationships/hyperlink" Target="https://swarthmoreathletics.com/boxscore.aspx?id=13498&amp;path=mbball" TargetMode="External"/><Relationship Id="rId216" Type="http://schemas.openxmlformats.org/officeDocument/2006/relationships/hyperlink" Target="https://swarthmoreathletics.com/boxscore.aspx?id=12280&amp;path=mbball" TargetMode="External"/><Relationship Id="rId423" Type="http://schemas.openxmlformats.org/officeDocument/2006/relationships/hyperlink" Target="https://swarthmoreathletics.com/boxscore.aspx?id=6302&amp;path=mbball" TargetMode="External"/><Relationship Id="rId258" Type="http://schemas.openxmlformats.org/officeDocument/2006/relationships/hyperlink" Target="https://swarthmoreathletics.com/boxscore.aspx?id=6288&amp;path=mbball" TargetMode="External"/><Relationship Id="rId465" Type="http://schemas.openxmlformats.org/officeDocument/2006/relationships/hyperlink" Target="https://swarthmoreathletics.com/boxscore.aspx?id=13499&amp;path=mbball" TargetMode="External"/><Relationship Id="rId22" Type="http://schemas.openxmlformats.org/officeDocument/2006/relationships/hyperlink" Target="https://swarthmoreathletics.com/boxscore.aspx?id=13512&amp;path=mbball" TargetMode="External"/><Relationship Id="rId64" Type="http://schemas.openxmlformats.org/officeDocument/2006/relationships/hyperlink" Target="https://swarthmoreathletics.com/boxscore.aspx?id=12280&amp;path=mbball" TargetMode="External"/><Relationship Id="rId118" Type="http://schemas.openxmlformats.org/officeDocument/2006/relationships/hyperlink" Target="https://swarthmoreathletics.com/boxscore.aspx?id=6300&amp;path=mbball" TargetMode="External"/><Relationship Id="rId325" Type="http://schemas.openxmlformats.org/officeDocument/2006/relationships/hyperlink" Target="https://swarthmoreathletics.com/boxscore.aspx?id=13511&amp;path=mbball" TargetMode="External"/><Relationship Id="rId367" Type="http://schemas.openxmlformats.org/officeDocument/2006/relationships/hyperlink" Target="https://swarthmoreathletics.com/boxscore.aspx?id=12279&amp;path=mbball" TargetMode="External"/><Relationship Id="rId532" Type="http://schemas.openxmlformats.org/officeDocument/2006/relationships/hyperlink" Target="https://swarthmoreathletics.com/boxscore.aspx?id=12292&amp;path=mbball" TargetMode="External"/><Relationship Id="rId574" Type="http://schemas.openxmlformats.org/officeDocument/2006/relationships/hyperlink" Target="https://swarthmoreathletics.com/boxscore.aspx?id=6300&amp;path=mbball" TargetMode="External"/><Relationship Id="rId171" Type="http://schemas.openxmlformats.org/officeDocument/2006/relationships/hyperlink" Target="https://swarthmoreathletics.com/boxscore.aspx?id=13509&amp;path=mbball" TargetMode="External"/><Relationship Id="rId227" Type="http://schemas.openxmlformats.org/officeDocument/2006/relationships/hyperlink" Target="https://swarthmoreathletics.com/boxscore.aspx?id=12291&amp;path=mbball" TargetMode="External"/><Relationship Id="rId269" Type="http://schemas.openxmlformats.org/officeDocument/2006/relationships/hyperlink" Target="https://swarthmoreathletics.com/boxscore.aspx?id=6299&amp;path=mbball" TargetMode="External"/><Relationship Id="rId434" Type="http://schemas.openxmlformats.org/officeDocument/2006/relationships/hyperlink" Target="https://swarthmoreathletics.com/boxscore.aspx?id=8600&amp;path=mbball" TargetMode="External"/><Relationship Id="rId476" Type="http://schemas.openxmlformats.org/officeDocument/2006/relationships/hyperlink" Target="https://swarthmoreathletics.com/boxscore.aspx?id=13510&amp;path=mbball" TargetMode="External"/><Relationship Id="rId33" Type="http://schemas.openxmlformats.org/officeDocument/2006/relationships/hyperlink" Target="https://swarthmoreathletics.com/boxscore.aspx?id=12952&amp;path=mbball" TargetMode="External"/><Relationship Id="rId129" Type="http://schemas.openxmlformats.org/officeDocument/2006/relationships/hyperlink" Target="https://swarthmoreathletics.com/boxscore.aspx?id=8599&amp;path=mbball" TargetMode="External"/><Relationship Id="rId280" Type="http://schemas.openxmlformats.org/officeDocument/2006/relationships/hyperlink" Target="https://swarthmoreathletics.com/boxscore.aspx?id=8598&amp;path=mbball" TargetMode="External"/><Relationship Id="rId336" Type="http://schemas.openxmlformats.org/officeDocument/2006/relationships/hyperlink" Target="https://swarthmoreathletics.com/boxscore.aspx?id=12951&amp;path=mbball" TargetMode="External"/><Relationship Id="rId501" Type="http://schemas.openxmlformats.org/officeDocument/2006/relationships/hyperlink" Target="https://swarthmoreathletics.com/boxscore.aspx?id=12964&amp;path=mbball" TargetMode="External"/><Relationship Id="rId543" Type="http://schemas.openxmlformats.org/officeDocument/2006/relationships/hyperlink" Target="https://swarthmoreathletics.com/boxscore.aspx?id=12303&amp;path=mbball" TargetMode="External"/><Relationship Id="rId75" Type="http://schemas.openxmlformats.org/officeDocument/2006/relationships/hyperlink" Target="https://swarthmoreathletics.com/boxscore.aspx?id=12291&amp;path=mbball" TargetMode="External"/><Relationship Id="rId140" Type="http://schemas.openxmlformats.org/officeDocument/2006/relationships/hyperlink" Target="https://swarthmoreathletics.com/boxscore.aspx?id=8610&amp;path=mbball" TargetMode="External"/><Relationship Id="rId182" Type="http://schemas.openxmlformats.org/officeDocument/2006/relationships/hyperlink" Target="https://swarthmoreathletics.com/boxscore.aspx?id=12949&amp;path=mbball" TargetMode="External"/><Relationship Id="rId378" Type="http://schemas.openxmlformats.org/officeDocument/2006/relationships/hyperlink" Target="https://swarthmoreathletics.com/boxscore.aspx?id=12290&amp;path=mbball" TargetMode="External"/><Relationship Id="rId403" Type="http://schemas.openxmlformats.org/officeDocument/2006/relationships/hyperlink" Target="https://swarthmoreathletics.com/boxscore.aspx?id=6281&amp;path=mbball" TargetMode="External"/><Relationship Id="rId585" Type="http://schemas.openxmlformats.org/officeDocument/2006/relationships/hyperlink" Target="https://swarthmoreathletics.com/boxscore.aspx?id=8599&amp;path=mbball" TargetMode="External"/><Relationship Id="rId6" Type="http://schemas.openxmlformats.org/officeDocument/2006/relationships/hyperlink" Target="https://swarthmoreathletics.com/boxscore.aspx?id=13496&amp;path=mbball" TargetMode="External"/><Relationship Id="rId238" Type="http://schemas.openxmlformats.org/officeDocument/2006/relationships/hyperlink" Target="https://swarthmoreathletics.com/boxscore.aspx?id=12302&amp;path=mbball" TargetMode="External"/><Relationship Id="rId445" Type="http://schemas.openxmlformats.org/officeDocument/2006/relationships/hyperlink" Target="https://swarthmoreathletics.com/boxscore.aspx?id=8611&amp;path=mbball" TargetMode="External"/><Relationship Id="rId487" Type="http://schemas.openxmlformats.org/officeDocument/2006/relationships/hyperlink" Target="https://swarthmoreathletics.com/boxscore.aspx?id=12950&amp;path=mbball" TargetMode="External"/><Relationship Id="rId291" Type="http://schemas.openxmlformats.org/officeDocument/2006/relationships/hyperlink" Target="https://swarthmoreathletics.com/boxscore.aspx?id=8609&amp;path=mbball" TargetMode="External"/><Relationship Id="rId305" Type="http://schemas.openxmlformats.org/officeDocument/2006/relationships/hyperlink" Target="https://swarthmoreathletics.com/boxscore.aspx?id=13491&amp;path=mbball" TargetMode="External"/><Relationship Id="rId347" Type="http://schemas.openxmlformats.org/officeDocument/2006/relationships/hyperlink" Target="https://swarthmoreathletics.com/boxscore.aspx?id=12962&amp;path=mbball" TargetMode="External"/><Relationship Id="rId512" Type="http://schemas.openxmlformats.org/officeDocument/2006/relationships/hyperlink" Target="https://swarthmoreathletics.com/boxscore.aspx?id=13258&amp;path=mbball" TargetMode="External"/><Relationship Id="rId44" Type="http://schemas.openxmlformats.org/officeDocument/2006/relationships/hyperlink" Target="https://swarthmoreathletics.com/boxscore.aspx?id=12963&amp;path=mbball" TargetMode="External"/><Relationship Id="rId86" Type="http://schemas.openxmlformats.org/officeDocument/2006/relationships/hyperlink" Target="https://swarthmoreathletics.com/boxscore.aspx?id=12302&amp;path=mbball" TargetMode="External"/><Relationship Id="rId151" Type="http://schemas.openxmlformats.org/officeDocument/2006/relationships/hyperlink" Target="https://swarthmoreathletics.com/boxscore.aspx?id=12175&amp;path=mbball" TargetMode="External"/><Relationship Id="rId389" Type="http://schemas.openxmlformats.org/officeDocument/2006/relationships/hyperlink" Target="https://swarthmoreathletics.com/boxscore.aspx?id=12301&amp;path=mbball" TargetMode="External"/><Relationship Id="rId554" Type="http://schemas.openxmlformats.org/officeDocument/2006/relationships/hyperlink" Target="https://swarthmoreathletics.com/boxscore.aspx?id=6280&amp;path=mbball" TargetMode="External"/><Relationship Id="rId596" Type="http://schemas.openxmlformats.org/officeDocument/2006/relationships/hyperlink" Target="https://swarthmoreathletics.com/boxscore.aspx?id=8610&amp;path=mbball" TargetMode="External"/><Relationship Id="rId193" Type="http://schemas.openxmlformats.org/officeDocument/2006/relationships/hyperlink" Target="https://swarthmoreathletics.com/boxscore.aspx?id=12960&amp;path=mbball" TargetMode="External"/><Relationship Id="rId207" Type="http://schemas.openxmlformats.org/officeDocument/2006/relationships/hyperlink" Target="https://swarthmoreathletics.com/boxscore.aspx?id=13267&amp;path=mbball" TargetMode="External"/><Relationship Id="rId249" Type="http://schemas.openxmlformats.org/officeDocument/2006/relationships/hyperlink" Target="https://swarthmoreathletics.com/boxscore.aspx?id=6279&amp;path=mbball" TargetMode="External"/><Relationship Id="rId414" Type="http://schemas.openxmlformats.org/officeDocument/2006/relationships/hyperlink" Target="https://swarthmoreathletics.com/boxscore.aspx?id=6292&amp;path=mbball" TargetMode="External"/><Relationship Id="rId456" Type="http://schemas.openxmlformats.org/officeDocument/2006/relationships/hyperlink" Target="https://swarthmoreathletics.com/boxscore.aspx?id=12177&amp;path=mbball" TargetMode="External"/><Relationship Id="rId498" Type="http://schemas.openxmlformats.org/officeDocument/2006/relationships/hyperlink" Target="https://swarthmoreathletics.com/boxscore.aspx?id=12961&amp;path=mbball" TargetMode="External"/><Relationship Id="rId13" Type="http://schemas.openxmlformats.org/officeDocument/2006/relationships/hyperlink" Target="https://swarthmoreathletics.com/boxscore.aspx?id=13503&amp;path=mbball" TargetMode="External"/><Relationship Id="rId109" Type="http://schemas.openxmlformats.org/officeDocument/2006/relationships/hyperlink" Target="https://swarthmoreathletics.com/boxscore.aspx?id=6291&amp;path=mbball" TargetMode="External"/><Relationship Id="rId260" Type="http://schemas.openxmlformats.org/officeDocument/2006/relationships/hyperlink" Target="https://swarthmoreathletics.com/boxscore.aspx?id=6290&amp;path=mbball" TargetMode="External"/><Relationship Id="rId316" Type="http://schemas.openxmlformats.org/officeDocument/2006/relationships/hyperlink" Target="https://swarthmoreathletics.com/boxscore.aspx?id=13502&amp;path=mbball" TargetMode="External"/><Relationship Id="rId523" Type="http://schemas.openxmlformats.org/officeDocument/2006/relationships/hyperlink" Target="https://swarthmoreathletics.com/boxscore.aspx?id=12283&amp;path=mbball" TargetMode="External"/><Relationship Id="rId55" Type="http://schemas.openxmlformats.org/officeDocument/2006/relationships/hyperlink" Target="https://swarthmoreathletics.com/boxscore.aspx?id=13267&amp;path=mbball" TargetMode="External"/><Relationship Id="rId97" Type="http://schemas.openxmlformats.org/officeDocument/2006/relationships/hyperlink" Target="https://swarthmoreathletics.com/boxscore.aspx?id=6279&amp;path=mbball" TargetMode="External"/><Relationship Id="rId120" Type="http://schemas.openxmlformats.org/officeDocument/2006/relationships/hyperlink" Target="https://swarthmoreathletics.com/boxscore.aspx?id=6303&amp;path=mbball" TargetMode="External"/><Relationship Id="rId358" Type="http://schemas.openxmlformats.org/officeDocument/2006/relationships/hyperlink" Target="https://swarthmoreathletics.com/boxscore.aspx?id=12973&amp;path=mbball" TargetMode="External"/><Relationship Id="rId565" Type="http://schemas.openxmlformats.org/officeDocument/2006/relationships/hyperlink" Target="https://swarthmoreathletics.com/boxscore.aspx?id=6291&amp;path=mbball" TargetMode="External"/><Relationship Id="rId162" Type="http://schemas.openxmlformats.org/officeDocument/2006/relationships/hyperlink" Target="https://swarthmoreathletics.com/boxscore.aspx?id=13500&amp;path=mbball" TargetMode="External"/><Relationship Id="rId218" Type="http://schemas.openxmlformats.org/officeDocument/2006/relationships/hyperlink" Target="https://swarthmoreathletics.com/boxscore.aspx?id=12282&amp;path=mbball" TargetMode="External"/><Relationship Id="rId425" Type="http://schemas.openxmlformats.org/officeDocument/2006/relationships/hyperlink" Target="https://swarthmoreathletics.com/boxscore.aspx?id=6568&amp;path=mbball" TargetMode="External"/><Relationship Id="rId467" Type="http://schemas.openxmlformats.org/officeDocument/2006/relationships/hyperlink" Target="https://swarthmoreathletics.com/boxscore.aspx?id=13501&amp;path=mbball" TargetMode="External"/><Relationship Id="rId271" Type="http://schemas.openxmlformats.org/officeDocument/2006/relationships/hyperlink" Target="https://swarthmoreathletics.com/boxscore.aspx?id=6302&amp;path=mbball" TargetMode="External"/><Relationship Id="rId24" Type="http://schemas.openxmlformats.org/officeDocument/2006/relationships/hyperlink" Target="https://swarthmoreathletics.com/boxscore.aspx?id=13514&amp;path=mbball" TargetMode="External"/><Relationship Id="rId66" Type="http://schemas.openxmlformats.org/officeDocument/2006/relationships/hyperlink" Target="https://swarthmoreathletics.com/boxscore.aspx?id=12282&amp;path=mbball" TargetMode="External"/><Relationship Id="rId131" Type="http://schemas.openxmlformats.org/officeDocument/2006/relationships/hyperlink" Target="https://swarthmoreathletics.com/boxscore.aspx?id=8601&amp;path=mbball" TargetMode="External"/><Relationship Id="rId327" Type="http://schemas.openxmlformats.org/officeDocument/2006/relationships/hyperlink" Target="https://swarthmoreathletics.com/boxscore.aspx?id=13513&amp;path=mbball" TargetMode="External"/><Relationship Id="rId369" Type="http://schemas.openxmlformats.org/officeDocument/2006/relationships/hyperlink" Target="https://swarthmoreathletics.com/boxscore.aspx?id=12281&amp;path=mbball" TargetMode="External"/><Relationship Id="rId534" Type="http://schemas.openxmlformats.org/officeDocument/2006/relationships/hyperlink" Target="https://swarthmoreathletics.com/boxscore.aspx?id=12294&amp;path=mbball" TargetMode="External"/><Relationship Id="rId576" Type="http://schemas.openxmlformats.org/officeDocument/2006/relationships/hyperlink" Target="https://swarthmoreathletics.com/boxscore.aspx?id=6303&amp;path=mbball" TargetMode="External"/><Relationship Id="rId173" Type="http://schemas.openxmlformats.org/officeDocument/2006/relationships/hyperlink" Target="https://swarthmoreathletics.com/boxscore.aspx?id=13511&amp;path=mbball" TargetMode="External"/><Relationship Id="rId229" Type="http://schemas.openxmlformats.org/officeDocument/2006/relationships/hyperlink" Target="https://swarthmoreathletics.com/boxscore.aspx?id=12293&amp;path=mbball" TargetMode="External"/><Relationship Id="rId380" Type="http://schemas.openxmlformats.org/officeDocument/2006/relationships/hyperlink" Target="https://swarthmoreathletics.com/boxscore.aspx?id=12292&amp;path=mbball" TargetMode="External"/><Relationship Id="rId436" Type="http://schemas.openxmlformats.org/officeDocument/2006/relationships/hyperlink" Target="https://swarthmoreathletics.com/boxscore.aspx?id=8602&amp;path=mbball" TargetMode="External"/><Relationship Id="rId601" Type="http://schemas.openxmlformats.org/officeDocument/2006/relationships/hyperlink" Target="https://swarthmoreathletics.com/boxscore.aspx?id=8615&amp;path=mbball" TargetMode="External"/><Relationship Id="rId240" Type="http://schemas.openxmlformats.org/officeDocument/2006/relationships/hyperlink" Target="https://swarthmoreathletics.com/boxscore.aspx?id=12795&amp;path=mbball" TargetMode="External"/><Relationship Id="rId478" Type="http://schemas.openxmlformats.org/officeDocument/2006/relationships/hyperlink" Target="https://swarthmoreathletics.com/boxscore.aspx?id=13512&amp;path=mbball" TargetMode="External"/><Relationship Id="rId35" Type="http://schemas.openxmlformats.org/officeDocument/2006/relationships/hyperlink" Target="https://swarthmoreathletics.com/boxscore.aspx?id=12954&amp;path=mbball" TargetMode="External"/><Relationship Id="rId77" Type="http://schemas.openxmlformats.org/officeDocument/2006/relationships/hyperlink" Target="https://swarthmoreathletics.com/boxscore.aspx?id=12293&amp;path=mbball" TargetMode="External"/><Relationship Id="rId100" Type="http://schemas.openxmlformats.org/officeDocument/2006/relationships/hyperlink" Target="https://swarthmoreathletics.com/boxscore.aspx?id=6282&amp;path=mbball" TargetMode="External"/><Relationship Id="rId282" Type="http://schemas.openxmlformats.org/officeDocument/2006/relationships/hyperlink" Target="https://swarthmoreathletics.com/boxscore.aspx?id=8600&amp;path=mbball" TargetMode="External"/><Relationship Id="rId338" Type="http://schemas.openxmlformats.org/officeDocument/2006/relationships/hyperlink" Target="https://swarthmoreathletics.com/boxscore.aspx?id=12953&amp;path=mbball" TargetMode="External"/><Relationship Id="rId503" Type="http://schemas.openxmlformats.org/officeDocument/2006/relationships/hyperlink" Target="https://swarthmoreathletics.com/boxscore.aspx?id=12966&amp;path=mbball" TargetMode="External"/><Relationship Id="rId545" Type="http://schemas.openxmlformats.org/officeDocument/2006/relationships/hyperlink" Target="https://swarthmoreathletics.com/boxscore.aspx?id=12783&amp;path=mbball" TargetMode="External"/><Relationship Id="rId587" Type="http://schemas.openxmlformats.org/officeDocument/2006/relationships/hyperlink" Target="https://swarthmoreathletics.com/boxscore.aspx?id=8601&amp;path=mbball" TargetMode="External"/><Relationship Id="rId8" Type="http://schemas.openxmlformats.org/officeDocument/2006/relationships/hyperlink" Target="https://swarthmoreathletics.com/boxscore.aspx?id=13498&amp;path=mbball" TargetMode="External"/><Relationship Id="rId142" Type="http://schemas.openxmlformats.org/officeDocument/2006/relationships/hyperlink" Target="https://swarthmoreathletics.com/boxscore.aspx?id=8612&amp;path=mbball" TargetMode="External"/><Relationship Id="rId184" Type="http://schemas.openxmlformats.org/officeDocument/2006/relationships/hyperlink" Target="https://swarthmoreathletics.com/boxscore.aspx?id=12951&amp;path=mbball" TargetMode="External"/><Relationship Id="rId391" Type="http://schemas.openxmlformats.org/officeDocument/2006/relationships/hyperlink" Target="https://swarthmoreathletics.com/boxscore.aspx?id=12303&amp;path=mbball" TargetMode="External"/><Relationship Id="rId405" Type="http://schemas.openxmlformats.org/officeDocument/2006/relationships/hyperlink" Target="https://swarthmoreathletics.com/boxscore.aspx?id=6283&amp;path=mbball" TargetMode="External"/><Relationship Id="rId447" Type="http://schemas.openxmlformats.org/officeDocument/2006/relationships/hyperlink" Target="https://swarthmoreathletics.com/boxscore.aspx?id=8613&amp;path=mbball" TargetMode="External"/><Relationship Id="rId251" Type="http://schemas.openxmlformats.org/officeDocument/2006/relationships/hyperlink" Target="https://swarthmoreathletics.com/boxscore.aspx?id=6281&amp;path=mbball" TargetMode="External"/><Relationship Id="rId489" Type="http://schemas.openxmlformats.org/officeDocument/2006/relationships/hyperlink" Target="https://swarthmoreathletics.com/boxscore.aspx?id=12952&amp;path=mbball" TargetMode="External"/><Relationship Id="rId46" Type="http://schemas.openxmlformats.org/officeDocument/2006/relationships/hyperlink" Target="https://swarthmoreathletics.com/boxscore.aspx?id=12965&amp;path=mbball" TargetMode="External"/><Relationship Id="rId293" Type="http://schemas.openxmlformats.org/officeDocument/2006/relationships/hyperlink" Target="https://swarthmoreathletics.com/boxscore.aspx?id=8611&amp;path=mbball" TargetMode="External"/><Relationship Id="rId307" Type="http://schemas.openxmlformats.org/officeDocument/2006/relationships/hyperlink" Target="https://swarthmoreathletics.com/boxscore.aspx?id=13493&amp;path=mbball" TargetMode="External"/><Relationship Id="rId349" Type="http://schemas.openxmlformats.org/officeDocument/2006/relationships/hyperlink" Target="https://swarthmoreathletics.com/boxscore.aspx?id=12964&amp;path=mbball" TargetMode="External"/><Relationship Id="rId514" Type="http://schemas.openxmlformats.org/officeDocument/2006/relationships/hyperlink" Target="https://swarthmoreathletics.com/boxscore.aspx?id=13260&amp;path=mbball" TargetMode="External"/><Relationship Id="rId556" Type="http://schemas.openxmlformats.org/officeDocument/2006/relationships/hyperlink" Target="https://swarthmoreathletics.com/boxscore.aspx?id=6282&amp;path=mbball" TargetMode="External"/><Relationship Id="rId88" Type="http://schemas.openxmlformats.org/officeDocument/2006/relationships/hyperlink" Target="https://swarthmoreathletics.com/boxscore.aspx?id=12795&amp;path=mbball" TargetMode="External"/><Relationship Id="rId111" Type="http://schemas.openxmlformats.org/officeDocument/2006/relationships/hyperlink" Target="https://swarthmoreathletics.com/boxscore.aspx?id=6293&amp;path=mbball" TargetMode="External"/><Relationship Id="rId153" Type="http://schemas.openxmlformats.org/officeDocument/2006/relationships/hyperlink" Target="https://swarthmoreathletics.com/boxscore.aspx?id=13491&amp;path=mbball" TargetMode="External"/><Relationship Id="rId195" Type="http://schemas.openxmlformats.org/officeDocument/2006/relationships/hyperlink" Target="https://swarthmoreathletics.com/boxscore.aspx?id=12962&amp;path=mbball" TargetMode="External"/><Relationship Id="rId209" Type="http://schemas.openxmlformats.org/officeDocument/2006/relationships/hyperlink" Target="https://swarthmoreathletics.com/boxscore.aspx?id=13259&amp;path=mbball" TargetMode="External"/><Relationship Id="rId360" Type="http://schemas.openxmlformats.org/officeDocument/2006/relationships/hyperlink" Target="https://swarthmoreathletics.com/boxscore.aspx?id=13258&amp;path=mbball" TargetMode="External"/><Relationship Id="rId416" Type="http://schemas.openxmlformats.org/officeDocument/2006/relationships/hyperlink" Target="https://swarthmoreathletics.com/boxscore.aspx?id=6294&amp;path=mbball" TargetMode="External"/><Relationship Id="rId598" Type="http://schemas.openxmlformats.org/officeDocument/2006/relationships/hyperlink" Target="https://swarthmoreathletics.com/boxscore.aspx?id=8612&amp;path=mbball" TargetMode="External"/><Relationship Id="rId220" Type="http://schemas.openxmlformats.org/officeDocument/2006/relationships/hyperlink" Target="https://swarthmoreathletics.com/boxscore.aspx?id=12284&amp;path=mbball" TargetMode="External"/><Relationship Id="rId458" Type="http://schemas.openxmlformats.org/officeDocument/2006/relationships/hyperlink" Target="https://swarthmoreathletics.com/boxscore.aspx?id=13492&amp;path=mbball" TargetMode="External"/><Relationship Id="rId15" Type="http://schemas.openxmlformats.org/officeDocument/2006/relationships/hyperlink" Target="https://swarthmoreathletics.com/boxscore.aspx?id=13505&amp;path=mbball" TargetMode="External"/><Relationship Id="rId57" Type="http://schemas.openxmlformats.org/officeDocument/2006/relationships/hyperlink" Target="https://swarthmoreathletics.com/boxscore.aspx?id=13259&amp;path=mbball" TargetMode="External"/><Relationship Id="rId262" Type="http://schemas.openxmlformats.org/officeDocument/2006/relationships/hyperlink" Target="https://swarthmoreathletics.com/boxscore.aspx?id=6292&amp;path=mbball" TargetMode="External"/><Relationship Id="rId318" Type="http://schemas.openxmlformats.org/officeDocument/2006/relationships/hyperlink" Target="https://swarthmoreathletics.com/boxscore.aspx?id=13504&amp;path=mbball" TargetMode="External"/><Relationship Id="rId525" Type="http://schemas.openxmlformats.org/officeDocument/2006/relationships/hyperlink" Target="https://swarthmoreathletics.com/boxscore.aspx?id=12285&amp;path=mbball" TargetMode="External"/><Relationship Id="rId567" Type="http://schemas.openxmlformats.org/officeDocument/2006/relationships/hyperlink" Target="https://swarthmoreathletics.com/boxscore.aspx?id=6293&amp;path=mbball" TargetMode="External"/><Relationship Id="rId99" Type="http://schemas.openxmlformats.org/officeDocument/2006/relationships/hyperlink" Target="https://swarthmoreathletics.com/boxscore.aspx?id=6281&amp;path=mbball" TargetMode="External"/><Relationship Id="rId122" Type="http://schemas.openxmlformats.org/officeDocument/2006/relationships/hyperlink" Target="https://swarthmoreathletics.com/boxscore.aspx?id=6569&amp;path=mbball" TargetMode="External"/><Relationship Id="rId164" Type="http://schemas.openxmlformats.org/officeDocument/2006/relationships/hyperlink" Target="https://swarthmoreathletics.com/boxscore.aspx?id=13502&amp;path=mbball" TargetMode="External"/><Relationship Id="rId371" Type="http://schemas.openxmlformats.org/officeDocument/2006/relationships/hyperlink" Target="https://swarthmoreathletics.com/boxscore.aspx?id=12283&amp;path=mbball" TargetMode="External"/><Relationship Id="rId427" Type="http://schemas.openxmlformats.org/officeDocument/2006/relationships/hyperlink" Target="https://swarthmoreathletics.com/boxscore.aspx?id=6570&amp;path=mbball" TargetMode="External"/><Relationship Id="rId469" Type="http://schemas.openxmlformats.org/officeDocument/2006/relationships/hyperlink" Target="https://swarthmoreathletics.com/boxscore.aspx?id=13503&amp;path=mbball" TargetMode="External"/><Relationship Id="rId26" Type="http://schemas.openxmlformats.org/officeDocument/2006/relationships/hyperlink" Target="https://swarthmoreathletics.com/boxscore.aspx?id=17116&amp;path=mbball" TargetMode="External"/><Relationship Id="rId231" Type="http://schemas.openxmlformats.org/officeDocument/2006/relationships/hyperlink" Target="https://swarthmoreathletics.com/boxscore.aspx?id=12295&amp;path=mbball" TargetMode="External"/><Relationship Id="rId273" Type="http://schemas.openxmlformats.org/officeDocument/2006/relationships/hyperlink" Target="https://swarthmoreathletics.com/boxscore.aspx?id=6568&amp;path=mbball" TargetMode="External"/><Relationship Id="rId329" Type="http://schemas.openxmlformats.org/officeDocument/2006/relationships/hyperlink" Target="https://swarthmoreathletics.com/boxscore.aspx?id=13515&amp;path=mbball" TargetMode="External"/><Relationship Id="rId480" Type="http://schemas.openxmlformats.org/officeDocument/2006/relationships/hyperlink" Target="https://swarthmoreathletics.com/boxscore.aspx?id=13514&amp;path=mbball" TargetMode="External"/><Relationship Id="rId536" Type="http://schemas.openxmlformats.org/officeDocument/2006/relationships/hyperlink" Target="https://swarthmoreathletics.com/boxscore.aspx?id=12296&amp;path=mbball" TargetMode="External"/><Relationship Id="rId68" Type="http://schemas.openxmlformats.org/officeDocument/2006/relationships/hyperlink" Target="https://swarthmoreathletics.com/boxscore.aspx?id=12284&amp;path=mbball" TargetMode="External"/><Relationship Id="rId133" Type="http://schemas.openxmlformats.org/officeDocument/2006/relationships/hyperlink" Target="https://swarthmoreathletics.com/boxscore.aspx?id=8603&amp;path=mbball" TargetMode="External"/><Relationship Id="rId175" Type="http://schemas.openxmlformats.org/officeDocument/2006/relationships/hyperlink" Target="https://swarthmoreathletics.com/boxscore.aspx?id=13513&amp;path=mbball" TargetMode="External"/><Relationship Id="rId340" Type="http://schemas.openxmlformats.org/officeDocument/2006/relationships/hyperlink" Target="https://swarthmoreathletics.com/boxscore.aspx?id=12955&amp;path=mbball" TargetMode="External"/><Relationship Id="rId578" Type="http://schemas.openxmlformats.org/officeDocument/2006/relationships/hyperlink" Target="https://swarthmoreathletics.com/boxscore.aspx?id=6569&amp;path=mbball" TargetMode="External"/><Relationship Id="rId200" Type="http://schemas.openxmlformats.org/officeDocument/2006/relationships/hyperlink" Target="https://swarthmoreathletics.com/boxscore.aspx?id=12967&amp;path=mbball" TargetMode="External"/><Relationship Id="rId382" Type="http://schemas.openxmlformats.org/officeDocument/2006/relationships/hyperlink" Target="https://swarthmoreathletics.com/boxscore.aspx?id=12294&amp;path=mbball" TargetMode="External"/><Relationship Id="rId438" Type="http://schemas.openxmlformats.org/officeDocument/2006/relationships/hyperlink" Target="https://swarthmoreathletics.com/boxscore.aspx?id=8604&amp;path=mbball" TargetMode="External"/><Relationship Id="rId603" Type="http://schemas.openxmlformats.org/officeDocument/2006/relationships/hyperlink" Target="https://swarthmoreathletics.com/boxscore.aspx?id=8617&amp;path=mbball" TargetMode="External"/><Relationship Id="rId242" Type="http://schemas.openxmlformats.org/officeDocument/2006/relationships/hyperlink" Target="https://swarthmoreathletics.com/boxscore.aspx?id=12796&amp;path=mbball" TargetMode="External"/><Relationship Id="rId284" Type="http://schemas.openxmlformats.org/officeDocument/2006/relationships/hyperlink" Target="https://swarthmoreathletics.com/boxscore.aspx?id=8602&amp;path=mbball" TargetMode="External"/><Relationship Id="rId491" Type="http://schemas.openxmlformats.org/officeDocument/2006/relationships/hyperlink" Target="https://swarthmoreathletics.com/boxscore.aspx?id=12954&amp;path=mbball" TargetMode="External"/><Relationship Id="rId505" Type="http://schemas.openxmlformats.org/officeDocument/2006/relationships/hyperlink" Target="https://swarthmoreathletics.com/boxscore.aspx?id=12968&amp;path=mbball" TargetMode="External"/><Relationship Id="rId37" Type="http://schemas.openxmlformats.org/officeDocument/2006/relationships/hyperlink" Target="https://swarthmoreathletics.com/boxscore.aspx?id=12956&amp;path=mbball" TargetMode="External"/><Relationship Id="rId79" Type="http://schemas.openxmlformats.org/officeDocument/2006/relationships/hyperlink" Target="https://swarthmoreathletics.com/boxscore.aspx?id=12295&amp;path=mbball" TargetMode="External"/><Relationship Id="rId102" Type="http://schemas.openxmlformats.org/officeDocument/2006/relationships/hyperlink" Target="https://swarthmoreathletics.com/boxscore.aspx?id=6372&amp;path=mbball" TargetMode="External"/><Relationship Id="rId144" Type="http://schemas.openxmlformats.org/officeDocument/2006/relationships/hyperlink" Target="https://swarthmoreathletics.com/boxscore.aspx?id=8614&amp;path=mbball" TargetMode="External"/><Relationship Id="rId547" Type="http://schemas.openxmlformats.org/officeDocument/2006/relationships/hyperlink" Target="https://swarthmoreathletics.com/boxscore.aspx?id=12799&amp;path=mbball" TargetMode="External"/><Relationship Id="rId589" Type="http://schemas.openxmlformats.org/officeDocument/2006/relationships/hyperlink" Target="https://swarthmoreathletics.com/boxscore.aspx?id=8603&amp;path=mbball" TargetMode="External"/><Relationship Id="rId90" Type="http://schemas.openxmlformats.org/officeDocument/2006/relationships/hyperlink" Target="https://swarthmoreathletics.com/boxscore.aspx?id=12796&amp;path=mbball" TargetMode="External"/><Relationship Id="rId186" Type="http://schemas.openxmlformats.org/officeDocument/2006/relationships/hyperlink" Target="https://swarthmoreathletics.com/boxscore.aspx?id=12953&amp;path=mbball" TargetMode="External"/><Relationship Id="rId351" Type="http://schemas.openxmlformats.org/officeDocument/2006/relationships/hyperlink" Target="https://swarthmoreathletics.com/boxscore.aspx?id=12966&amp;path=mbball" TargetMode="External"/><Relationship Id="rId393" Type="http://schemas.openxmlformats.org/officeDocument/2006/relationships/hyperlink" Target="https://swarthmoreathletics.com/boxscore.aspx?id=12783&amp;path=mbball" TargetMode="External"/><Relationship Id="rId407" Type="http://schemas.openxmlformats.org/officeDocument/2006/relationships/hyperlink" Target="https://swarthmoreathletics.com/boxscore.aspx?id=6285&amp;path=mbball" TargetMode="External"/><Relationship Id="rId449" Type="http://schemas.openxmlformats.org/officeDocument/2006/relationships/hyperlink" Target="https://swarthmoreathletics.com/boxscore.aspx?id=8615&amp;path=mbball" TargetMode="External"/><Relationship Id="rId211" Type="http://schemas.openxmlformats.org/officeDocument/2006/relationships/hyperlink" Target="https://swarthmoreathletics.com/boxscore.aspx?id=13261&amp;path=mbball" TargetMode="External"/><Relationship Id="rId253" Type="http://schemas.openxmlformats.org/officeDocument/2006/relationships/hyperlink" Target="https://swarthmoreathletics.com/boxscore.aspx?id=6283&amp;path=mbball" TargetMode="External"/><Relationship Id="rId295" Type="http://schemas.openxmlformats.org/officeDocument/2006/relationships/hyperlink" Target="https://swarthmoreathletics.com/boxscore.aspx?id=8613&amp;path=mbball" TargetMode="External"/><Relationship Id="rId309" Type="http://schemas.openxmlformats.org/officeDocument/2006/relationships/hyperlink" Target="https://swarthmoreathletics.com/boxscore.aspx?id=13495&amp;path=mbball" TargetMode="External"/><Relationship Id="rId460" Type="http://schemas.openxmlformats.org/officeDocument/2006/relationships/hyperlink" Target="https://swarthmoreathletics.com/boxscore.aspx?id=13494&amp;path=mbball" TargetMode="External"/><Relationship Id="rId516" Type="http://schemas.openxmlformats.org/officeDocument/2006/relationships/hyperlink" Target="https://swarthmoreathletics.com/boxscore.aspx?id=13262&amp;path=mbball" TargetMode="External"/><Relationship Id="rId48" Type="http://schemas.openxmlformats.org/officeDocument/2006/relationships/hyperlink" Target="https://swarthmoreathletics.com/boxscore.aspx?id=12967&amp;path=mbball" TargetMode="External"/><Relationship Id="rId113" Type="http://schemas.openxmlformats.org/officeDocument/2006/relationships/hyperlink" Target="https://swarthmoreathletics.com/boxscore.aspx?id=6295&amp;path=mbball" TargetMode="External"/><Relationship Id="rId320" Type="http://schemas.openxmlformats.org/officeDocument/2006/relationships/hyperlink" Target="https://swarthmoreathletics.com/boxscore.aspx?id=13506&amp;path=mbball" TargetMode="External"/><Relationship Id="rId558" Type="http://schemas.openxmlformats.org/officeDocument/2006/relationships/hyperlink" Target="https://swarthmoreathletics.com/boxscore.aspx?id=6372&amp;path=mbball" TargetMode="External"/><Relationship Id="rId155" Type="http://schemas.openxmlformats.org/officeDocument/2006/relationships/hyperlink" Target="https://swarthmoreathletics.com/boxscore.aspx?id=13493&amp;path=mbball" TargetMode="External"/><Relationship Id="rId197" Type="http://schemas.openxmlformats.org/officeDocument/2006/relationships/hyperlink" Target="https://swarthmoreathletics.com/boxscore.aspx?id=12964&amp;path=mbball" TargetMode="External"/><Relationship Id="rId362" Type="http://schemas.openxmlformats.org/officeDocument/2006/relationships/hyperlink" Target="https://swarthmoreathletics.com/boxscore.aspx?id=13260&amp;path=mbball" TargetMode="External"/><Relationship Id="rId418" Type="http://schemas.openxmlformats.org/officeDocument/2006/relationships/hyperlink" Target="https://swarthmoreathletics.com/boxscore.aspx?id=6296&amp;path=mbball" TargetMode="External"/><Relationship Id="rId222" Type="http://schemas.openxmlformats.org/officeDocument/2006/relationships/hyperlink" Target="https://swarthmoreathletics.com/boxscore.aspx?id=12286&amp;path=mbball" TargetMode="External"/><Relationship Id="rId264" Type="http://schemas.openxmlformats.org/officeDocument/2006/relationships/hyperlink" Target="https://swarthmoreathletics.com/boxscore.aspx?id=6294&amp;path=mbball" TargetMode="External"/><Relationship Id="rId471" Type="http://schemas.openxmlformats.org/officeDocument/2006/relationships/hyperlink" Target="https://swarthmoreathletics.com/boxscore.aspx?id=13505&amp;path=mbball" TargetMode="External"/><Relationship Id="rId17" Type="http://schemas.openxmlformats.org/officeDocument/2006/relationships/hyperlink" Target="https://swarthmoreathletics.com/boxscore.aspx?id=13507&amp;path=mbball" TargetMode="External"/><Relationship Id="rId59" Type="http://schemas.openxmlformats.org/officeDocument/2006/relationships/hyperlink" Target="https://swarthmoreathletics.com/boxscore.aspx?id=13261&amp;path=mbball" TargetMode="External"/><Relationship Id="rId124" Type="http://schemas.openxmlformats.org/officeDocument/2006/relationships/hyperlink" Target="https://swarthmoreathletics.com/boxscore.aspx?id=8594&amp;path=mbball" TargetMode="External"/><Relationship Id="rId527" Type="http://schemas.openxmlformats.org/officeDocument/2006/relationships/hyperlink" Target="https://swarthmoreathletics.com/boxscore.aspx?id=12287&amp;path=mbball" TargetMode="External"/><Relationship Id="rId569" Type="http://schemas.openxmlformats.org/officeDocument/2006/relationships/hyperlink" Target="https://swarthmoreathletics.com/boxscore.aspx?id=6295&amp;path=mbball" TargetMode="External"/><Relationship Id="rId70" Type="http://schemas.openxmlformats.org/officeDocument/2006/relationships/hyperlink" Target="https://swarthmoreathletics.com/boxscore.aspx?id=12286&amp;path=mbball" TargetMode="External"/><Relationship Id="rId166" Type="http://schemas.openxmlformats.org/officeDocument/2006/relationships/hyperlink" Target="https://swarthmoreathletics.com/boxscore.aspx?id=13504&amp;path=mbball" TargetMode="External"/><Relationship Id="rId331" Type="http://schemas.openxmlformats.org/officeDocument/2006/relationships/hyperlink" Target="https://swarthmoreathletics.com/boxscore.aspx?id=17117&amp;path=mbball" TargetMode="External"/><Relationship Id="rId373" Type="http://schemas.openxmlformats.org/officeDocument/2006/relationships/hyperlink" Target="https://swarthmoreathletics.com/boxscore.aspx?id=12285&amp;path=mbball" TargetMode="External"/><Relationship Id="rId429" Type="http://schemas.openxmlformats.org/officeDocument/2006/relationships/hyperlink" Target="https://swarthmoreathletics.com/boxscore.aspx?id=8595&amp;path=mbball" TargetMode="External"/><Relationship Id="rId580" Type="http://schemas.openxmlformats.org/officeDocument/2006/relationships/hyperlink" Target="https://swarthmoreathletics.com/boxscore.aspx?id=8594&amp;path=mbball" TargetMode="External"/><Relationship Id="rId1" Type="http://schemas.openxmlformats.org/officeDocument/2006/relationships/hyperlink" Target="https://swarthmoreathletics.com/boxscore.aspx?id=13491&amp;path=mbball" TargetMode="External"/><Relationship Id="rId233" Type="http://schemas.openxmlformats.org/officeDocument/2006/relationships/hyperlink" Target="https://swarthmoreathletics.com/boxscore.aspx?id=12297&amp;path=mbball" TargetMode="External"/><Relationship Id="rId440" Type="http://schemas.openxmlformats.org/officeDocument/2006/relationships/hyperlink" Target="https://swarthmoreathletics.com/boxscore.aspx?id=8606&amp;path=mbball" TargetMode="External"/><Relationship Id="rId28" Type="http://schemas.openxmlformats.org/officeDocument/2006/relationships/hyperlink" Target="https://swarthmoreathletics.com/boxscore.aspx?id=14949&amp;path=mbball" TargetMode="External"/><Relationship Id="rId275" Type="http://schemas.openxmlformats.org/officeDocument/2006/relationships/hyperlink" Target="https://swarthmoreathletics.com/boxscore.aspx?id=6570&amp;path=mbball" TargetMode="External"/><Relationship Id="rId300" Type="http://schemas.openxmlformats.org/officeDocument/2006/relationships/hyperlink" Target="https://swarthmoreathletics.com/boxscore.aspx?id=8618&amp;path=mbball" TargetMode="External"/><Relationship Id="rId482" Type="http://schemas.openxmlformats.org/officeDocument/2006/relationships/hyperlink" Target="https://swarthmoreathletics.com/boxscore.aspx?id=17116&amp;path=mbball" TargetMode="External"/><Relationship Id="rId538" Type="http://schemas.openxmlformats.org/officeDocument/2006/relationships/hyperlink" Target="https://swarthmoreathletics.com/boxscore.aspx?id=12298&amp;path=mbball" TargetMode="External"/><Relationship Id="rId81" Type="http://schemas.openxmlformats.org/officeDocument/2006/relationships/hyperlink" Target="https://swarthmoreathletics.com/boxscore.aspx?id=12297&amp;path=mbball" TargetMode="External"/><Relationship Id="rId135" Type="http://schemas.openxmlformats.org/officeDocument/2006/relationships/hyperlink" Target="https://swarthmoreathletics.com/boxscore.aspx?id=8605&amp;path=mbball" TargetMode="External"/><Relationship Id="rId177" Type="http://schemas.openxmlformats.org/officeDocument/2006/relationships/hyperlink" Target="https://swarthmoreathletics.com/boxscore.aspx?id=13515&amp;path=mbball" TargetMode="External"/><Relationship Id="rId342" Type="http://schemas.openxmlformats.org/officeDocument/2006/relationships/hyperlink" Target="https://swarthmoreathletics.com/boxscore.aspx?id=12957&amp;path=mbball" TargetMode="External"/><Relationship Id="rId384" Type="http://schemas.openxmlformats.org/officeDocument/2006/relationships/hyperlink" Target="https://swarthmoreathletics.com/boxscore.aspx?id=12296&amp;path=mbball" TargetMode="External"/><Relationship Id="rId591" Type="http://schemas.openxmlformats.org/officeDocument/2006/relationships/hyperlink" Target="https://swarthmoreathletics.com/boxscore.aspx?id=8605&amp;path=mbball" TargetMode="External"/><Relationship Id="rId605" Type="http://schemas.openxmlformats.org/officeDocument/2006/relationships/hyperlink" Target="https://swarthmoreathletics.com/boxscore.aspx?id=12172&amp;path=mbball" TargetMode="External"/><Relationship Id="rId202" Type="http://schemas.openxmlformats.org/officeDocument/2006/relationships/hyperlink" Target="https://swarthmoreathletics.com/boxscore.aspx?id=12969&amp;path=mbball" TargetMode="External"/><Relationship Id="rId244" Type="http://schemas.openxmlformats.org/officeDocument/2006/relationships/hyperlink" Target="https://swarthmoreathletics.com/boxscore.aspx?id=12802&amp;path=mbball" TargetMode="External"/><Relationship Id="rId39" Type="http://schemas.openxmlformats.org/officeDocument/2006/relationships/hyperlink" Target="https://swarthmoreathletics.com/boxscore.aspx?id=12958&amp;path=mbball" TargetMode="External"/><Relationship Id="rId286" Type="http://schemas.openxmlformats.org/officeDocument/2006/relationships/hyperlink" Target="https://swarthmoreathletics.com/boxscore.aspx?id=8604&amp;path=mbball" TargetMode="External"/><Relationship Id="rId451" Type="http://schemas.openxmlformats.org/officeDocument/2006/relationships/hyperlink" Target="https://swarthmoreathletics.com/boxscore.aspx?id=8617&amp;path=mbball" TargetMode="External"/><Relationship Id="rId493" Type="http://schemas.openxmlformats.org/officeDocument/2006/relationships/hyperlink" Target="https://swarthmoreathletics.com/boxscore.aspx?id=12956&amp;path=mbball" TargetMode="External"/><Relationship Id="rId507" Type="http://schemas.openxmlformats.org/officeDocument/2006/relationships/hyperlink" Target="https://swarthmoreathletics.com/boxscore.aspx?id=12971&amp;path=mbball" TargetMode="External"/><Relationship Id="rId549" Type="http://schemas.openxmlformats.org/officeDocument/2006/relationships/hyperlink" Target="https://swarthmoreathletics.com/boxscore.aspx?id=12804&amp;path=mbball" TargetMode="External"/><Relationship Id="rId50" Type="http://schemas.openxmlformats.org/officeDocument/2006/relationships/hyperlink" Target="https://swarthmoreathletics.com/boxscore.aspx?id=12969&amp;path=mbball" TargetMode="External"/><Relationship Id="rId104" Type="http://schemas.openxmlformats.org/officeDocument/2006/relationships/hyperlink" Target="https://swarthmoreathletics.com/boxscore.aspx?id=6286&amp;path=mbball" TargetMode="External"/><Relationship Id="rId146" Type="http://schemas.openxmlformats.org/officeDocument/2006/relationships/hyperlink" Target="https://swarthmoreathletics.com/boxscore.aspx?id=8616&amp;path=mbball" TargetMode="External"/><Relationship Id="rId188" Type="http://schemas.openxmlformats.org/officeDocument/2006/relationships/hyperlink" Target="https://swarthmoreathletics.com/boxscore.aspx?id=12955&amp;path=mbball" TargetMode="External"/><Relationship Id="rId311" Type="http://schemas.openxmlformats.org/officeDocument/2006/relationships/hyperlink" Target="https://swarthmoreathletics.com/boxscore.aspx?id=13497&amp;path=mbball" TargetMode="External"/><Relationship Id="rId353" Type="http://schemas.openxmlformats.org/officeDocument/2006/relationships/hyperlink" Target="https://swarthmoreathletics.com/boxscore.aspx?id=12968&amp;path=mbball" TargetMode="External"/><Relationship Id="rId395" Type="http://schemas.openxmlformats.org/officeDocument/2006/relationships/hyperlink" Target="https://swarthmoreathletics.com/boxscore.aspx?id=12799&amp;path=mbball" TargetMode="External"/><Relationship Id="rId409" Type="http://schemas.openxmlformats.org/officeDocument/2006/relationships/hyperlink" Target="https://swarthmoreathletics.com/boxscore.aspx?id=6287&amp;path=mbball" TargetMode="External"/><Relationship Id="rId560" Type="http://schemas.openxmlformats.org/officeDocument/2006/relationships/hyperlink" Target="https://swarthmoreathletics.com/boxscore.aspx?id=6286&amp;path=mbball" TargetMode="External"/><Relationship Id="rId92" Type="http://schemas.openxmlformats.org/officeDocument/2006/relationships/hyperlink" Target="https://swarthmoreathletics.com/boxscore.aspx?id=12802&amp;path=mbball" TargetMode="External"/><Relationship Id="rId213" Type="http://schemas.openxmlformats.org/officeDocument/2006/relationships/hyperlink" Target="https://swarthmoreathletics.com/boxscore.aspx?id=13263&amp;path=mbball" TargetMode="External"/><Relationship Id="rId420" Type="http://schemas.openxmlformats.org/officeDocument/2006/relationships/hyperlink" Target="https://swarthmoreathletics.com/boxscore.aspx?id=6298&amp;path=mbball" TargetMode="External"/><Relationship Id="rId255" Type="http://schemas.openxmlformats.org/officeDocument/2006/relationships/hyperlink" Target="https://swarthmoreathletics.com/boxscore.aspx?id=6285&amp;path=mbball" TargetMode="External"/><Relationship Id="rId297" Type="http://schemas.openxmlformats.org/officeDocument/2006/relationships/hyperlink" Target="https://swarthmoreathletics.com/boxscore.aspx?id=8615&amp;path=mbball" TargetMode="External"/><Relationship Id="rId462" Type="http://schemas.openxmlformats.org/officeDocument/2006/relationships/hyperlink" Target="https://swarthmoreathletics.com/boxscore.aspx?id=13496&amp;path=mbball" TargetMode="External"/><Relationship Id="rId518" Type="http://schemas.openxmlformats.org/officeDocument/2006/relationships/hyperlink" Target="https://swarthmoreathletics.com/boxscore.aspx?id=13264&amp;path=mbball" TargetMode="External"/><Relationship Id="rId115" Type="http://schemas.openxmlformats.org/officeDocument/2006/relationships/hyperlink" Target="https://swarthmoreathletics.com/boxscore.aspx?id=6297&amp;path=mbball" TargetMode="External"/><Relationship Id="rId157" Type="http://schemas.openxmlformats.org/officeDocument/2006/relationships/hyperlink" Target="https://swarthmoreathletics.com/boxscore.aspx?id=13495&amp;path=mbball" TargetMode="External"/><Relationship Id="rId322" Type="http://schemas.openxmlformats.org/officeDocument/2006/relationships/hyperlink" Target="https://swarthmoreathletics.com/boxscore.aspx?id=13508&amp;path=mbball" TargetMode="External"/><Relationship Id="rId364" Type="http://schemas.openxmlformats.org/officeDocument/2006/relationships/hyperlink" Target="https://swarthmoreathletics.com/boxscore.aspx?id=13262&amp;path=mbball" TargetMode="External"/><Relationship Id="rId61" Type="http://schemas.openxmlformats.org/officeDocument/2006/relationships/hyperlink" Target="https://swarthmoreathletics.com/boxscore.aspx?id=13263&amp;path=mbball" TargetMode="External"/><Relationship Id="rId199" Type="http://schemas.openxmlformats.org/officeDocument/2006/relationships/hyperlink" Target="https://swarthmoreathletics.com/boxscore.aspx?id=12966&amp;path=mbball" TargetMode="External"/><Relationship Id="rId571" Type="http://schemas.openxmlformats.org/officeDocument/2006/relationships/hyperlink" Target="https://swarthmoreathletics.com/boxscore.aspx?id=6297&amp;path=mbball" TargetMode="External"/><Relationship Id="rId19" Type="http://schemas.openxmlformats.org/officeDocument/2006/relationships/hyperlink" Target="https://swarthmoreathletics.com/boxscore.aspx?id=13509&amp;path=mbball" TargetMode="External"/><Relationship Id="rId224" Type="http://schemas.openxmlformats.org/officeDocument/2006/relationships/hyperlink" Target="https://swarthmoreathletics.com/boxscore.aspx?id=12288&amp;path=mbball" TargetMode="External"/><Relationship Id="rId266" Type="http://schemas.openxmlformats.org/officeDocument/2006/relationships/hyperlink" Target="https://swarthmoreathletics.com/boxscore.aspx?id=6296&amp;path=mbball" TargetMode="External"/><Relationship Id="rId431" Type="http://schemas.openxmlformats.org/officeDocument/2006/relationships/hyperlink" Target="https://swarthmoreathletics.com/boxscore.aspx?id=8597&amp;path=mbball" TargetMode="External"/><Relationship Id="rId473" Type="http://schemas.openxmlformats.org/officeDocument/2006/relationships/hyperlink" Target="https://swarthmoreathletics.com/boxscore.aspx?id=13507&amp;path=mbball" TargetMode="External"/><Relationship Id="rId529" Type="http://schemas.openxmlformats.org/officeDocument/2006/relationships/hyperlink" Target="https://swarthmoreathletics.com/boxscore.aspx?id=12289&amp;path=mbball" TargetMode="External"/><Relationship Id="rId30" Type="http://schemas.openxmlformats.org/officeDocument/2006/relationships/hyperlink" Target="https://swarthmoreathletics.com/boxscore.aspx?id=12949&amp;path=mbball" TargetMode="External"/><Relationship Id="rId126" Type="http://schemas.openxmlformats.org/officeDocument/2006/relationships/hyperlink" Target="https://swarthmoreathletics.com/boxscore.aspx?id=8596&amp;path=mbball" TargetMode="External"/><Relationship Id="rId168" Type="http://schemas.openxmlformats.org/officeDocument/2006/relationships/hyperlink" Target="https://swarthmoreathletics.com/boxscore.aspx?id=13506&amp;path=mbball" TargetMode="External"/><Relationship Id="rId333" Type="http://schemas.openxmlformats.org/officeDocument/2006/relationships/hyperlink" Target="https://swarthmoreathletics.com/boxscore.aspx?id=17194&amp;path=mbball" TargetMode="External"/><Relationship Id="rId540" Type="http://schemas.openxmlformats.org/officeDocument/2006/relationships/hyperlink" Target="https://swarthmoreathletics.com/boxscore.aspx?id=12300&amp;path=mbball" TargetMode="External"/><Relationship Id="rId72" Type="http://schemas.openxmlformats.org/officeDocument/2006/relationships/hyperlink" Target="https://swarthmoreathletics.com/boxscore.aspx?id=12288&amp;path=mbball" TargetMode="External"/><Relationship Id="rId375" Type="http://schemas.openxmlformats.org/officeDocument/2006/relationships/hyperlink" Target="https://swarthmoreathletics.com/boxscore.aspx?id=12287&amp;path=mbball" TargetMode="External"/><Relationship Id="rId582" Type="http://schemas.openxmlformats.org/officeDocument/2006/relationships/hyperlink" Target="https://swarthmoreathletics.com/boxscore.aspx?id=8596&amp;path=mbball" TargetMode="External"/><Relationship Id="rId3" Type="http://schemas.openxmlformats.org/officeDocument/2006/relationships/hyperlink" Target="https://swarthmoreathletics.com/boxscore.aspx?id=13493&amp;path=mbball" TargetMode="External"/><Relationship Id="rId235" Type="http://schemas.openxmlformats.org/officeDocument/2006/relationships/hyperlink" Target="https://swarthmoreathletics.com/boxscore.aspx?id=12299&amp;path=mbball" TargetMode="External"/><Relationship Id="rId277" Type="http://schemas.openxmlformats.org/officeDocument/2006/relationships/hyperlink" Target="https://swarthmoreathletics.com/boxscore.aspx?id=8595&amp;path=mbball" TargetMode="External"/><Relationship Id="rId400" Type="http://schemas.openxmlformats.org/officeDocument/2006/relationships/hyperlink" Target="https://swarthmoreathletics.com/boxscore.aspx?id=6278&amp;path=mbball" TargetMode="External"/><Relationship Id="rId442" Type="http://schemas.openxmlformats.org/officeDocument/2006/relationships/hyperlink" Target="https://swarthmoreathletics.com/boxscore.aspx?id=8608&amp;path=mbball" TargetMode="External"/><Relationship Id="rId484" Type="http://schemas.openxmlformats.org/officeDocument/2006/relationships/hyperlink" Target="https://swarthmoreathletics.com/boxscore.aspx?id=14949&amp;path=mbball" TargetMode="External"/><Relationship Id="rId137" Type="http://schemas.openxmlformats.org/officeDocument/2006/relationships/hyperlink" Target="https://swarthmoreathletics.com/boxscore.aspx?id=8607&amp;path=mbball" TargetMode="External"/><Relationship Id="rId302" Type="http://schemas.openxmlformats.org/officeDocument/2006/relationships/hyperlink" Target="https://swarthmoreathletics.com/boxscore.aspx?id=12171&amp;path=mbball" TargetMode="External"/><Relationship Id="rId344" Type="http://schemas.openxmlformats.org/officeDocument/2006/relationships/hyperlink" Target="https://swarthmoreathletics.com/boxscore.aspx?id=12959&amp;path=mbball" TargetMode="External"/><Relationship Id="rId41" Type="http://schemas.openxmlformats.org/officeDocument/2006/relationships/hyperlink" Target="https://swarthmoreathletics.com/boxscore.aspx?id=12960&amp;path=mbball" TargetMode="External"/><Relationship Id="rId83" Type="http://schemas.openxmlformats.org/officeDocument/2006/relationships/hyperlink" Target="https://swarthmoreathletics.com/boxscore.aspx?id=12299&amp;path=mbball" TargetMode="External"/><Relationship Id="rId179" Type="http://schemas.openxmlformats.org/officeDocument/2006/relationships/hyperlink" Target="https://swarthmoreathletics.com/boxscore.aspx?id=17117&amp;path=mbball" TargetMode="External"/><Relationship Id="rId386" Type="http://schemas.openxmlformats.org/officeDocument/2006/relationships/hyperlink" Target="https://swarthmoreathletics.com/boxscore.aspx?id=12298&amp;path=mbball" TargetMode="External"/><Relationship Id="rId551" Type="http://schemas.openxmlformats.org/officeDocument/2006/relationships/hyperlink" Target="https://swarthmoreathletics.com/boxscore.aspx?id=6277&amp;path=mbball" TargetMode="External"/><Relationship Id="rId593" Type="http://schemas.openxmlformats.org/officeDocument/2006/relationships/hyperlink" Target="https://swarthmoreathletics.com/boxscore.aspx?id=8607&amp;path=mbball" TargetMode="External"/><Relationship Id="rId607" Type="http://schemas.openxmlformats.org/officeDocument/2006/relationships/hyperlink" Target="https://swarthmoreathletics.com/boxscore.aspx?id=12175&amp;path=mbball" TargetMode="External"/><Relationship Id="rId190" Type="http://schemas.openxmlformats.org/officeDocument/2006/relationships/hyperlink" Target="https://swarthmoreathletics.com/boxscore.aspx?id=12957&amp;path=mbball" TargetMode="External"/><Relationship Id="rId204" Type="http://schemas.openxmlformats.org/officeDocument/2006/relationships/hyperlink" Target="https://swarthmoreathletics.com/boxscore.aspx?id=12970&amp;path=mbball" TargetMode="External"/><Relationship Id="rId246" Type="http://schemas.openxmlformats.org/officeDocument/2006/relationships/hyperlink" Target="https://swarthmoreathletics.com/boxscore.aspx?id=6276&amp;path=mbball" TargetMode="External"/><Relationship Id="rId288" Type="http://schemas.openxmlformats.org/officeDocument/2006/relationships/hyperlink" Target="https://swarthmoreathletics.com/boxscore.aspx?id=8606&amp;path=mbball" TargetMode="External"/><Relationship Id="rId411" Type="http://schemas.openxmlformats.org/officeDocument/2006/relationships/hyperlink" Target="https://swarthmoreathletics.com/boxscore.aspx?id=6289&amp;path=mbball" TargetMode="External"/><Relationship Id="rId453" Type="http://schemas.openxmlformats.org/officeDocument/2006/relationships/hyperlink" Target="https://swarthmoreathletics.com/boxscore.aspx?id=12172&amp;path=mbball" TargetMode="External"/><Relationship Id="rId509" Type="http://schemas.openxmlformats.org/officeDocument/2006/relationships/hyperlink" Target="https://swarthmoreathletics.com/boxscore.aspx?id=12972&amp;path=mbball" TargetMode="External"/><Relationship Id="rId106" Type="http://schemas.openxmlformats.org/officeDocument/2006/relationships/hyperlink" Target="https://swarthmoreathletics.com/boxscore.aspx?id=6288&amp;path=mbball" TargetMode="External"/><Relationship Id="rId313" Type="http://schemas.openxmlformats.org/officeDocument/2006/relationships/hyperlink" Target="https://swarthmoreathletics.com/boxscore.aspx?id=13499&amp;path=mbball" TargetMode="External"/><Relationship Id="rId495" Type="http://schemas.openxmlformats.org/officeDocument/2006/relationships/hyperlink" Target="https://swarthmoreathletics.com/boxscore.aspx?id=12958&amp;path=mbball" TargetMode="External"/><Relationship Id="rId10" Type="http://schemas.openxmlformats.org/officeDocument/2006/relationships/hyperlink" Target="https://swarthmoreathletics.com/boxscore.aspx?id=13500&amp;path=mbball" TargetMode="External"/><Relationship Id="rId52" Type="http://schemas.openxmlformats.org/officeDocument/2006/relationships/hyperlink" Target="https://swarthmoreathletics.com/boxscore.aspx?id=12970&amp;path=mbball" TargetMode="External"/><Relationship Id="rId94" Type="http://schemas.openxmlformats.org/officeDocument/2006/relationships/hyperlink" Target="https://swarthmoreathletics.com/boxscore.aspx?id=6276&amp;path=mbball" TargetMode="External"/><Relationship Id="rId148" Type="http://schemas.openxmlformats.org/officeDocument/2006/relationships/hyperlink" Target="https://swarthmoreathletics.com/boxscore.aspx?id=8618&amp;path=mbball" TargetMode="External"/><Relationship Id="rId355" Type="http://schemas.openxmlformats.org/officeDocument/2006/relationships/hyperlink" Target="https://swarthmoreathletics.com/boxscore.aspx?id=12971&amp;path=mbball" TargetMode="External"/><Relationship Id="rId397" Type="http://schemas.openxmlformats.org/officeDocument/2006/relationships/hyperlink" Target="https://swarthmoreathletics.com/boxscore.aspx?id=12804&amp;path=mbball" TargetMode="External"/><Relationship Id="rId520" Type="http://schemas.openxmlformats.org/officeDocument/2006/relationships/hyperlink" Target="https://swarthmoreathletics.com/boxscore.aspx?id=12280&amp;path=mbball" TargetMode="External"/><Relationship Id="rId562" Type="http://schemas.openxmlformats.org/officeDocument/2006/relationships/hyperlink" Target="https://swarthmoreathletics.com/boxscore.aspx?id=6288&amp;path=mbball" TargetMode="External"/><Relationship Id="rId215" Type="http://schemas.openxmlformats.org/officeDocument/2006/relationships/hyperlink" Target="https://swarthmoreathletics.com/boxscore.aspx?id=12279&amp;path=mbball" TargetMode="External"/><Relationship Id="rId257" Type="http://schemas.openxmlformats.org/officeDocument/2006/relationships/hyperlink" Target="https://swarthmoreathletics.com/boxscore.aspx?id=6287&amp;path=mbball" TargetMode="External"/><Relationship Id="rId422" Type="http://schemas.openxmlformats.org/officeDocument/2006/relationships/hyperlink" Target="https://swarthmoreathletics.com/boxscore.aspx?id=6300&amp;path=mbball" TargetMode="External"/><Relationship Id="rId464" Type="http://schemas.openxmlformats.org/officeDocument/2006/relationships/hyperlink" Target="https://swarthmoreathletics.com/boxscore.aspx?id=13498&amp;path=mbball" TargetMode="External"/><Relationship Id="rId299" Type="http://schemas.openxmlformats.org/officeDocument/2006/relationships/hyperlink" Target="https://swarthmoreathletics.com/boxscore.aspx?id=8617&amp;path=mbball" TargetMode="External"/><Relationship Id="rId63" Type="http://schemas.openxmlformats.org/officeDocument/2006/relationships/hyperlink" Target="https://swarthmoreathletics.com/boxscore.aspx?id=12279&amp;path=mbball" TargetMode="External"/><Relationship Id="rId159" Type="http://schemas.openxmlformats.org/officeDocument/2006/relationships/hyperlink" Target="https://swarthmoreathletics.com/boxscore.aspx?id=13497&amp;path=mbball" TargetMode="External"/><Relationship Id="rId366" Type="http://schemas.openxmlformats.org/officeDocument/2006/relationships/hyperlink" Target="https://swarthmoreathletics.com/boxscore.aspx?id=13264&amp;path=mbball" TargetMode="External"/><Relationship Id="rId573" Type="http://schemas.openxmlformats.org/officeDocument/2006/relationships/hyperlink" Target="https://swarthmoreathletics.com/boxscore.aspx?id=6299&amp;path=mbball" TargetMode="External"/><Relationship Id="rId226" Type="http://schemas.openxmlformats.org/officeDocument/2006/relationships/hyperlink" Target="https://swarthmoreathletics.com/boxscore.aspx?id=12290&amp;path=mbball" TargetMode="External"/><Relationship Id="rId433" Type="http://schemas.openxmlformats.org/officeDocument/2006/relationships/hyperlink" Target="https://swarthmoreathletics.com/boxscore.aspx?id=8599&amp;path=mbball" TargetMode="External"/><Relationship Id="rId74" Type="http://schemas.openxmlformats.org/officeDocument/2006/relationships/hyperlink" Target="https://swarthmoreathletics.com/boxscore.aspx?id=12290&amp;path=mbball" TargetMode="External"/><Relationship Id="rId377" Type="http://schemas.openxmlformats.org/officeDocument/2006/relationships/hyperlink" Target="https://swarthmoreathletics.com/boxscore.aspx?id=12289&amp;path=mbball" TargetMode="External"/><Relationship Id="rId500" Type="http://schemas.openxmlformats.org/officeDocument/2006/relationships/hyperlink" Target="https://swarthmoreathletics.com/boxscore.aspx?id=12963&amp;path=mbball" TargetMode="External"/><Relationship Id="rId584" Type="http://schemas.openxmlformats.org/officeDocument/2006/relationships/hyperlink" Target="https://swarthmoreathletics.com/boxscore.aspx?id=8598&amp;path=mbball" TargetMode="External"/><Relationship Id="rId5" Type="http://schemas.openxmlformats.org/officeDocument/2006/relationships/hyperlink" Target="https://swarthmoreathletics.com/boxscore.aspx?id=13495&amp;path=mbball" TargetMode="External"/><Relationship Id="rId237" Type="http://schemas.openxmlformats.org/officeDocument/2006/relationships/hyperlink" Target="https://swarthmoreathletics.com/boxscore.aspx?id=12301&amp;path=mbball" TargetMode="External"/><Relationship Id="rId444" Type="http://schemas.openxmlformats.org/officeDocument/2006/relationships/hyperlink" Target="https://swarthmoreathletics.com/boxscore.aspx?id=8610&amp;path=mbball" TargetMode="External"/><Relationship Id="rId290" Type="http://schemas.openxmlformats.org/officeDocument/2006/relationships/hyperlink" Target="https://swarthmoreathletics.com/boxscore.aspx?id=8608&amp;path=mbball" TargetMode="External"/><Relationship Id="rId304" Type="http://schemas.openxmlformats.org/officeDocument/2006/relationships/hyperlink" Target="https://swarthmoreathletics.com/boxscore.aspx?id=12177&amp;path=mbball" TargetMode="External"/><Relationship Id="rId388" Type="http://schemas.openxmlformats.org/officeDocument/2006/relationships/hyperlink" Target="https://swarthmoreathletics.com/boxscore.aspx?id=12300&amp;path=mbball" TargetMode="External"/><Relationship Id="rId511" Type="http://schemas.openxmlformats.org/officeDocument/2006/relationships/hyperlink" Target="https://swarthmoreathletics.com/boxscore.aspx?id=13267&amp;path=mbball" TargetMode="External"/><Relationship Id="rId85" Type="http://schemas.openxmlformats.org/officeDocument/2006/relationships/hyperlink" Target="https://swarthmoreathletics.com/boxscore.aspx?id=12301&amp;path=mbball" TargetMode="External"/><Relationship Id="rId150" Type="http://schemas.openxmlformats.org/officeDocument/2006/relationships/hyperlink" Target="https://swarthmoreathletics.com/boxscore.aspx?id=12171&amp;path=mbball" TargetMode="External"/><Relationship Id="rId595" Type="http://schemas.openxmlformats.org/officeDocument/2006/relationships/hyperlink" Target="https://swarthmoreathletics.com/boxscore.aspx?id=8609&amp;path=mbball" TargetMode="External"/><Relationship Id="rId248" Type="http://schemas.openxmlformats.org/officeDocument/2006/relationships/hyperlink" Target="https://swarthmoreathletics.com/boxscore.aspx?id=6278&amp;path=mbball" TargetMode="External"/><Relationship Id="rId455" Type="http://schemas.openxmlformats.org/officeDocument/2006/relationships/hyperlink" Target="https://swarthmoreathletics.com/boxscore.aspx?id=12175&amp;path=mbball" TargetMode="External"/><Relationship Id="rId12" Type="http://schemas.openxmlformats.org/officeDocument/2006/relationships/hyperlink" Target="https://swarthmoreathletics.com/boxscore.aspx?id=13502&amp;path=mbball" TargetMode="External"/><Relationship Id="rId108" Type="http://schemas.openxmlformats.org/officeDocument/2006/relationships/hyperlink" Target="https://swarthmoreathletics.com/boxscore.aspx?id=6290&amp;path=mbball" TargetMode="External"/><Relationship Id="rId315" Type="http://schemas.openxmlformats.org/officeDocument/2006/relationships/hyperlink" Target="https://swarthmoreathletics.com/boxscore.aspx?id=13501&amp;path=mbball" TargetMode="External"/><Relationship Id="rId522" Type="http://schemas.openxmlformats.org/officeDocument/2006/relationships/hyperlink" Target="https://swarthmoreathletics.com/boxscore.aspx?id=12282&amp;path=mbball" TargetMode="External"/><Relationship Id="rId96" Type="http://schemas.openxmlformats.org/officeDocument/2006/relationships/hyperlink" Target="https://swarthmoreathletics.com/boxscore.aspx?id=6278&amp;path=mbball" TargetMode="External"/><Relationship Id="rId161" Type="http://schemas.openxmlformats.org/officeDocument/2006/relationships/hyperlink" Target="https://swarthmoreathletics.com/boxscore.aspx?id=13499&amp;path=mbball" TargetMode="External"/><Relationship Id="rId399" Type="http://schemas.openxmlformats.org/officeDocument/2006/relationships/hyperlink" Target="https://swarthmoreathletics.com/boxscore.aspx?id=6277&amp;path=mbball" TargetMode="External"/><Relationship Id="rId259" Type="http://schemas.openxmlformats.org/officeDocument/2006/relationships/hyperlink" Target="https://swarthmoreathletics.com/boxscore.aspx?id=6289&amp;path=mbball" TargetMode="External"/><Relationship Id="rId466" Type="http://schemas.openxmlformats.org/officeDocument/2006/relationships/hyperlink" Target="https://swarthmoreathletics.com/boxscore.aspx?id=13500&amp;path=mbball" TargetMode="External"/><Relationship Id="rId23" Type="http://schemas.openxmlformats.org/officeDocument/2006/relationships/hyperlink" Target="https://swarthmoreathletics.com/boxscore.aspx?id=13513&amp;path=mbball" TargetMode="External"/><Relationship Id="rId119" Type="http://schemas.openxmlformats.org/officeDocument/2006/relationships/hyperlink" Target="https://swarthmoreathletics.com/boxscore.aspx?id=6302&amp;path=mbball" TargetMode="External"/><Relationship Id="rId326" Type="http://schemas.openxmlformats.org/officeDocument/2006/relationships/hyperlink" Target="https://swarthmoreathletics.com/boxscore.aspx?id=13512&amp;path=mbball" TargetMode="External"/><Relationship Id="rId533" Type="http://schemas.openxmlformats.org/officeDocument/2006/relationships/hyperlink" Target="https://swarthmoreathletics.com/boxscore.aspx?id=12293&amp;path=mbball" TargetMode="External"/><Relationship Id="rId172" Type="http://schemas.openxmlformats.org/officeDocument/2006/relationships/hyperlink" Target="https://swarthmoreathletics.com/boxscore.aspx?id=13510&amp;path=mbball" TargetMode="External"/><Relationship Id="rId477" Type="http://schemas.openxmlformats.org/officeDocument/2006/relationships/hyperlink" Target="https://swarthmoreathletics.com/boxscore.aspx?id=13511&amp;path=mbball" TargetMode="External"/><Relationship Id="rId600" Type="http://schemas.openxmlformats.org/officeDocument/2006/relationships/hyperlink" Target="https://swarthmoreathletics.com/boxscore.aspx?id=8614&amp;path=mbball" TargetMode="External"/><Relationship Id="rId337" Type="http://schemas.openxmlformats.org/officeDocument/2006/relationships/hyperlink" Target="https://swarthmoreathletics.com/boxscore.aspx?id=12952&amp;path=mbball" TargetMode="External"/><Relationship Id="rId34" Type="http://schemas.openxmlformats.org/officeDocument/2006/relationships/hyperlink" Target="https://swarthmoreathletics.com/boxscore.aspx?id=12953&amp;path=mbball" TargetMode="External"/><Relationship Id="rId544" Type="http://schemas.openxmlformats.org/officeDocument/2006/relationships/hyperlink" Target="https://swarthmoreathletics.com/boxscore.aspx?id=12795&amp;path=mbball" TargetMode="External"/><Relationship Id="rId183" Type="http://schemas.openxmlformats.org/officeDocument/2006/relationships/hyperlink" Target="https://swarthmoreathletics.com/boxscore.aspx?id=12950&amp;path=mbball" TargetMode="External"/><Relationship Id="rId390" Type="http://schemas.openxmlformats.org/officeDocument/2006/relationships/hyperlink" Target="https://swarthmoreathletics.com/boxscore.aspx?id=12302&amp;path=mbball" TargetMode="External"/><Relationship Id="rId404" Type="http://schemas.openxmlformats.org/officeDocument/2006/relationships/hyperlink" Target="https://swarthmoreathletics.com/boxscore.aspx?id=6282&amp;path=mbball" TargetMode="External"/><Relationship Id="rId250" Type="http://schemas.openxmlformats.org/officeDocument/2006/relationships/hyperlink" Target="https://swarthmoreathletics.com/boxscore.aspx?id=6280&amp;path=mbball" TargetMode="External"/><Relationship Id="rId488" Type="http://schemas.openxmlformats.org/officeDocument/2006/relationships/hyperlink" Target="https://swarthmoreathletics.com/boxscore.aspx?id=12951&amp;path=mbball" TargetMode="External"/><Relationship Id="rId45" Type="http://schemas.openxmlformats.org/officeDocument/2006/relationships/hyperlink" Target="https://swarthmoreathletics.com/boxscore.aspx?id=12964&amp;path=mbball" TargetMode="External"/><Relationship Id="rId110" Type="http://schemas.openxmlformats.org/officeDocument/2006/relationships/hyperlink" Target="https://swarthmoreathletics.com/boxscore.aspx?id=6292&amp;path=mbball" TargetMode="External"/><Relationship Id="rId348" Type="http://schemas.openxmlformats.org/officeDocument/2006/relationships/hyperlink" Target="https://swarthmoreathletics.com/boxscore.aspx?id=12963&amp;path=mbball" TargetMode="External"/><Relationship Id="rId555" Type="http://schemas.openxmlformats.org/officeDocument/2006/relationships/hyperlink" Target="https://swarthmoreathletics.com/boxscore.aspx?id=6281&amp;path=mbball" TargetMode="External"/><Relationship Id="rId194" Type="http://schemas.openxmlformats.org/officeDocument/2006/relationships/hyperlink" Target="https://swarthmoreathletics.com/boxscore.aspx?id=12961&amp;path=mbball" TargetMode="External"/><Relationship Id="rId208" Type="http://schemas.openxmlformats.org/officeDocument/2006/relationships/hyperlink" Target="https://swarthmoreathletics.com/boxscore.aspx?id=13258&amp;path=mbball" TargetMode="External"/><Relationship Id="rId415" Type="http://schemas.openxmlformats.org/officeDocument/2006/relationships/hyperlink" Target="https://swarthmoreathletics.com/boxscore.aspx?id=6293&amp;path=mbball" TargetMode="External"/><Relationship Id="rId261" Type="http://schemas.openxmlformats.org/officeDocument/2006/relationships/hyperlink" Target="https://swarthmoreathletics.com/boxscore.aspx?id=6291&amp;path=mbball" TargetMode="External"/><Relationship Id="rId499" Type="http://schemas.openxmlformats.org/officeDocument/2006/relationships/hyperlink" Target="https://swarthmoreathletics.com/boxscore.aspx?id=12962&amp;path=mbball" TargetMode="External"/><Relationship Id="rId56" Type="http://schemas.openxmlformats.org/officeDocument/2006/relationships/hyperlink" Target="https://swarthmoreathletics.com/boxscore.aspx?id=13258&amp;path=mbball" TargetMode="External"/><Relationship Id="rId359" Type="http://schemas.openxmlformats.org/officeDocument/2006/relationships/hyperlink" Target="https://swarthmoreathletics.com/boxscore.aspx?id=13267&amp;path=mbball" TargetMode="External"/><Relationship Id="rId566" Type="http://schemas.openxmlformats.org/officeDocument/2006/relationships/hyperlink" Target="https://swarthmoreathletics.com/boxscore.aspx?id=6292&amp;path=mbball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swarthmoreathletics.com/boxscore.aspx?id=13499&amp;path=mbball" TargetMode="External"/><Relationship Id="rId21" Type="http://schemas.openxmlformats.org/officeDocument/2006/relationships/hyperlink" Target="https://swarthmoreathletics.com/boxscore.aspx?id=13264&amp;path=mbball" TargetMode="External"/><Relationship Id="rId42" Type="http://schemas.openxmlformats.org/officeDocument/2006/relationships/hyperlink" Target="https://swarthmoreathletics.com/boxscore.aspx?id=8597&amp;path=mbball" TargetMode="External"/><Relationship Id="rId63" Type="http://schemas.openxmlformats.org/officeDocument/2006/relationships/hyperlink" Target="https://swarthmoreathletics.com/boxscore.aspx?id=6287&amp;path=mbball" TargetMode="External"/><Relationship Id="rId84" Type="http://schemas.openxmlformats.org/officeDocument/2006/relationships/hyperlink" Target="https://swarthmoreathletics.com/boxscore.aspx?id=8598&amp;path=mbball" TargetMode="External"/><Relationship Id="rId138" Type="http://schemas.openxmlformats.org/officeDocument/2006/relationships/hyperlink" Target="https://swarthmoreathletics.com/boxscore.aspx?id=12951&amp;path=mbball" TargetMode="External"/><Relationship Id="rId107" Type="http://schemas.openxmlformats.org/officeDocument/2006/relationships/hyperlink" Target="https://swarthmoreathletics.com/boxscore.aspx?id=12969&amp;path=mbball" TargetMode="External"/><Relationship Id="rId11" Type="http://schemas.openxmlformats.org/officeDocument/2006/relationships/hyperlink" Target="https://swarthmoreathletics.com/boxscore.aspx?id=12950&amp;path=mbball" TargetMode="External"/><Relationship Id="rId32" Type="http://schemas.openxmlformats.org/officeDocument/2006/relationships/hyperlink" Target="https://swarthmoreathletics.com/boxscore.aspx?id=6276&amp;path=mbball" TargetMode="External"/><Relationship Id="rId53" Type="http://schemas.openxmlformats.org/officeDocument/2006/relationships/hyperlink" Target="https://swarthmoreathletics.com/boxscore.aspx?id=8610&amp;path=mbball" TargetMode="External"/><Relationship Id="rId74" Type="http://schemas.openxmlformats.org/officeDocument/2006/relationships/hyperlink" Target="https://swarthmoreathletics.com/boxscore.aspx?id=12291&amp;path=mbball" TargetMode="External"/><Relationship Id="rId128" Type="http://schemas.openxmlformats.org/officeDocument/2006/relationships/hyperlink" Target="https://swarthmoreathletics.com/boxscore.aspx?id=6290&amp;path=mbball" TargetMode="External"/><Relationship Id="rId149" Type="http://schemas.openxmlformats.org/officeDocument/2006/relationships/printerSettings" Target="../printerSettings/printerSettings1.bin"/><Relationship Id="rId5" Type="http://schemas.openxmlformats.org/officeDocument/2006/relationships/hyperlink" Target="https://swarthmoreathletics.com/boxscore.aspx?id=13496&amp;path=mbball" TargetMode="External"/><Relationship Id="rId95" Type="http://schemas.openxmlformats.org/officeDocument/2006/relationships/hyperlink" Target="https://swarthmoreathletics.com/boxscore.aspx?id=13513&amp;path=mbball" TargetMode="External"/><Relationship Id="rId22" Type="http://schemas.openxmlformats.org/officeDocument/2006/relationships/hyperlink" Target="https://swarthmoreathletics.com/boxscore.aspx?id=12279&amp;path=mbball" TargetMode="External"/><Relationship Id="rId27" Type="http://schemas.openxmlformats.org/officeDocument/2006/relationships/hyperlink" Target="https://swarthmoreathletics.com/boxscore.aspx?id=12289&amp;path=mbball" TargetMode="External"/><Relationship Id="rId43" Type="http://schemas.openxmlformats.org/officeDocument/2006/relationships/hyperlink" Target="https://swarthmoreathletics.com/boxscore.aspx?id=8601&amp;path=mbball" TargetMode="External"/><Relationship Id="rId48" Type="http://schemas.openxmlformats.org/officeDocument/2006/relationships/hyperlink" Target="https://swarthmoreathletics.com/boxscore.aspx?id=12177&amp;path=mbball" TargetMode="External"/><Relationship Id="rId64" Type="http://schemas.openxmlformats.org/officeDocument/2006/relationships/hyperlink" Target="https://swarthmoreathletics.com/boxscore.aspx?id=6292&amp;path=mbball" TargetMode="External"/><Relationship Id="rId69" Type="http://schemas.openxmlformats.org/officeDocument/2006/relationships/hyperlink" Target="https://swarthmoreathletics.com/boxscore.aspx?id=8618&amp;path=mbball" TargetMode="External"/><Relationship Id="rId113" Type="http://schemas.openxmlformats.org/officeDocument/2006/relationships/hyperlink" Target="https://swarthmoreathletics.com/boxscore.aspx?id=6300&amp;path=mbball" TargetMode="External"/><Relationship Id="rId118" Type="http://schemas.openxmlformats.org/officeDocument/2006/relationships/hyperlink" Target="https://swarthmoreathletics.com/boxscore.aspx?id=17117&amp;path=mbball" TargetMode="External"/><Relationship Id="rId134" Type="http://schemas.openxmlformats.org/officeDocument/2006/relationships/hyperlink" Target="https://swarthmoreathletics.com/boxscore.aspx?id=6299&amp;path=mbball" TargetMode="External"/><Relationship Id="rId139" Type="http://schemas.openxmlformats.org/officeDocument/2006/relationships/hyperlink" Target="https://swarthmoreathletics.com/boxscore.aspx?id=12955&amp;path=mbball" TargetMode="External"/><Relationship Id="rId80" Type="http://schemas.openxmlformats.org/officeDocument/2006/relationships/hyperlink" Target="https://swarthmoreathletics.com/boxscore.aspx?id=13502&amp;path=mbball" TargetMode="External"/><Relationship Id="rId85" Type="http://schemas.openxmlformats.org/officeDocument/2006/relationships/hyperlink" Target="https://swarthmoreathletics.com/boxscore.aspx?id=13497&amp;path=mbball" TargetMode="External"/><Relationship Id="rId12" Type="http://schemas.openxmlformats.org/officeDocument/2006/relationships/hyperlink" Target="https://swarthmoreathletics.com/boxscore.aspx?id=12952&amp;path=mbball" TargetMode="External"/><Relationship Id="rId17" Type="http://schemas.openxmlformats.org/officeDocument/2006/relationships/hyperlink" Target="https://swarthmoreathletics.com/boxscore.aspx?id=13260&amp;path=mbball" TargetMode="External"/><Relationship Id="rId33" Type="http://schemas.openxmlformats.org/officeDocument/2006/relationships/hyperlink" Target="https://swarthmoreathletics.com/boxscore.aspx?id=6277&amp;path=mbball" TargetMode="External"/><Relationship Id="rId38" Type="http://schemas.openxmlformats.org/officeDocument/2006/relationships/hyperlink" Target="https://swarthmoreathletics.com/boxscore.aspx?id=6569&amp;path=mbball" TargetMode="External"/><Relationship Id="rId59" Type="http://schemas.openxmlformats.org/officeDocument/2006/relationships/hyperlink" Target="https://swarthmoreathletics.com/boxscore.aspx?id=12972&amp;path=mbball" TargetMode="External"/><Relationship Id="rId103" Type="http://schemas.openxmlformats.org/officeDocument/2006/relationships/hyperlink" Target="https://swarthmoreathletics.com/boxscore.aspx?id=13504&amp;path=mbball" TargetMode="External"/><Relationship Id="rId108" Type="http://schemas.openxmlformats.org/officeDocument/2006/relationships/hyperlink" Target="https://swarthmoreathletics.com/boxscore.aspx?id=12290&amp;path=mbball" TargetMode="External"/><Relationship Id="rId124" Type="http://schemas.openxmlformats.org/officeDocument/2006/relationships/hyperlink" Target="https://swarthmoreathletics.com/boxscore.aspx?id=8616&amp;path=mbball" TargetMode="External"/><Relationship Id="rId129" Type="http://schemas.openxmlformats.org/officeDocument/2006/relationships/hyperlink" Target="https://swarthmoreathletics.com/boxscore.aspx?id=8606&amp;path=mbball" TargetMode="External"/><Relationship Id="rId54" Type="http://schemas.openxmlformats.org/officeDocument/2006/relationships/hyperlink" Target="https://swarthmoreathletics.com/boxscore.aspx?id=13503&amp;path=mbball" TargetMode="External"/><Relationship Id="rId70" Type="http://schemas.openxmlformats.org/officeDocument/2006/relationships/hyperlink" Target="https://swarthmoreathletics.com/boxscore.aspx?id=13512&amp;path=mbball" TargetMode="External"/><Relationship Id="rId75" Type="http://schemas.openxmlformats.org/officeDocument/2006/relationships/hyperlink" Target="https://swarthmoreathletics.com/boxscore.aspx?id=12301&amp;path=mbball" TargetMode="External"/><Relationship Id="rId91" Type="http://schemas.openxmlformats.org/officeDocument/2006/relationships/hyperlink" Target="https://swarthmoreathletics.com/boxscore.aspx?id=6278&amp;path=mbball" TargetMode="External"/><Relationship Id="rId96" Type="http://schemas.openxmlformats.org/officeDocument/2006/relationships/hyperlink" Target="https://swarthmoreathletics.com/boxscore.aspx?id=12962&amp;path=mbball" TargetMode="External"/><Relationship Id="rId140" Type="http://schemas.openxmlformats.org/officeDocument/2006/relationships/hyperlink" Target="https://swarthmoreathletics.com/boxscore.aspx?id=13267&amp;path=mbball" TargetMode="External"/><Relationship Id="rId145" Type="http://schemas.openxmlformats.org/officeDocument/2006/relationships/hyperlink" Target="https://swarthmoreathletics.com/boxscore.aspx?id=6295&amp;path=mbball" TargetMode="External"/><Relationship Id="rId1" Type="http://schemas.openxmlformats.org/officeDocument/2006/relationships/hyperlink" Target="https://swarthmoreathletics.com/boxscore.aspx?id=13491&amp;path=mbball" TargetMode="External"/><Relationship Id="rId6" Type="http://schemas.openxmlformats.org/officeDocument/2006/relationships/hyperlink" Target="https://swarthmoreathletics.com/boxscore.aspx?id=13500&amp;path=mbball" TargetMode="External"/><Relationship Id="rId23" Type="http://schemas.openxmlformats.org/officeDocument/2006/relationships/hyperlink" Target="https://swarthmoreathletics.com/boxscore.aspx?id=12280&amp;path=mbball" TargetMode="External"/><Relationship Id="rId28" Type="http://schemas.openxmlformats.org/officeDocument/2006/relationships/hyperlink" Target="https://swarthmoreathletics.com/boxscore.aspx?id=12796&amp;path=mbball" TargetMode="External"/><Relationship Id="rId49" Type="http://schemas.openxmlformats.org/officeDocument/2006/relationships/hyperlink" Target="https://swarthmoreathletics.com/boxscore.aspx?id=13505&amp;path=mbball" TargetMode="External"/><Relationship Id="rId114" Type="http://schemas.openxmlformats.org/officeDocument/2006/relationships/hyperlink" Target="https://swarthmoreathletics.com/boxscore.aspx?id=8608&amp;path=mbball" TargetMode="External"/><Relationship Id="rId119" Type="http://schemas.openxmlformats.org/officeDocument/2006/relationships/hyperlink" Target="https://swarthmoreathletics.com/boxscore.aspx?id=12971&amp;path=mbball" TargetMode="External"/><Relationship Id="rId44" Type="http://schemas.openxmlformats.org/officeDocument/2006/relationships/hyperlink" Target="https://swarthmoreathletics.com/boxscore.aspx?id=8602&amp;path=mbball" TargetMode="External"/><Relationship Id="rId60" Type="http://schemas.openxmlformats.org/officeDocument/2006/relationships/hyperlink" Target="https://swarthmoreathletics.com/boxscore.aspx?id=12293&amp;path=mbball" TargetMode="External"/><Relationship Id="rId65" Type="http://schemas.openxmlformats.org/officeDocument/2006/relationships/hyperlink" Target="https://swarthmoreathletics.com/boxscore.aspx?id=6293&amp;path=mbball" TargetMode="External"/><Relationship Id="rId81" Type="http://schemas.openxmlformats.org/officeDocument/2006/relationships/hyperlink" Target="https://swarthmoreathletics.com/boxscore.aspx?id=12956&amp;path=mbball" TargetMode="External"/><Relationship Id="rId86" Type="http://schemas.openxmlformats.org/officeDocument/2006/relationships/hyperlink" Target="https://swarthmoreathletics.com/boxscore.aspx?id=13508&amp;path=mbball" TargetMode="External"/><Relationship Id="rId130" Type="http://schemas.openxmlformats.org/officeDocument/2006/relationships/hyperlink" Target="https://swarthmoreathletics.com/boxscore.aspx?id=13510&amp;path=mbball" TargetMode="External"/><Relationship Id="rId135" Type="http://schemas.openxmlformats.org/officeDocument/2006/relationships/hyperlink" Target="https://swarthmoreathletics.com/boxscore.aspx?id=8613&amp;path=mbball" TargetMode="External"/><Relationship Id="rId13" Type="http://schemas.openxmlformats.org/officeDocument/2006/relationships/hyperlink" Target="https://swarthmoreathletics.com/boxscore.aspx?id=12957&amp;path=mbball" TargetMode="External"/><Relationship Id="rId18" Type="http://schemas.openxmlformats.org/officeDocument/2006/relationships/hyperlink" Target="https://swarthmoreathletics.com/boxscore.aspx?id=13261&amp;path=mbball" TargetMode="External"/><Relationship Id="rId39" Type="http://schemas.openxmlformats.org/officeDocument/2006/relationships/hyperlink" Target="https://swarthmoreathletics.com/boxscore.aspx?id=6570&amp;path=mbball" TargetMode="External"/><Relationship Id="rId109" Type="http://schemas.openxmlformats.org/officeDocument/2006/relationships/hyperlink" Target="https://swarthmoreathletics.com/boxscore.aspx?id=12302&amp;path=mbball" TargetMode="External"/><Relationship Id="rId34" Type="http://schemas.openxmlformats.org/officeDocument/2006/relationships/hyperlink" Target="https://swarthmoreathletics.com/boxscore.aspx?id=6279&amp;path=mbball" TargetMode="External"/><Relationship Id="rId50" Type="http://schemas.openxmlformats.org/officeDocument/2006/relationships/hyperlink" Target="https://swarthmoreathletics.com/boxscore.aspx?id=12970&amp;path=mbball" TargetMode="External"/><Relationship Id="rId55" Type="http://schemas.openxmlformats.org/officeDocument/2006/relationships/hyperlink" Target="https://swarthmoreathletics.com/boxscore.aspx?id=13509&amp;path=mbball" TargetMode="External"/><Relationship Id="rId76" Type="http://schemas.openxmlformats.org/officeDocument/2006/relationships/hyperlink" Target="https://swarthmoreathletics.com/boxscore.aspx?id=6281&amp;path=mbball" TargetMode="External"/><Relationship Id="rId97" Type="http://schemas.openxmlformats.org/officeDocument/2006/relationships/hyperlink" Target="https://swarthmoreathletics.com/boxscore.aspx?id=12295&amp;path=mbball" TargetMode="External"/><Relationship Id="rId104" Type="http://schemas.openxmlformats.org/officeDocument/2006/relationships/hyperlink" Target="https://swarthmoreathletics.com/boxscore.aspx?id=13511&amp;path=mbball" TargetMode="External"/><Relationship Id="rId120" Type="http://schemas.openxmlformats.org/officeDocument/2006/relationships/hyperlink" Target="https://swarthmoreathletics.com/boxscore.aspx?id=13258&amp;path=mbball" TargetMode="External"/><Relationship Id="rId125" Type="http://schemas.openxmlformats.org/officeDocument/2006/relationships/hyperlink" Target="https://swarthmoreathletics.com/boxscore.aspx?id=13507&amp;path=mbball" TargetMode="External"/><Relationship Id="rId141" Type="http://schemas.openxmlformats.org/officeDocument/2006/relationships/hyperlink" Target="https://swarthmoreathletics.com/boxscore.aspx?id=12285&amp;path=mbball" TargetMode="External"/><Relationship Id="rId146" Type="http://schemas.openxmlformats.org/officeDocument/2006/relationships/hyperlink" Target="https://swarthmoreathletics.com/boxscore.aspx?id=8596&amp;path=mbball" TargetMode="External"/><Relationship Id="rId7" Type="http://schemas.openxmlformats.org/officeDocument/2006/relationships/hyperlink" Target="https://swarthmoreathletics.com/boxscore.aspx?id=13501&amp;path=mbball" TargetMode="External"/><Relationship Id="rId71" Type="http://schemas.openxmlformats.org/officeDocument/2006/relationships/hyperlink" Target="https://swarthmoreathletics.com/boxscore.aspx?id=13515&amp;path=mbball" TargetMode="External"/><Relationship Id="rId92" Type="http://schemas.openxmlformats.org/officeDocument/2006/relationships/hyperlink" Target="https://swarthmoreathletics.com/boxscore.aspx?id=6297&amp;path=mbball" TargetMode="External"/><Relationship Id="rId2" Type="http://schemas.openxmlformats.org/officeDocument/2006/relationships/hyperlink" Target="https://swarthmoreathletics.com/boxscore.aspx?id=13492&amp;path=mbball" TargetMode="External"/><Relationship Id="rId29" Type="http://schemas.openxmlformats.org/officeDocument/2006/relationships/hyperlink" Target="https://swarthmoreathletics.com/boxscore.aspx?id=12799&amp;path=mbball" TargetMode="External"/><Relationship Id="rId24" Type="http://schemas.openxmlformats.org/officeDocument/2006/relationships/hyperlink" Target="https://swarthmoreathletics.com/boxscore.aspx?id=12282&amp;path=mbball" TargetMode="External"/><Relationship Id="rId40" Type="http://schemas.openxmlformats.org/officeDocument/2006/relationships/hyperlink" Target="https://swarthmoreathletics.com/boxscore.aspx?id=8594&amp;path=mbball" TargetMode="External"/><Relationship Id="rId45" Type="http://schemas.openxmlformats.org/officeDocument/2006/relationships/hyperlink" Target="https://swarthmoreathletics.com/boxscore.aspx?id=8603&amp;path=mbball" TargetMode="External"/><Relationship Id="rId66" Type="http://schemas.openxmlformats.org/officeDocument/2006/relationships/hyperlink" Target="https://swarthmoreathletics.com/boxscore.aspx?id=6303&amp;path=mbball" TargetMode="External"/><Relationship Id="rId87" Type="http://schemas.openxmlformats.org/officeDocument/2006/relationships/hyperlink" Target="https://swarthmoreathletics.com/boxscore.aspx?id=12965&amp;path=mbball" TargetMode="External"/><Relationship Id="rId110" Type="http://schemas.openxmlformats.org/officeDocument/2006/relationships/hyperlink" Target="https://swarthmoreathletics.com/boxscore.aspx?id=12303&amp;path=mbball" TargetMode="External"/><Relationship Id="rId115" Type="http://schemas.openxmlformats.org/officeDocument/2006/relationships/hyperlink" Target="https://swarthmoreathletics.com/boxscore.aspx?id=8609&amp;path=mbball" TargetMode="External"/><Relationship Id="rId131" Type="http://schemas.openxmlformats.org/officeDocument/2006/relationships/hyperlink" Target="https://swarthmoreathletics.com/boxscore.aspx?id=17116&amp;path=mbball" TargetMode="External"/><Relationship Id="rId136" Type="http://schemas.openxmlformats.org/officeDocument/2006/relationships/hyperlink" Target="https://swarthmoreathletics.com/boxscore.aspx?id=13495&amp;path=mbball" TargetMode="External"/><Relationship Id="rId61" Type="http://schemas.openxmlformats.org/officeDocument/2006/relationships/hyperlink" Target="https://swarthmoreathletics.com/boxscore.aspx?id=12294&amp;path=mbball" TargetMode="External"/><Relationship Id="rId82" Type="http://schemas.openxmlformats.org/officeDocument/2006/relationships/hyperlink" Target="https://swarthmoreathletics.com/boxscore.aspx?id=12298&amp;path=mbball" TargetMode="External"/><Relationship Id="rId19" Type="http://schemas.openxmlformats.org/officeDocument/2006/relationships/hyperlink" Target="https://swarthmoreathletics.com/boxscore.aspx?id=13262&amp;path=mbball" TargetMode="External"/><Relationship Id="rId14" Type="http://schemas.openxmlformats.org/officeDocument/2006/relationships/hyperlink" Target="https://swarthmoreathletics.com/boxscore.aspx?id=12958&amp;path=mbball" TargetMode="External"/><Relationship Id="rId30" Type="http://schemas.openxmlformats.org/officeDocument/2006/relationships/hyperlink" Target="https://swarthmoreathletics.com/boxscore.aspx?id=12802&amp;path=mbball" TargetMode="External"/><Relationship Id="rId35" Type="http://schemas.openxmlformats.org/officeDocument/2006/relationships/hyperlink" Target="https://swarthmoreathletics.com/boxscore.aspx?id=6282&amp;path=mbball" TargetMode="External"/><Relationship Id="rId56" Type="http://schemas.openxmlformats.org/officeDocument/2006/relationships/hyperlink" Target="https://swarthmoreathletics.com/boxscore.aspx?id=13514&amp;path=mbball" TargetMode="External"/><Relationship Id="rId77" Type="http://schemas.openxmlformats.org/officeDocument/2006/relationships/hyperlink" Target="https://swarthmoreathletics.com/boxscore.aspx?id=6288&amp;path=mbball" TargetMode="External"/><Relationship Id="rId100" Type="http://schemas.openxmlformats.org/officeDocument/2006/relationships/hyperlink" Target="https://swarthmoreathletics.com/boxscore.aspx?id=8599&amp;path=mbball" TargetMode="External"/><Relationship Id="rId105" Type="http://schemas.openxmlformats.org/officeDocument/2006/relationships/hyperlink" Target="https://swarthmoreathletics.com/boxscore.aspx?id=12954&amp;path=mbball" TargetMode="External"/><Relationship Id="rId126" Type="http://schemas.openxmlformats.org/officeDocument/2006/relationships/hyperlink" Target="https://swarthmoreathletics.com/boxscore.aspx?id=12973&amp;path=mbball" TargetMode="External"/><Relationship Id="rId147" Type="http://schemas.openxmlformats.org/officeDocument/2006/relationships/hyperlink" Target="https://swarthmoreathletics.com/boxscore.aspx?id=8615&amp;path=mbball" TargetMode="External"/><Relationship Id="rId8" Type="http://schemas.openxmlformats.org/officeDocument/2006/relationships/hyperlink" Target="https://swarthmoreathletics.com/boxscore.aspx?id=14949&amp;path=mbball" TargetMode="External"/><Relationship Id="rId51" Type="http://schemas.openxmlformats.org/officeDocument/2006/relationships/hyperlink" Target="https://swarthmoreathletics.com/boxscore.aspx?id=12284&amp;path=mbball" TargetMode="External"/><Relationship Id="rId72" Type="http://schemas.openxmlformats.org/officeDocument/2006/relationships/hyperlink" Target="https://swarthmoreathletics.com/boxscore.aspx?id=12953&amp;path=mbball" TargetMode="External"/><Relationship Id="rId93" Type="http://schemas.openxmlformats.org/officeDocument/2006/relationships/hyperlink" Target="https://swarthmoreathletics.com/boxscore.aspx?id=8600&amp;path=mbball" TargetMode="External"/><Relationship Id="rId98" Type="http://schemas.openxmlformats.org/officeDocument/2006/relationships/hyperlink" Target="https://swarthmoreathletics.com/boxscore.aspx?id=6289&amp;path=mbball" TargetMode="External"/><Relationship Id="rId121" Type="http://schemas.openxmlformats.org/officeDocument/2006/relationships/hyperlink" Target="https://swarthmoreathletics.com/boxscore.aspx?id=12292&amp;path=mbball" TargetMode="External"/><Relationship Id="rId142" Type="http://schemas.openxmlformats.org/officeDocument/2006/relationships/hyperlink" Target="https://swarthmoreathletics.com/boxscore.aspx?id=12296&amp;path=mbball" TargetMode="External"/><Relationship Id="rId3" Type="http://schemas.openxmlformats.org/officeDocument/2006/relationships/hyperlink" Target="https://swarthmoreathletics.com/boxscore.aspx?id=13493&amp;path=mbball" TargetMode="External"/><Relationship Id="rId25" Type="http://schemas.openxmlformats.org/officeDocument/2006/relationships/hyperlink" Target="https://swarthmoreathletics.com/boxscore.aspx?id=12286&amp;path=mbball" TargetMode="External"/><Relationship Id="rId46" Type="http://schemas.openxmlformats.org/officeDocument/2006/relationships/hyperlink" Target="https://swarthmoreathletics.com/boxscore.aspx?id=8604&amp;path=mbball" TargetMode="External"/><Relationship Id="rId67" Type="http://schemas.openxmlformats.org/officeDocument/2006/relationships/hyperlink" Target="https://swarthmoreathletics.com/boxscore.aspx?id=8605&amp;path=mbball" TargetMode="External"/><Relationship Id="rId116" Type="http://schemas.openxmlformats.org/officeDocument/2006/relationships/hyperlink" Target="https://swarthmoreathletics.com/boxscore.aspx?id=8612&amp;path=mbball" TargetMode="External"/><Relationship Id="rId137" Type="http://schemas.openxmlformats.org/officeDocument/2006/relationships/hyperlink" Target="https://swarthmoreathletics.com/boxscore.aspx?id=13506&amp;path=mbball" TargetMode="External"/><Relationship Id="rId20" Type="http://schemas.openxmlformats.org/officeDocument/2006/relationships/hyperlink" Target="https://swarthmoreathletics.com/boxscore.aspx?id=13263&amp;path=mbball" TargetMode="External"/><Relationship Id="rId41" Type="http://schemas.openxmlformats.org/officeDocument/2006/relationships/hyperlink" Target="https://swarthmoreathletics.com/boxscore.aspx?id=8595&amp;path=mbball" TargetMode="External"/><Relationship Id="rId62" Type="http://schemas.openxmlformats.org/officeDocument/2006/relationships/hyperlink" Target="https://swarthmoreathletics.com/boxscore.aspx?id=12297&amp;path=mbball" TargetMode="External"/><Relationship Id="rId83" Type="http://schemas.openxmlformats.org/officeDocument/2006/relationships/hyperlink" Target="https://swarthmoreathletics.com/boxscore.aspx?id=6291&amp;path=mbball" TargetMode="External"/><Relationship Id="rId88" Type="http://schemas.openxmlformats.org/officeDocument/2006/relationships/hyperlink" Target="https://swarthmoreathletics.com/boxscore.aspx?id=12968&amp;path=mbball" TargetMode="External"/><Relationship Id="rId111" Type="http://schemas.openxmlformats.org/officeDocument/2006/relationships/hyperlink" Target="https://swarthmoreathletics.com/boxscore.aspx?id=6286&amp;path=mbball" TargetMode="External"/><Relationship Id="rId132" Type="http://schemas.openxmlformats.org/officeDocument/2006/relationships/hyperlink" Target="https://swarthmoreathletics.com/boxscore.aspx?id=12964&amp;path=mbball" TargetMode="External"/><Relationship Id="rId15" Type="http://schemas.openxmlformats.org/officeDocument/2006/relationships/hyperlink" Target="https://swarthmoreathletics.com/boxscore.aspx?id=12959&amp;path=mbball" TargetMode="External"/><Relationship Id="rId36" Type="http://schemas.openxmlformats.org/officeDocument/2006/relationships/hyperlink" Target="https://swarthmoreathletics.com/boxscore.aspx?id=6372&amp;path=mbball" TargetMode="External"/><Relationship Id="rId57" Type="http://schemas.openxmlformats.org/officeDocument/2006/relationships/hyperlink" Target="https://swarthmoreathletics.com/boxscore.aspx?id=12961&amp;path=mbball" TargetMode="External"/><Relationship Id="rId106" Type="http://schemas.openxmlformats.org/officeDocument/2006/relationships/hyperlink" Target="https://swarthmoreathletics.com/boxscore.aspx?id=12966&amp;path=mbball" TargetMode="External"/><Relationship Id="rId127" Type="http://schemas.openxmlformats.org/officeDocument/2006/relationships/hyperlink" Target="https://swarthmoreathletics.com/boxscore.aspx?id=12299&amp;path=mbball" TargetMode="External"/><Relationship Id="rId10" Type="http://schemas.openxmlformats.org/officeDocument/2006/relationships/hyperlink" Target="https://swarthmoreathletics.com/boxscore.aspx?id=12949&amp;path=mbball" TargetMode="External"/><Relationship Id="rId31" Type="http://schemas.openxmlformats.org/officeDocument/2006/relationships/hyperlink" Target="https://swarthmoreathletics.com/boxscore.aspx?id=12804&amp;path=mbball" TargetMode="External"/><Relationship Id="rId52" Type="http://schemas.openxmlformats.org/officeDocument/2006/relationships/hyperlink" Target="https://swarthmoreathletics.com/boxscore.aspx?id=6298&amp;path=mbball" TargetMode="External"/><Relationship Id="rId73" Type="http://schemas.openxmlformats.org/officeDocument/2006/relationships/hyperlink" Target="https://swarthmoreathletics.com/boxscore.aspx?id=12963&amp;path=mbball" TargetMode="External"/><Relationship Id="rId78" Type="http://schemas.openxmlformats.org/officeDocument/2006/relationships/hyperlink" Target="https://swarthmoreathletics.com/boxscore.aspx?id=8607&amp;path=mbball" TargetMode="External"/><Relationship Id="rId94" Type="http://schemas.openxmlformats.org/officeDocument/2006/relationships/hyperlink" Target="https://swarthmoreathletics.com/boxscore.aspx?id=8611&amp;path=mbball" TargetMode="External"/><Relationship Id="rId99" Type="http://schemas.openxmlformats.org/officeDocument/2006/relationships/hyperlink" Target="https://swarthmoreathletics.com/boxscore.aspx?id=6302&amp;path=mbball" TargetMode="External"/><Relationship Id="rId101" Type="http://schemas.openxmlformats.org/officeDocument/2006/relationships/hyperlink" Target="https://swarthmoreathletics.com/boxscore.aspx?id=12171&amp;path=mbball" TargetMode="External"/><Relationship Id="rId122" Type="http://schemas.openxmlformats.org/officeDocument/2006/relationships/hyperlink" Target="https://swarthmoreathletics.com/boxscore.aspx?id=12783&amp;path=mbball" TargetMode="External"/><Relationship Id="rId143" Type="http://schemas.openxmlformats.org/officeDocument/2006/relationships/hyperlink" Target="https://swarthmoreathletics.com/boxscore.aspx?id=12795&amp;path=mbball" TargetMode="External"/><Relationship Id="rId148" Type="http://schemas.openxmlformats.org/officeDocument/2006/relationships/hyperlink" Target="https://swarthmoreathletics.com/boxscore.aspx?id=12172&amp;path=mbball" TargetMode="External"/><Relationship Id="rId4" Type="http://schemas.openxmlformats.org/officeDocument/2006/relationships/hyperlink" Target="https://swarthmoreathletics.com/boxscore.aspx?id=13494&amp;path=mbball" TargetMode="External"/><Relationship Id="rId9" Type="http://schemas.openxmlformats.org/officeDocument/2006/relationships/hyperlink" Target="https://swarthmoreathletics.com/boxscore.aspx?id=17194&amp;path=mbball" TargetMode="External"/><Relationship Id="rId26" Type="http://schemas.openxmlformats.org/officeDocument/2006/relationships/hyperlink" Target="https://swarthmoreathletics.com/boxscore.aspx?id=12287&amp;path=mbball" TargetMode="External"/><Relationship Id="rId47" Type="http://schemas.openxmlformats.org/officeDocument/2006/relationships/hyperlink" Target="https://swarthmoreathletics.com/boxscore.aspx?id=12175&amp;path=mbball" TargetMode="External"/><Relationship Id="rId68" Type="http://schemas.openxmlformats.org/officeDocument/2006/relationships/hyperlink" Target="https://swarthmoreathletics.com/boxscore.aspx?id=8617&amp;path=mbball" TargetMode="External"/><Relationship Id="rId89" Type="http://schemas.openxmlformats.org/officeDocument/2006/relationships/hyperlink" Target="https://swarthmoreathletics.com/boxscore.aspx?id=12281&amp;path=mbball" TargetMode="External"/><Relationship Id="rId112" Type="http://schemas.openxmlformats.org/officeDocument/2006/relationships/hyperlink" Target="https://swarthmoreathletics.com/boxscore.aspx?id=6296&amp;path=mbball" TargetMode="External"/><Relationship Id="rId133" Type="http://schemas.openxmlformats.org/officeDocument/2006/relationships/hyperlink" Target="https://swarthmoreathletics.com/boxscore.aspx?id=12283&amp;path=mbball" TargetMode="External"/><Relationship Id="rId16" Type="http://schemas.openxmlformats.org/officeDocument/2006/relationships/hyperlink" Target="https://swarthmoreathletics.com/boxscore.aspx?id=13259&amp;path=mbball" TargetMode="External"/><Relationship Id="rId37" Type="http://schemas.openxmlformats.org/officeDocument/2006/relationships/hyperlink" Target="https://swarthmoreathletics.com/boxscore.aspx?id=6285&amp;path=mbball" TargetMode="External"/><Relationship Id="rId58" Type="http://schemas.openxmlformats.org/officeDocument/2006/relationships/hyperlink" Target="https://swarthmoreathletics.com/boxscore.aspx?id=12967&amp;path=mbball" TargetMode="External"/><Relationship Id="rId79" Type="http://schemas.openxmlformats.org/officeDocument/2006/relationships/hyperlink" Target="https://swarthmoreathletics.com/boxscore.aspx?id=8614&amp;path=mbball" TargetMode="External"/><Relationship Id="rId102" Type="http://schemas.openxmlformats.org/officeDocument/2006/relationships/hyperlink" Target="https://swarthmoreathletics.com/boxscore.aspx?id=13498&amp;path=mbball" TargetMode="External"/><Relationship Id="rId123" Type="http://schemas.openxmlformats.org/officeDocument/2006/relationships/hyperlink" Target="https://swarthmoreathletics.com/boxscore.aspx?id=6294&amp;path=mbball" TargetMode="External"/><Relationship Id="rId144" Type="http://schemas.openxmlformats.org/officeDocument/2006/relationships/hyperlink" Target="https://swarthmoreathletics.com/boxscore.aspx?id=6280&amp;path=mbball" TargetMode="External"/><Relationship Id="rId90" Type="http://schemas.openxmlformats.org/officeDocument/2006/relationships/hyperlink" Target="https://swarthmoreathletics.com/boxscore.aspx?id=12300&amp;path=mbb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J168"/>
  <sheetViews>
    <sheetView workbookViewId="0">
      <selection activeCell="F7" sqref="F7"/>
    </sheetView>
  </sheetViews>
  <sheetFormatPr defaultColWidth="11.5546875" defaultRowHeight="17.25" x14ac:dyDescent="0.3"/>
  <cols>
    <col min="2" max="2" width="8.33203125" customWidth="1"/>
    <col min="3" max="3" width="7.77734375" customWidth="1"/>
    <col min="4" max="4" width="6.77734375" customWidth="1"/>
    <col min="5" max="5" width="7.44140625" customWidth="1"/>
    <col min="6" max="12" width="7.77734375" customWidth="1"/>
    <col min="13" max="14" width="8.109375" customWidth="1"/>
    <col min="15" max="15" width="8" customWidth="1"/>
    <col min="16" max="18" width="6.109375" customWidth="1"/>
    <col min="19" max="20" width="7" customWidth="1"/>
    <col min="21" max="21" width="7.44140625" customWidth="1"/>
    <col min="22" max="24" width="7" customWidth="1"/>
    <col min="25" max="27" width="5.77734375" customWidth="1"/>
    <col min="28" max="29" width="7.33203125" customWidth="1"/>
    <col min="30" max="31" width="5" customWidth="1"/>
    <col min="32" max="32" width="7" customWidth="1"/>
    <col min="33" max="33" width="7" style="1" customWidth="1"/>
    <col min="34" max="34" width="7" style="58" customWidth="1"/>
    <col min="40" max="46" width="8" customWidth="1"/>
    <col min="47" max="49" width="8.44140625" customWidth="1"/>
    <col min="50" max="52" width="5.77734375" customWidth="1"/>
    <col min="53" max="55" width="7.33203125" customWidth="1"/>
    <col min="56" max="56" width="6.33203125" customWidth="1"/>
    <col min="57" max="58" width="7.44140625" customWidth="1"/>
    <col min="59" max="61" width="6.109375" customWidth="1"/>
    <col min="62" max="62" width="7.109375" customWidth="1"/>
    <col min="63" max="63" width="7.77734375" customWidth="1"/>
    <col min="64" max="67" width="6.33203125" customWidth="1"/>
    <col min="68" max="68" width="5.77734375" customWidth="1"/>
    <col min="70" max="70" width="11.109375" customWidth="1"/>
    <col min="71" max="71" width="8" style="58" customWidth="1"/>
    <col min="73" max="73" width="8.44140625" style="1" customWidth="1"/>
    <col min="74" max="74" width="7.44140625" style="1" customWidth="1"/>
    <col min="75" max="75" width="7.33203125" customWidth="1"/>
    <col min="76" max="76" width="7.109375" customWidth="1"/>
    <col min="77" max="77" width="8" customWidth="1"/>
    <col min="78" max="78" width="7" customWidth="1"/>
    <col min="79" max="80" width="8" customWidth="1"/>
    <col min="81" max="81" width="7" customWidth="1"/>
    <col min="82" max="82" width="8" customWidth="1"/>
    <col min="83" max="83" width="6.77734375" customWidth="1"/>
    <col min="84" max="86" width="8.44140625" customWidth="1"/>
    <col min="87" max="89" width="5.77734375" customWidth="1"/>
    <col min="90" max="92" width="7.33203125" customWidth="1"/>
    <col min="93" max="93" width="6.33203125" customWidth="1"/>
    <col min="94" max="94" width="7.44140625" customWidth="1"/>
    <col min="95" max="95" width="6.6640625" customWidth="1"/>
    <col min="96" max="98" width="6.109375" customWidth="1"/>
    <col min="99" max="100" width="7.109375" customWidth="1"/>
    <col min="101" max="102" width="5.33203125" customWidth="1"/>
    <col min="103" max="103" width="5.44140625" customWidth="1"/>
    <col min="104" max="104" width="5.6640625" customWidth="1"/>
    <col min="107" max="107" width="10.77734375" style="58"/>
    <col min="109" max="109" width="8.6640625" customWidth="1"/>
    <col min="110" max="110" width="7.33203125" customWidth="1"/>
    <col min="111" max="112" width="5.6640625" customWidth="1"/>
    <col min="113" max="119" width="8.109375" customWidth="1"/>
    <col min="120" max="122" width="9.109375" customWidth="1"/>
    <col min="123" max="125" width="7.33203125" customWidth="1"/>
    <col min="126" max="128" width="8.77734375" customWidth="1"/>
    <col min="129" max="129" width="7.77734375" customWidth="1"/>
    <col min="130" max="131" width="8.109375" customWidth="1"/>
    <col min="132" max="133" width="7.6640625" customWidth="1"/>
    <col min="134" max="134" width="7.44140625" customWidth="1"/>
    <col min="135" max="136" width="8.33203125" customWidth="1"/>
    <col min="137" max="138" width="7.6640625" customWidth="1"/>
    <col min="139" max="139" width="6.109375" customWidth="1"/>
    <col min="140" max="140" width="7.109375" customWidth="1"/>
  </cols>
  <sheetData>
    <row r="1" spans="1:140" x14ac:dyDescent="0.3">
      <c r="A1" s="15" t="s">
        <v>0</v>
      </c>
      <c r="B1" s="16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587</v>
      </c>
      <c r="J1" s="17" t="s">
        <v>8</v>
      </c>
      <c r="K1" s="17" t="s">
        <v>9</v>
      </c>
      <c r="L1" s="17" t="s">
        <v>10</v>
      </c>
      <c r="M1" s="17" t="s">
        <v>11</v>
      </c>
      <c r="N1" s="17" t="s">
        <v>12</v>
      </c>
      <c r="O1" s="17" t="s">
        <v>614</v>
      </c>
      <c r="P1" s="17" t="s">
        <v>13</v>
      </c>
      <c r="Q1" s="17" t="s">
        <v>14</v>
      </c>
      <c r="R1" s="17" t="s">
        <v>15</v>
      </c>
      <c r="S1" s="17" t="s">
        <v>16</v>
      </c>
      <c r="T1" s="17" t="s">
        <v>17</v>
      </c>
      <c r="U1" s="17" t="s">
        <v>634</v>
      </c>
      <c r="V1" s="17" t="s">
        <v>18</v>
      </c>
      <c r="W1" s="17" t="s">
        <v>19</v>
      </c>
      <c r="X1" s="17" t="s">
        <v>619</v>
      </c>
      <c r="Y1" s="17" t="s">
        <v>20</v>
      </c>
      <c r="Z1" s="17" t="s">
        <v>21</v>
      </c>
      <c r="AA1" s="17" t="s">
        <v>621</v>
      </c>
      <c r="AB1" s="17" t="s">
        <v>22</v>
      </c>
      <c r="AC1" s="17" t="s">
        <v>623</v>
      </c>
      <c r="AD1" s="17" t="s">
        <v>23</v>
      </c>
      <c r="AE1" s="17" t="s">
        <v>24</v>
      </c>
      <c r="AF1" s="17" t="s">
        <v>25</v>
      </c>
      <c r="AG1" s="17" t="s">
        <v>552</v>
      </c>
      <c r="AH1" s="57"/>
      <c r="AI1" s="15" t="s">
        <v>0</v>
      </c>
      <c r="AJ1" s="16" t="s">
        <v>1</v>
      </c>
      <c r="AK1" s="17" t="s">
        <v>2</v>
      </c>
      <c r="AL1" s="17" t="s">
        <v>3</v>
      </c>
      <c r="AM1" s="17" t="s">
        <v>4</v>
      </c>
      <c r="AN1" s="17" t="s">
        <v>5</v>
      </c>
      <c r="AO1" s="17" t="s">
        <v>6</v>
      </c>
      <c r="AP1" s="17" t="s">
        <v>7</v>
      </c>
      <c r="AQ1" s="17" t="s">
        <v>587</v>
      </c>
      <c r="AR1" s="17" t="s">
        <v>8</v>
      </c>
      <c r="AS1" s="17" t="s">
        <v>9</v>
      </c>
      <c r="AT1" s="17" t="s">
        <v>10</v>
      </c>
      <c r="AU1" s="17" t="s">
        <v>11</v>
      </c>
      <c r="AV1" s="17" t="s">
        <v>12</v>
      </c>
      <c r="AW1" s="17" t="s">
        <v>614</v>
      </c>
      <c r="AX1" s="17" t="s">
        <v>13</v>
      </c>
      <c r="AY1" s="17" t="s">
        <v>14</v>
      </c>
      <c r="AZ1" s="17" t="s">
        <v>15</v>
      </c>
      <c r="BA1" s="17" t="s">
        <v>16</v>
      </c>
      <c r="BB1" s="17" t="s">
        <v>17</v>
      </c>
      <c r="BC1" s="17" t="s">
        <v>634</v>
      </c>
      <c r="BD1" s="17" t="s">
        <v>18</v>
      </c>
      <c r="BE1" s="17" t="s">
        <v>19</v>
      </c>
      <c r="BF1" s="17" t="s">
        <v>619</v>
      </c>
      <c r="BG1" s="17" t="s">
        <v>20</v>
      </c>
      <c r="BH1" s="17" t="s">
        <v>21</v>
      </c>
      <c r="BI1" s="17" t="s">
        <v>621</v>
      </c>
      <c r="BJ1" s="17" t="s">
        <v>22</v>
      </c>
      <c r="BK1" s="17" t="s">
        <v>623</v>
      </c>
      <c r="BL1" s="17" t="s">
        <v>23</v>
      </c>
      <c r="BM1" s="17" t="s">
        <v>24</v>
      </c>
      <c r="BN1" s="17" t="s">
        <v>25</v>
      </c>
      <c r="BO1" s="17" t="s">
        <v>552</v>
      </c>
      <c r="BQ1" s="31" t="s">
        <v>631</v>
      </c>
      <c r="BR1" s="31" t="s">
        <v>632</v>
      </c>
      <c r="BT1" s="15" t="s">
        <v>0</v>
      </c>
      <c r="BU1" s="17" t="s">
        <v>1</v>
      </c>
      <c r="BV1" s="17" t="s">
        <v>2</v>
      </c>
      <c r="BW1" s="17" t="s">
        <v>3</v>
      </c>
      <c r="BX1" s="17" t="s">
        <v>4</v>
      </c>
      <c r="BY1" s="17" t="s">
        <v>5</v>
      </c>
      <c r="BZ1" s="17" t="s">
        <v>6</v>
      </c>
      <c r="CA1" s="17" t="s">
        <v>7</v>
      </c>
      <c r="CB1" s="17" t="s">
        <v>587</v>
      </c>
      <c r="CC1" s="17" t="s">
        <v>8</v>
      </c>
      <c r="CD1" s="17" t="s">
        <v>9</v>
      </c>
      <c r="CE1" s="17" t="s">
        <v>10</v>
      </c>
      <c r="CF1" s="17" t="s">
        <v>11</v>
      </c>
      <c r="CG1" s="17" t="s">
        <v>12</v>
      </c>
      <c r="CH1" s="17" t="s">
        <v>614</v>
      </c>
      <c r="CI1" s="17" t="s">
        <v>13</v>
      </c>
      <c r="CJ1" s="17" t="s">
        <v>14</v>
      </c>
      <c r="CK1" s="17" t="s">
        <v>15</v>
      </c>
      <c r="CL1" s="17" t="s">
        <v>16</v>
      </c>
      <c r="CM1" s="17" t="s">
        <v>17</v>
      </c>
      <c r="CN1" s="17" t="s">
        <v>634</v>
      </c>
      <c r="CO1" s="17" t="s">
        <v>18</v>
      </c>
      <c r="CP1" s="17" t="s">
        <v>19</v>
      </c>
      <c r="CQ1" s="17" t="s">
        <v>619</v>
      </c>
      <c r="CR1" s="17" t="s">
        <v>20</v>
      </c>
      <c r="CS1" s="17" t="s">
        <v>21</v>
      </c>
      <c r="CT1" s="17" t="s">
        <v>621</v>
      </c>
      <c r="CU1" s="17" t="s">
        <v>22</v>
      </c>
      <c r="CV1" s="17" t="s">
        <v>623</v>
      </c>
      <c r="CW1" s="17" t="s">
        <v>23</v>
      </c>
      <c r="CX1" s="17" t="s">
        <v>24</v>
      </c>
      <c r="CY1" s="17" t="s">
        <v>25</v>
      </c>
      <c r="CZ1" s="17" t="s">
        <v>552</v>
      </c>
      <c r="DD1" s="15" t="s">
        <v>0</v>
      </c>
      <c r="DE1" s="16" t="s">
        <v>1</v>
      </c>
      <c r="DF1" s="17" t="s">
        <v>2</v>
      </c>
      <c r="DG1" s="17" t="s">
        <v>3</v>
      </c>
      <c r="DH1" s="17" t="s">
        <v>4</v>
      </c>
      <c r="DI1" s="17" t="s">
        <v>5</v>
      </c>
      <c r="DJ1" s="17" t="s">
        <v>6</v>
      </c>
      <c r="DK1" s="17" t="s">
        <v>7</v>
      </c>
      <c r="DL1" s="17" t="s">
        <v>587</v>
      </c>
      <c r="DM1" s="17" t="s">
        <v>8</v>
      </c>
      <c r="DN1" s="17" t="s">
        <v>9</v>
      </c>
      <c r="DO1" s="17" t="s">
        <v>10</v>
      </c>
      <c r="DP1" s="17" t="s">
        <v>11</v>
      </c>
      <c r="DQ1" s="17" t="s">
        <v>12</v>
      </c>
      <c r="DR1" s="17" t="s">
        <v>614</v>
      </c>
      <c r="DS1" s="17" t="s">
        <v>13</v>
      </c>
      <c r="DT1" s="17" t="s">
        <v>14</v>
      </c>
      <c r="DU1" s="17" t="s">
        <v>15</v>
      </c>
      <c r="DV1" s="17" t="s">
        <v>16</v>
      </c>
      <c r="DW1" s="17" t="s">
        <v>17</v>
      </c>
      <c r="DX1" s="17" t="s">
        <v>634</v>
      </c>
      <c r="DY1" s="17" t="s">
        <v>18</v>
      </c>
      <c r="DZ1" s="17" t="s">
        <v>19</v>
      </c>
      <c r="EA1" s="17" t="s">
        <v>619</v>
      </c>
      <c r="EB1" s="17" t="s">
        <v>20</v>
      </c>
      <c r="EC1" s="17" t="s">
        <v>21</v>
      </c>
      <c r="ED1" s="17" t="s">
        <v>621</v>
      </c>
      <c r="EE1" s="17" t="s">
        <v>22</v>
      </c>
      <c r="EF1" s="17" t="s">
        <v>623</v>
      </c>
      <c r="EG1" s="17" t="s">
        <v>23</v>
      </c>
      <c r="EH1" s="17" t="s">
        <v>24</v>
      </c>
      <c r="EI1" s="17" t="s">
        <v>25</v>
      </c>
      <c r="EJ1" s="17" t="s">
        <v>552</v>
      </c>
    </row>
    <row r="2" spans="1:140" x14ac:dyDescent="0.3">
      <c r="A2" s="2" t="s">
        <v>406</v>
      </c>
      <c r="B2" s="6">
        <v>42326</v>
      </c>
      <c r="C2" s="7" t="s">
        <v>407</v>
      </c>
      <c r="D2" s="7" t="s">
        <v>28</v>
      </c>
      <c r="E2" s="5">
        <v>8</v>
      </c>
      <c r="F2" s="7" t="s">
        <v>408</v>
      </c>
      <c r="G2" s="7">
        <v>0.46</v>
      </c>
      <c r="H2" s="8" t="s">
        <v>228</v>
      </c>
      <c r="I2" s="14" t="s">
        <v>607</v>
      </c>
      <c r="J2" s="7">
        <v>0.316</v>
      </c>
      <c r="K2" s="8" t="s">
        <v>116</v>
      </c>
      <c r="L2" s="7">
        <v>0.66700000000000004</v>
      </c>
      <c r="M2" s="8">
        <v>0.47199999999999998</v>
      </c>
      <c r="N2" s="7">
        <v>14</v>
      </c>
      <c r="O2" s="14">
        <f>I2-N2</f>
        <v>5</v>
      </c>
      <c r="P2" s="7">
        <v>16</v>
      </c>
      <c r="Q2" s="7">
        <v>25</v>
      </c>
      <c r="R2" s="7">
        <v>41</v>
      </c>
      <c r="S2" s="9">
        <v>0.43243243243243246</v>
      </c>
      <c r="T2" s="9">
        <v>0.73529411764705888</v>
      </c>
      <c r="U2" s="9">
        <f>S2+T2</f>
        <v>1.1677265500794913</v>
      </c>
      <c r="V2" s="7">
        <v>22</v>
      </c>
      <c r="W2" s="5">
        <v>22</v>
      </c>
      <c r="X2" s="5">
        <f>V2-W2</f>
        <v>0</v>
      </c>
      <c r="Y2" s="7">
        <v>16</v>
      </c>
      <c r="Z2" s="7">
        <v>17</v>
      </c>
      <c r="AA2" s="10">
        <f>Y2/Z2</f>
        <v>0.94117647058823528</v>
      </c>
      <c r="AB2" s="5">
        <v>19</v>
      </c>
      <c r="AC2" s="5">
        <f>AB2-Z2</f>
        <v>2</v>
      </c>
      <c r="AD2" s="7">
        <v>2</v>
      </c>
      <c r="AE2" s="7">
        <v>7</v>
      </c>
      <c r="AF2" s="7">
        <v>76</v>
      </c>
      <c r="AG2" s="7">
        <v>88</v>
      </c>
      <c r="AI2" s="18" t="s">
        <v>96</v>
      </c>
      <c r="AJ2" s="19">
        <v>42783</v>
      </c>
      <c r="AK2" s="20" t="s">
        <v>539</v>
      </c>
      <c r="AL2" s="20" t="s">
        <v>68</v>
      </c>
      <c r="AM2" s="17">
        <v>-27</v>
      </c>
      <c r="AN2" s="20" t="s">
        <v>540</v>
      </c>
      <c r="AO2" s="20">
        <v>0.46400000000000002</v>
      </c>
      <c r="AP2" s="21" t="s">
        <v>297</v>
      </c>
      <c r="AQ2" s="25" t="s">
        <v>588</v>
      </c>
      <c r="AR2" s="20">
        <v>0.4</v>
      </c>
      <c r="AS2" s="21" t="s">
        <v>585</v>
      </c>
      <c r="AT2" s="20">
        <v>0.61499999999999999</v>
      </c>
      <c r="AU2" s="17">
        <v>0.61799999999999999</v>
      </c>
      <c r="AV2" s="17">
        <v>20</v>
      </c>
      <c r="AW2" s="27">
        <f>AQ2-AV2</f>
        <v>-5</v>
      </c>
      <c r="AX2" s="20">
        <v>10</v>
      </c>
      <c r="AY2" s="20">
        <v>17</v>
      </c>
      <c r="AZ2" s="20">
        <v>27</v>
      </c>
      <c r="BA2" s="22">
        <v>0.3125</v>
      </c>
      <c r="BB2" s="22">
        <v>0.80952380952380953</v>
      </c>
      <c r="BC2" s="22">
        <f>BA2+BB2</f>
        <v>1.1220238095238095</v>
      </c>
      <c r="BD2" s="20">
        <v>15</v>
      </c>
      <c r="BE2" s="17">
        <v>17</v>
      </c>
      <c r="BF2" s="17">
        <f>BD2-BE2</f>
        <v>-2</v>
      </c>
      <c r="BG2" s="20">
        <v>10</v>
      </c>
      <c r="BH2" s="20">
        <v>14</v>
      </c>
      <c r="BI2" s="20">
        <f>BG2/BH2</f>
        <v>0.7142857142857143</v>
      </c>
      <c r="BJ2" s="17">
        <v>9</v>
      </c>
      <c r="BK2" s="17">
        <f>BJ2-BG2</f>
        <v>-1</v>
      </c>
      <c r="BL2" s="20">
        <v>3</v>
      </c>
      <c r="BM2" s="20">
        <v>3</v>
      </c>
      <c r="BN2" s="20">
        <v>66</v>
      </c>
      <c r="BO2" s="20">
        <v>75</v>
      </c>
      <c r="BQ2" s="15" t="s">
        <v>4</v>
      </c>
      <c r="BR2" s="30">
        <v>1</v>
      </c>
      <c r="BT2" s="18" t="s">
        <v>96</v>
      </c>
      <c r="BU2" s="37">
        <v>42783</v>
      </c>
      <c r="BV2" s="20" t="s">
        <v>539</v>
      </c>
      <c r="BW2" s="20">
        <v>0</v>
      </c>
      <c r="BX2" s="17">
        <v>-27</v>
      </c>
      <c r="BY2" s="20" t="s">
        <v>540</v>
      </c>
      <c r="BZ2" s="20">
        <v>0.46400000000000002</v>
      </c>
      <c r="CA2" s="21" t="s">
        <v>297</v>
      </c>
      <c r="CB2" s="25" t="s">
        <v>588</v>
      </c>
      <c r="CC2" s="30">
        <v>0.4</v>
      </c>
      <c r="CD2" s="61" t="s">
        <v>585</v>
      </c>
      <c r="CE2" s="30">
        <v>0.61499999999999999</v>
      </c>
      <c r="CF2" s="29">
        <v>0.61799999999999999</v>
      </c>
      <c r="CG2" s="29">
        <v>20</v>
      </c>
      <c r="CH2" s="62">
        <f>CB2-CG2</f>
        <v>-5</v>
      </c>
      <c r="CI2" s="30">
        <v>10</v>
      </c>
      <c r="CJ2" s="30">
        <v>17</v>
      </c>
      <c r="CK2" s="30">
        <v>27</v>
      </c>
      <c r="CL2" s="63">
        <v>0.3125</v>
      </c>
      <c r="CM2" s="63">
        <v>0.80952380952380953</v>
      </c>
      <c r="CN2" s="22">
        <f>CL2+CM2</f>
        <v>1.1220238095238095</v>
      </c>
      <c r="CO2" s="20">
        <v>15</v>
      </c>
      <c r="CP2" s="17">
        <v>17</v>
      </c>
      <c r="CQ2" s="29">
        <f>CO2-CP2</f>
        <v>-2</v>
      </c>
      <c r="CR2" s="20">
        <v>10</v>
      </c>
      <c r="CS2" s="20">
        <v>14</v>
      </c>
      <c r="CT2" s="20">
        <f>CR2/CS2</f>
        <v>0.7142857142857143</v>
      </c>
      <c r="CU2" s="17">
        <v>9</v>
      </c>
      <c r="CV2" s="17">
        <f>CU2-CS2</f>
        <v>-5</v>
      </c>
      <c r="CW2" s="20">
        <v>3</v>
      </c>
      <c r="CX2" s="20">
        <v>3</v>
      </c>
      <c r="CY2" s="20">
        <v>66</v>
      </c>
      <c r="CZ2" s="20">
        <v>75</v>
      </c>
      <c r="DD2" s="18" t="s">
        <v>406</v>
      </c>
      <c r="DE2" s="19">
        <v>42326</v>
      </c>
      <c r="DF2" s="20" t="s">
        <v>407</v>
      </c>
      <c r="DG2" s="20" t="s">
        <v>28</v>
      </c>
      <c r="DH2" s="17">
        <v>8</v>
      </c>
      <c r="DI2" s="20" t="s">
        <v>408</v>
      </c>
      <c r="DJ2" s="20">
        <v>0.46</v>
      </c>
      <c r="DK2" s="21" t="s">
        <v>228</v>
      </c>
      <c r="DL2" s="25" t="s">
        <v>607</v>
      </c>
      <c r="DM2" s="20">
        <v>0.316</v>
      </c>
      <c r="DN2" s="21" t="s">
        <v>116</v>
      </c>
      <c r="DO2" s="20">
        <v>0.66700000000000004</v>
      </c>
      <c r="DP2" s="21">
        <v>0.47199999999999998</v>
      </c>
      <c r="DQ2" s="20">
        <v>14</v>
      </c>
      <c r="DR2" s="27">
        <f t="shared" ref="DR2:DR33" si="0">DL2-DQ2</f>
        <v>5</v>
      </c>
      <c r="DS2" s="20">
        <v>16</v>
      </c>
      <c r="DT2" s="20">
        <v>25</v>
      </c>
      <c r="DU2" s="20">
        <v>41</v>
      </c>
      <c r="DV2" s="22">
        <v>0.43243243243243246</v>
      </c>
      <c r="DW2" s="22">
        <v>0.73529411764705888</v>
      </c>
      <c r="DX2" s="22">
        <f t="shared" ref="DX2:DX33" si="1">DV2+DW2</f>
        <v>1.1677265500794913</v>
      </c>
      <c r="DY2" s="20">
        <v>22</v>
      </c>
      <c r="DZ2" s="17">
        <v>22</v>
      </c>
      <c r="EA2" s="17">
        <f t="shared" ref="EA2:EA33" si="2">DY2-DZ2</f>
        <v>0</v>
      </c>
      <c r="EB2" s="20">
        <v>16</v>
      </c>
      <c r="EC2" s="20">
        <v>17</v>
      </c>
      <c r="ED2" s="25">
        <f t="shared" ref="ED2:ED33" si="3">EB2/EC2</f>
        <v>0.94117647058823528</v>
      </c>
      <c r="EE2" s="17">
        <v>19</v>
      </c>
      <c r="EF2" s="17">
        <f t="shared" ref="EF2:EF33" si="4">EE2-EB2</f>
        <v>3</v>
      </c>
      <c r="EG2" s="20">
        <v>2</v>
      </c>
      <c r="EH2" s="20">
        <v>7</v>
      </c>
      <c r="EI2" s="20">
        <v>76</v>
      </c>
      <c r="EJ2" s="20">
        <v>88</v>
      </c>
    </row>
    <row r="3" spans="1:140" x14ac:dyDescent="0.3">
      <c r="A3" s="2" t="s">
        <v>409</v>
      </c>
      <c r="B3" s="6">
        <v>42329</v>
      </c>
      <c r="C3" s="7" t="s">
        <v>410</v>
      </c>
      <c r="D3" s="7" t="s">
        <v>28</v>
      </c>
      <c r="E3" s="5">
        <v>14</v>
      </c>
      <c r="F3" s="7" t="s">
        <v>191</v>
      </c>
      <c r="G3" s="7">
        <v>0.49099999999999999</v>
      </c>
      <c r="H3" s="8" t="s">
        <v>239</v>
      </c>
      <c r="I3" s="14" t="s">
        <v>597</v>
      </c>
      <c r="J3" s="7">
        <v>0.435</v>
      </c>
      <c r="K3" s="7" t="s">
        <v>411</v>
      </c>
      <c r="L3" s="7">
        <v>0.60899999999999999</v>
      </c>
      <c r="M3" s="7">
        <v>0.4</v>
      </c>
      <c r="N3" s="7">
        <v>28</v>
      </c>
      <c r="O3" s="14">
        <f t="shared" ref="O3:O31" si="5">I3-N3</f>
        <v>-5</v>
      </c>
      <c r="P3" s="7">
        <v>7</v>
      </c>
      <c r="Q3" s="7">
        <v>30</v>
      </c>
      <c r="R3" s="7">
        <v>37</v>
      </c>
      <c r="S3" s="9">
        <v>0.21875</v>
      </c>
      <c r="T3" s="9">
        <v>0.81081081081081086</v>
      </c>
      <c r="U3" s="9">
        <f t="shared" ref="U3:U62" si="6">S3+T3</f>
        <v>1.029560810810811</v>
      </c>
      <c r="V3" s="7">
        <v>24</v>
      </c>
      <c r="W3" s="5">
        <v>23</v>
      </c>
      <c r="X3" s="5">
        <f t="shared" ref="X3:X68" si="7">V3-W3</f>
        <v>1</v>
      </c>
      <c r="Y3" s="7">
        <v>19</v>
      </c>
      <c r="Z3" s="7">
        <v>11</v>
      </c>
      <c r="AA3" s="10">
        <f t="shared" ref="AA3:AA68" si="8">Y3/Z3</f>
        <v>1.7272727272727273</v>
      </c>
      <c r="AB3" s="5">
        <v>15</v>
      </c>
      <c r="AC3" s="5">
        <f t="shared" ref="AC3:AC68" si="9">AB3-Z3</f>
        <v>4</v>
      </c>
      <c r="AD3" s="7">
        <v>0</v>
      </c>
      <c r="AE3" s="7">
        <v>4</v>
      </c>
      <c r="AF3" s="7">
        <v>80</v>
      </c>
      <c r="AG3" s="7">
        <v>80</v>
      </c>
      <c r="AH3" s="59"/>
      <c r="AI3" s="18" t="s">
        <v>478</v>
      </c>
      <c r="AJ3" s="19">
        <v>42435</v>
      </c>
      <c r="AK3" s="20" t="s">
        <v>479</v>
      </c>
      <c r="AL3" s="20" t="s">
        <v>68</v>
      </c>
      <c r="AM3" s="17">
        <v>-18</v>
      </c>
      <c r="AN3" s="20" t="s">
        <v>480</v>
      </c>
      <c r="AO3" s="20">
        <v>0.39700000000000002</v>
      </c>
      <c r="AP3" s="21" t="s">
        <v>569</v>
      </c>
      <c r="AQ3" s="25" t="s">
        <v>589</v>
      </c>
      <c r="AR3" s="20">
        <v>0.32300000000000001</v>
      </c>
      <c r="AS3" s="21" t="s">
        <v>156</v>
      </c>
      <c r="AT3" s="20">
        <v>0.53800000000000003</v>
      </c>
      <c r="AU3" s="20">
        <v>0.47499999999999998</v>
      </c>
      <c r="AV3" s="20">
        <v>16</v>
      </c>
      <c r="AW3" s="27">
        <f t="shared" ref="AW3:AW66" si="10">AQ3-AV3</f>
        <v>15</v>
      </c>
      <c r="AX3" s="20">
        <v>15</v>
      </c>
      <c r="AY3" s="20">
        <v>23</v>
      </c>
      <c r="AZ3" s="20">
        <v>38</v>
      </c>
      <c r="BA3" s="22">
        <v>0.34883720930232559</v>
      </c>
      <c r="BB3" s="22">
        <v>0.69696969696969702</v>
      </c>
      <c r="BC3" s="22">
        <f t="shared" ref="BC3:BC66" si="11">BA3+BB3</f>
        <v>1.0458069062720226</v>
      </c>
      <c r="BD3" s="20">
        <v>23</v>
      </c>
      <c r="BE3" s="17">
        <v>15</v>
      </c>
      <c r="BF3" s="17">
        <f t="shared" ref="BF3:BF66" si="12">BD3-BE3</f>
        <v>8</v>
      </c>
      <c r="BG3" s="20">
        <v>22</v>
      </c>
      <c r="BH3" s="20">
        <v>20</v>
      </c>
      <c r="BI3" s="20">
        <f t="shared" ref="BI3:BI66" si="13">BG3/BH3</f>
        <v>1.1000000000000001</v>
      </c>
      <c r="BJ3" s="17">
        <v>11</v>
      </c>
      <c r="BK3" s="17">
        <f t="shared" ref="BK3:BK66" si="14">BJ3-BG3</f>
        <v>-11</v>
      </c>
      <c r="BL3" s="20">
        <v>1</v>
      </c>
      <c r="BM3" s="20">
        <v>3</v>
      </c>
      <c r="BN3" s="20">
        <v>71</v>
      </c>
      <c r="BO3" s="20">
        <v>94</v>
      </c>
      <c r="BQ3" s="32" t="s">
        <v>586</v>
      </c>
      <c r="BR3" s="32">
        <f>CORREL(AM2:AM153, AU2:AU153)</f>
        <v>-0.62403407803734789</v>
      </c>
      <c r="BT3" s="18" t="s">
        <v>478</v>
      </c>
      <c r="BU3" s="37">
        <v>42435</v>
      </c>
      <c r="BV3" s="20" t="s">
        <v>479</v>
      </c>
      <c r="BW3" s="20">
        <v>0</v>
      </c>
      <c r="BX3" s="17">
        <v>-18</v>
      </c>
      <c r="BY3" s="20" t="s">
        <v>480</v>
      </c>
      <c r="BZ3" s="20">
        <v>0.39700000000000002</v>
      </c>
      <c r="CA3" s="21" t="s">
        <v>569</v>
      </c>
      <c r="CB3" s="25" t="s">
        <v>589</v>
      </c>
      <c r="CC3" s="30">
        <v>0.32300000000000001</v>
      </c>
      <c r="CD3" s="61" t="s">
        <v>156</v>
      </c>
      <c r="CE3" s="30">
        <v>0.53800000000000003</v>
      </c>
      <c r="CF3" s="30">
        <v>0.47499999999999998</v>
      </c>
      <c r="CG3" s="30">
        <v>16</v>
      </c>
      <c r="CH3" s="62">
        <f t="shared" ref="CH3:CH66" si="15">CB3-CG3</f>
        <v>15</v>
      </c>
      <c r="CI3" s="30">
        <v>15</v>
      </c>
      <c r="CJ3" s="30">
        <v>23</v>
      </c>
      <c r="CK3" s="30">
        <v>38</v>
      </c>
      <c r="CL3" s="63">
        <v>0.34883720930232559</v>
      </c>
      <c r="CM3" s="63">
        <v>0.69696969696969702</v>
      </c>
      <c r="CN3" s="22">
        <f t="shared" ref="CN3:CN66" si="16">CL3+CM3</f>
        <v>1.0458069062720226</v>
      </c>
      <c r="CO3" s="20">
        <v>23</v>
      </c>
      <c r="CP3" s="17">
        <v>15</v>
      </c>
      <c r="CQ3" s="29">
        <f t="shared" ref="CQ3:CQ37" si="17">CO3-CP3</f>
        <v>8</v>
      </c>
      <c r="CR3" s="20">
        <v>22</v>
      </c>
      <c r="CS3" s="20">
        <v>20</v>
      </c>
      <c r="CT3" s="20">
        <f t="shared" ref="CT3:CT33" si="18">CR3/CS3</f>
        <v>1.1000000000000001</v>
      </c>
      <c r="CU3" s="17">
        <v>11</v>
      </c>
      <c r="CV3" s="17">
        <f>CU3-CS3</f>
        <v>-9</v>
      </c>
      <c r="CW3" s="20">
        <v>1</v>
      </c>
      <c r="CX3" s="20">
        <v>3</v>
      </c>
      <c r="CY3" s="20">
        <v>71</v>
      </c>
      <c r="CZ3" s="20">
        <v>94</v>
      </c>
      <c r="DD3" s="18" t="s">
        <v>409</v>
      </c>
      <c r="DE3" s="19">
        <v>42329</v>
      </c>
      <c r="DF3" s="20" t="s">
        <v>410</v>
      </c>
      <c r="DG3" s="20" t="s">
        <v>28</v>
      </c>
      <c r="DH3" s="17">
        <v>14</v>
      </c>
      <c r="DI3" s="20" t="s">
        <v>191</v>
      </c>
      <c r="DJ3" s="20">
        <v>0.49099999999999999</v>
      </c>
      <c r="DK3" s="21" t="s">
        <v>239</v>
      </c>
      <c r="DL3" s="25" t="s">
        <v>597</v>
      </c>
      <c r="DM3" s="20">
        <v>0.435</v>
      </c>
      <c r="DN3" s="20" t="s">
        <v>411</v>
      </c>
      <c r="DO3" s="20">
        <v>0.60899999999999999</v>
      </c>
      <c r="DP3" s="20">
        <v>0.4</v>
      </c>
      <c r="DQ3" s="20">
        <v>28</v>
      </c>
      <c r="DR3" s="27">
        <f t="shared" si="0"/>
        <v>-5</v>
      </c>
      <c r="DS3" s="20">
        <v>7</v>
      </c>
      <c r="DT3" s="20">
        <v>30</v>
      </c>
      <c r="DU3" s="20">
        <v>37</v>
      </c>
      <c r="DV3" s="22">
        <v>0.21875</v>
      </c>
      <c r="DW3" s="22">
        <v>0.81081081081081086</v>
      </c>
      <c r="DX3" s="22">
        <f t="shared" si="1"/>
        <v>1.029560810810811</v>
      </c>
      <c r="DY3" s="20">
        <v>24</v>
      </c>
      <c r="DZ3" s="17">
        <v>23</v>
      </c>
      <c r="EA3" s="17">
        <f t="shared" si="2"/>
        <v>1</v>
      </c>
      <c r="EB3" s="20">
        <v>19</v>
      </c>
      <c r="EC3" s="20">
        <v>11</v>
      </c>
      <c r="ED3" s="25">
        <f t="shared" si="3"/>
        <v>1.7272727272727273</v>
      </c>
      <c r="EE3" s="17">
        <v>15</v>
      </c>
      <c r="EF3" s="17">
        <f t="shared" si="4"/>
        <v>-4</v>
      </c>
      <c r="EG3" s="20">
        <v>0</v>
      </c>
      <c r="EH3" s="20">
        <v>4</v>
      </c>
      <c r="EI3" s="20">
        <v>80</v>
      </c>
      <c r="EJ3" s="20">
        <v>80</v>
      </c>
    </row>
    <row r="4" spans="1:140" x14ac:dyDescent="0.3">
      <c r="A4" s="2" t="s">
        <v>133</v>
      </c>
      <c r="B4" s="6">
        <v>42332</v>
      </c>
      <c r="C4" s="7" t="s">
        <v>412</v>
      </c>
      <c r="D4" s="7" t="s">
        <v>28</v>
      </c>
      <c r="E4" s="5">
        <v>5</v>
      </c>
      <c r="F4" s="7" t="s">
        <v>413</v>
      </c>
      <c r="G4" s="7">
        <v>0.43099999999999999</v>
      </c>
      <c r="H4" s="8" t="s">
        <v>553</v>
      </c>
      <c r="I4" s="14" t="s">
        <v>594</v>
      </c>
      <c r="J4" s="10">
        <v>0.2</v>
      </c>
      <c r="K4" s="7" t="s">
        <v>285</v>
      </c>
      <c r="L4" s="7">
        <v>0.82399999999999995</v>
      </c>
      <c r="M4" s="7">
        <v>0.40400000000000003</v>
      </c>
      <c r="N4" s="7">
        <v>22</v>
      </c>
      <c r="O4" s="14">
        <f t="shared" si="5"/>
        <v>3</v>
      </c>
      <c r="P4" s="7">
        <v>4</v>
      </c>
      <c r="Q4" s="7">
        <v>24</v>
      </c>
      <c r="R4" s="7">
        <v>28</v>
      </c>
      <c r="S4" s="9">
        <v>0.12903225806451613</v>
      </c>
      <c r="T4" s="9">
        <v>0.77419354838709675</v>
      </c>
      <c r="U4" s="9">
        <f t="shared" si="6"/>
        <v>0.90322580645161288</v>
      </c>
      <c r="V4" s="7">
        <v>23</v>
      </c>
      <c r="W4" s="5">
        <v>20</v>
      </c>
      <c r="X4" s="5">
        <f t="shared" si="7"/>
        <v>3</v>
      </c>
      <c r="Y4" s="7">
        <v>8</v>
      </c>
      <c r="Z4" s="7">
        <v>12</v>
      </c>
      <c r="AA4" s="10">
        <f t="shared" si="8"/>
        <v>0.66666666666666663</v>
      </c>
      <c r="AB4" s="5">
        <v>15</v>
      </c>
      <c r="AC4" s="5">
        <f t="shared" si="9"/>
        <v>3</v>
      </c>
      <c r="AD4" s="7">
        <v>2</v>
      </c>
      <c r="AE4" s="7">
        <v>3</v>
      </c>
      <c r="AF4" s="7">
        <v>63</v>
      </c>
      <c r="AG4" s="7">
        <v>73</v>
      </c>
      <c r="AH4" s="59"/>
      <c r="AI4" s="18" t="s">
        <v>138</v>
      </c>
      <c r="AJ4" s="19">
        <v>42747</v>
      </c>
      <c r="AK4" s="20" t="s">
        <v>516</v>
      </c>
      <c r="AL4" s="20" t="s">
        <v>68</v>
      </c>
      <c r="AM4" s="17">
        <v>-18</v>
      </c>
      <c r="AN4" s="20" t="s">
        <v>98</v>
      </c>
      <c r="AO4" s="20">
        <v>0.38500000000000001</v>
      </c>
      <c r="AP4" s="21" t="s">
        <v>577</v>
      </c>
      <c r="AQ4" s="25" t="s">
        <v>588</v>
      </c>
      <c r="AR4" s="20">
        <v>0.13300000000000001</v>
      </c>
      <c r="AS4" s="21" t="s">
        <v>56</v>
      </c>
      <c r="AT4" s="20">
        <v>0.71399999999999997</v>
      </c>
      <c r="AU4" s="17">
        <v>0.47199999999999998</v>
      </c>
      <c r="AV4" s="17">
        <v>23</v>
      </c>
      <c r="AW4" s="27">
        <f t="shared" si="10"/>
        <v>-8</v>
      </c>
      <c r="AX4" s="20">
        <v>8</v>
      </c>
      <c r="AY4" s="20">
        <v>26</v>
      </c>
      <c r="AZ4" s="20">
        <v>34</v>
      </c>
      <c r="BA4" s="22">
        <v>0.25</v>
      </c>
      <c r="BB4" s="22">
        <v>0.78787878787878785</v>
      </c>
      <c r="BC4" s="22">
        <f t="shared" si="11"/>
        <v>1.0378787878787878</v>
      </c>
      <c r="BD4" s="20">
        <v>18</v>
      </c>
      <c r="BE4" s="17">
        <v>17</v>
      </c>
      <c r="BF4" s="17">
        <f t="shared" si="12"/>
        <v>1</v>
      </c>
      <c r="BG4" s="20">
        <v>9</v>
      </c>
      <c r="BH4" s="20">
        <v>12</v>
      </c>
      <c r="BI4" s="20">
        <f t="shared" si="13"/>
        <v>0.75</v>
      </c>
      <c r="BJ4" s="17">
        <v>9</v>
      </c>
      <c r="BK4" s="17">
        <f t="shared" si="14"/>
        <v>0</v>
      </c>
      <c r="BL4" s="20">
        <v>3</v>
      </c>
      <c r="BM4" s="20">
        <v>4</v>
      </c>
      <c r="BN4" s="20">
        <v>52</v>
      </c>
      <c r="BO4" s="20">
        <v>72</v>
      </c>
      <c r="BQ4" s="32" t="s">
        <v>25</v>
      </c>
      <c r="BR4" s="32">
        <f>CORREL(AM2:AM153,BN2:BN153)</f>
        <v>0.60753230568455707</v>
      </c>
      <c r="BT4" s="18" t="s">
        <v>138</v>
      </c>
      <c r="BU4" s="37">
        <v>42747</v>
      </c>
      <c r="BV4" s="20" t="s">
        <v>516</v>
      </c>
      <c r="BW4" s="20">
        <v>0</v>
      </c>
      <c r="BX4" s="17">
        <v>-18</v>
      </c>
      <c r="BY4" s="20" t="s">
        <v>98</v>
      </c>
      <c r="BZ4" s="20">
        <v>0.38500000000000001</v>
      </c>
      <c r="CA4" s="21" t="s">
        <v>577</v>
      </c>
      <c r="CB4" s="25" t="s">
        <v>588</v>
      </c>
      <c r="CC4" s="30">
        <v>0.13300000000000001</v>
      </c>
      <c r="CD4" s="61" t="s">
        <v>56</v>
      </c>
      <c r="CE4" s="30">
        <v>0.71399999999999997</v>
      </c>
      <c r="CF4" s="29">
        <v>0.47199999999999998</v>
      </c>
      <c r="CG4" s="29">
        <v>23</v>
      </c>
      <c r="CH4" s="62">
        <f t="shared" si="15"/>
        <v>-8</v>
      </c>
      <c r="CI4" s="30">
        <v>8</v>
      </c>
      <c r="CJ4" s="30">
        <v>26</v>
      </c>
      <c r="CK4" s="30">
        <v>34</v>
      </c>
      <c r="CL4" s="63">
        <v>0.25</v>
      </c>
      <c r="CM4" s="63">
        <v>0.78787878787878785</v>
      </c>
      <c r="CN4" s="22">
        <f t="shared" si="16"/>
        <v>1.0378787878787878</v>
      </c>
      <c r="CO4" s="20">
        <v>18</v>
      </c>
      <c r="CP4" s="17">
        <v>17</v>
      </c>
      <c r="CQ4" s="29">
        <f t="shared" si="17"/>
        <v>1</v>
      </c>
      <c r="CR4" s="20">
        <v>9</v>
      </c>
      <c r="CS4" s="20">
        <v>12</v>
      </c>
      <c r="CT4" s="20">
        <f t="shared" si="18"/>
        <v>0.75</v>
      </c>
      <c r="CU4" s="17">
        <v>9</v>
      </c>
      <c r="CV4" s="17">
        <f t="shared" ref="CV4:CV67" si="19">CU4-CS4</f>
        <v>-3</v>
      </c>
      <c r="CW4" s="20">
        <v>3</v>
      </c>
      <c r="CX4" s="20">
        <v>4</v>
      </c>
      <c r="CY4" s="20">
        <v>52</v>
      </c>
      <c r="CZ4" s="20">
        <v>72</v>
      </c>
      <c r="DD4" s="18" t="s">
        <v>133</v>
      </c>
      <c r="DE4" s="19">
        <v>42332</v>
      </c>
      <c r="DF4" s="20" t="s">
        <v>412</v>
      </c>
      <c r="DG4" s="20" t="s">
        <v>28</v>
      </c>
      <c r="DH4" s="17">
        <v>5</v>
      </c>
      <c r="DI4" s="20" t="s">
        <v>413</v>
      </c>
      <c r="DJ4" s="20">
        <v>0.43099999999999999</v>
      </c>
      <c r="DK4" s="21" t="s">
        <v>553</v>
      </c>
      <c r="DL4" s="25" t="s">
        <v>594</v>
      </c>
      <c r="DM4" s="25">
        <v>0.2</v>
      </c>
      <c r="DN4" s="20" t="s">
        <v>285</v>
      </c>
      <c r="DO4" s="20">
        <v>0.82399999999999995</v>
      </c>
      <c r="DP4" s="20">
        <v>0.40400000000000003</v>
      </c>
      <c r="DQ4" s="20">
        <v>22</v>
      </c>
      <c r="DR4" s="27">
        <f t="shared" si="0"/>
        <v>3</v>
      </c>
      <c r="DS4" s="20">
        <v>4</v>
      </c>
      <c r="DT4" s="20">
        <v>24</v>
      </c>
      <c r="DU4" s="20">
        <v>28</v>
      </c>
      <c r="DV4" s="22">
        <v>0.12903225806451613</v>
      </c>
      <c r="DW4" s="22">
        <v>0.77419354838709675</v>
      </c>
      <c r="DX4" s="22">
        <f t="shared" si="1"/>
        <v>0.90322580645161288</v>
      </c>
      <c r="DY4" s="20">
        <v>23</v>
      </c>
      <c r="DZ4" s="17">
        <v>20</v>
      </c>
      <c r="EA4" s="17">
        <f t="shared" si="2"/>
        <v>3</v>
      </c>
      <c r="EB4" s="20">
        <v>8</v>
      </c>
      <c r="EC4" s="20">
        <v>12</v>
      </c>
      <c r="ED4" s="25">
        <f t="shared" si="3"/>
        <v>0.66666666666666663</v>
      </c>
      <c r="EE4" s="17">
        <v>15</v>
      </c>
      <c r="EF4" s="17">
        <f t="shared" si="4"/>
        <v>7</v>
      </c>
      <c r="EG4" s="20">
        <v>2</v>
      </c>
      <c r="EH4" s="20">
        <v>3</v>
      </c>
      <c r="EI4" s="20">
        <v>63</v>
      </c>
      <c r="EJ4" s="20">
        <v>73</v>
      </c>
    </row>
    <row r="5" spans="1:140" x14ac:dyDescent="0.3">
      <c r="A5" s="2" t="s">
        <v>414</v>
      </c>
      <c r="B5" s="6">
        <v>42336</v>
      </c>
      <c r="C5" s="7" t="s">
        <v>415</v>
      </c>
      <c r="D5" s="7" t="s">
        <v>28</v>
      </c>
      <c r="E5" s="5">
        <v>7</v>
      </c>
      <c r="F5" s="7" t="s">
        <v>84</v>
      </c>
      <c r="G5" s="7">
        <v>0.40400000000000003</v>
      </c>
      <c r="H5" s="8" t="s">
        <v>554</v>
      </c>
      <c r="I5" s="14" t="s">
        <v>608</v>
      </c>
      <c r="J5" s="10">
        <v>0.1</v>
      </c>
      <c r="K5" s="7" t="s">
        <v>416</v>
      </c>
      <c r="L5" s="7">
        <v>0.63</v>
      </c>
      <c r="M5" s="7">
        <v>0.32200000000000001</v>
      </c>
      <c r="N5" s="7">
        <v>25</v>
      </c>
      <c r="O5" s="14">
        <f t="shared" si="5"/>
        <v>-15</v>
      </c>
      <c r="P5" s="7">
        <v>14</v>
      </c>
      <c r="Q5" s="7">
        <v>34</v>
      </c>
      <c r="R5" s="7">
        <v>48</v>
      </c>
      <c r="S5" s="9">
        <v>0.41176470588235292</v>
      </c>
      <c r="T5" s="9">
        <v>0.77272727272727271</v>
      </c>
      <c r="U5" s="9">
        <f t="shared" si="6"/>
        <v>1.1844919786096257</v>
      </c>
      <c r="V5" s="7">
        <v>17</v>
      </c>
      <c r="W5" s="5">
        <v>28</v>
      </c>
      <c r="X5" s="5">
        <f t="shared" si="7"/>
        <v>-11</v>
      </c>
      <c r="Y5" s="7">
        <v>14</v>
      </c>
      <c r="Z5" s="7">
        <v>19</v>
      </c>
      <c r="AA5" s="10">
        <f t="shared" si="8"/>
        <v>0.73684210526315785</v>
      </c>
      <c r="AB5" s="5">
        <v>17</v>
      </c>
      <c r="AC5" s="5">
        <f t="shared" si="9"/>
        <v>-2</v>
      </c>
      <c r="AD5" s="7">
        <v>6</v>
      </c>
      <c r="AE5" s="7">
        <v>3</v>
      </c>
      <c r="AF5" s="7">
        <v>64</v>
      </c>
      <c r="AG5" s="7">
        <v>87</v>
      </c>
      <c r="AH5" s="59"/>
      <c r="AI5" s="18" t="s">
        <v>146</v>
      </c>
      <c r="AJ5" s="19">
        <v>42749</v>
      </c>
      <c r="AK5" s="20" t="s">
        <v>517</v>
      </c>
      <c r="AL5" s="20" t="s">
        <v>68</v>
      </c>
      <c r="AM5" s="17">
        <v>-17</v>
      </c>
      <c r="AN5" s="20" t="s">
        <v>518</v>
      </c>
      <c r="AO5" s="20">
        <v>0.48299999999999998</v>
      </c>
      <c r="AP5" s="21" t="s">
        <v>578</v>
      </c>
      <c r="AQ5" s="25" t="s">
        <v>590</v>
      </c>
      <c r="AR5" s="20">
        <v>0.182</v>
      </c>
      <c r="AS5" s="21" t="s">
        <v>584</v>
      </c>
      <c r="AT5" s="20">
        <v>0.66700000000000004</v>
      </c>
      <c r="AU5" s="17">
        <v>0.54900000000000004</v>
      </c>
      <c r="AV5" s="17">
        <v>15</v>
      </c>
      <c r="AW5" s="27">
        <f t="shared" si="10"/>
        <v>-4</v>
      </c>
      <c r="AX5" s="20">
        <v>17</v>
      </c>
      <c r="AY5" s="20">
        <v>17</v>
      </c>
      <c r="AZ5" s="20">
        <v>34</v>
      </c>
      <c r="BA5" s="22">
        <v>0.53125</v>
      </c>
      <c r="BB5" s="22">
        <v>0.70833333333333337</v>
      </c>
      <c r="BC5" s="22">
        <f t="shared" si="11"/>
        <v>1.2395833333333335</v>
      </c>
      <c r="BD5" s="20">
        <v>19</v>
      </c>
      <c r="BE5" s="17">
        <v>14</v>
      </c>
      <c r="BF5" s="17">
        <f t="shared" si="12"/>
        <v>5</v>
      </c>
      <c r="BG5" s="20">
        <v>14</v>
      </c>
      <c r="BH5" s="20">
        <v>17</v>
      </c>
      <c r="BI5" s="20">
        <f t="shared" si="13"/>
        <v>0.82352941176470584</v>
      </c>
      <c r="BJ5" s="17">
        <v>9</v>
      </c>
      <c r="BK5" s="17">
        <f t="shared" si="14"/>
        <v>-5</v>
      </c>
      <c r="BL5" s="20">
        <v>2</v>
      </c>
      <c r="BM5" s="20">
        <v>5</v>
      </c>
      <c r="BN5" s="20">
        <v>66</v>
      </c>
      <c r="BO5" s="20">
        <v>81</v>
      </c>
      <c r="BQ5" s="33" t="s">
        <v>6</v>
      </c>
      <c r="BR5" s="33">
        <f>CORREL(AM2:AM153,AO2:AO153)</f>
        <v>0.54430043799128591</v>
      </c>
      <c r="BT5" s="18" t="s">
        <v>146</v>
      </c>
      <c r="BU5" s="37">
        <v>42749</v>
      </c>
      <c r="BV5" s="20" t="s">
        <v>517</v>
      </c>
      <c r="BW5" s="20">
        <v>0</v>
      </c>
      <c r="BX5" s="17">
        <v>-17</v>
      </c>
      <c r="BY5" s="20" t="s">
        <v>518</v>
      </c>
      <c r="BZ5" s="20">
        <v>0.48299999999999998</v>
      </c>
      <c r="CA5" s="21" t="s">
        <v>578</v>
      </c>
      <c r="CB5" s="25" t="s">
        <v>590</v>
      </c>
      <c r="CC5" s="30">
        <v>0.182</v>
      </c>
      <c r="CD5" s="61" t="s">
        <v>584</v>
      </c>
      <c r="CE5" s="30">
        <v>0.66700000000000004</v>
      </c>
      <c r="CF5" s="29">
        <v>0.54900000000000004</v>
      </c>
      <c r="CG5" s="29">
        <v>15</v>
      </c>
      <c r="CH5" s="62">
        <f t="shared" si="15"/>
        <v>-4</v>
      </c>
      <c r="CI5" s="30">
        <v>17</v>
      </c>
      <c r="CJ5" s="30">
        <v>17</v>
      </c>
      <c r="CK5" s="30">
        <v>34</v>
      </c>
      <c r="CL5" s="63">
        <v>0.53125</v>
      </c>
      <c r="CM5" s="63">
        <v>0.70833333333333337</v>
      </c>
      <c r="CN5" s="22">
        <f t="shared" si="16"/>
        <v>1.2395833333333335</v>
      </c>
      <c r="CO5" s="20">
        <v>19</v>
      </c>
      <c r="CP5" s="17">
        <v>14</v>
      </c>
      <c r="CQ5" s="29">
        <f t="shared" si="17"/>
        <v>5</v>
      </c>
      <c r="CR5" s="20">
        <v>14</v>
      </c>
      <c r="CS5" s="20">
        <v>17</v>
      </c>
      <c r="CT5" s="20">
        <f t="shared" si="18"/>
        <v>0.82352941176470584</v>
      </c>
      <c r="CU5" s="17">
        <v>9</v>
      </c>
      <c r="CV5" s="17">
        <f t="shared" si="19"/>
        <v>-8</v>
      </c>
      <c r="CW5" s="20">
        <v>2</v>
      </c>
      <c r="CX5" s="20">
        <v>5</v>
      </c>
      <c r="CY5" s="20">
        <v>66</v>
      </c>
      <c r="CZ5" s="20">
        <v>81</v>
      </c>
      <c r="DD5" s="18" t="s">
        <v>414</v>
      </c>
      <c r="DE5" s="19">
        <v>42336</v>
      </c>
      <c r="DF5" s="20" t="s">
        <v>415</v>
      </c>
      <c r="DG5" s="20" t="s">
        <v>28</v>
      </c>
      <c r="DH5" s="17">
        <v>7</v>
      </c>
      <c r="DI5" s="20" t="s">
        <v>84</v>
      </c>
      <c r="DJ5" s="20">
        <v>0.40400000000000003</v>
      </c>
      <c r="DK5" s="21" t="s">
        <v>554</v>
      </c>
      <c r="DL5" s="25" t="s">
        <v>608</v>
      </c>
      <c r="DM5" s="25">
        <v>0.1</v>
      </c>
      <c r="DN5" s="20" t="s">
        <v>416</v>
      </c>
      <c r="DO5" s="20">
        <v>0.63</v>
      </c>
      <c r="DP5" s="20">
        <v>0.32200000000000001</v>
      </c>
      <c r="DQ5" s="20">
        <v>25</v>
      </c>
      <c r="DR5" s="27">
        <f t="shared" si="0"/>
        <v>-15</v>
      </c>
      <c r="DS5" s="20">
        <v>14</v>
      </c>
      <c r="DT5" s="20">
        <v>34</v>
      </c>
      <c r="DU5" s="20">
        <v>48</v>
      </c>
      <c r="DV5" s="22">
        <v>0.41176470588235292</v>
      </c>
      <c r="DW5" s="22">
        <v>0.77272727272727271</v>
      </c>
      <c r="DX5" s="22">
        <f t="shared" si="1"/>
        <v>1.1844919786096257</v>
      </c>
      <c r="DY5" s="20">
        <v>17</v>
      </c>
      <c r="DZ5" s="17">
        <v>28</v>
      </c>
      <c r="EA5" s="17">
        <f t="shared" si="2"/>
        <v>-11</v>
      </c>
      <c r="EB5" s="20">
        <v>14</v>
      </c>
      <c r="EC5" s="20">
        <v>19</v>
      </c>
      <c r="ED5" s="25">
        <f t="shared" si="3"/>
        <v>0.73684210526315785</v>
      </c>
      <c r="EE5" s="17">
        <v>17</v>
      </c>
      <c r="EF5" s="17">
        <f t="shared" si="4"/>
        <v>3</v>
      </c>
      <c r="EG5" s="20">
        <v>6</v>
      </c>
      <c r="EH5" s="20">
        <v>3</v>
      </c>
      <c r="EI5" s="20">
        <v>64</v>
      </c>
      <c r="EJ5" s="20">
        <v>87</v>
      </c>
    </row>
    <row r="6" spans="1:140" x14ac:dyDescent="0.3">
      <c r="A6" s="2" t="s">
        <v>112</v>
      </c>
      <c r="B6" s="6">
        <v>42339</v>
      </c>
      <c r="C6" s="7" t="s">
        <v>237</v>
      </c>
      <c r="D6" s="7" t="s">
        <v>28</v>
      </c>
      <c r="E6" s="5">
        <v>30</v>
      </c>
      <c r="F6" s="7" t="s">
        <v>54</v>
      </c>
      <c r="G6" s="7">
        <v>0.58499999999999996</v>
      </c>
      <c r="H6" s="8" t="s">
        <v>64</v>
      </c>
      <c r="I6" s="14" t="s">
        <v>598</v>
      </c>
      <c r="J6" s="7">
        <v>0.35</v>
      </c>
      <c r="K6" s="7" t="s">
        <v>229</v>
      </c>
      <c r="L6" s="7">
        <v>0.75</v>
      </c>
      <c r="M6" s="7">
        <v>0.32300000000000001</v>
      </c>
      <c r="N6" s="7">
        <v>31</v>
      </c>
      <c r="O6" s="14">
        <f t="shared" si="5"/>
        <v>-11</v>
      </c>
      <c r="P6" s="7">
        <v>13</v>
      </c>
      <c r="Q6" s="7">
        <v>39</v>
      </c>
      <c r="R6" s="7">
        <v>52</v>
      </c>
      <c r="S6" s="9">
        <v>0.54166666666666663</v>
      </c>
      <c r="T6" s="9">
        <v>0.8666666666666667</v>
      </c>
      <c r="U6" s="9">
        <f t="shared" si="6"/>
        <v>1.4083333333333332</v>
      </c>
      <c r="V6" s="7">
        <v>15</v>
      </c>
      <c r="W6" s="5">
        <v>16</v>
      </c>
      <c r="X6" s="5">
        <f t="shared" si="7"/>
        <v>-1</v>
      </c>
      <c r="Y6" s="7">
        <v>21</v>
      </c>
      <c r="Z6" s="7">
        <v>17</v>
      </c>
      <c r="AA6" s="10">
        <f t="shared" si="8"/>
        <v>1.2352941176470589</v>
      </c>
      <c r="AB6" s="5">
        <v>6</v>
      </c>
      <c r="AC6" s="5">
        <f t="shared" si="9"/>
        <v>-11</v>
      </c>
      <c r="AD6" s="7">
        <v>5</v>
      </c>
      <c r="AE6" s="7">
        <v>1</v>
      </c>
      <c r="AF6" s="7">
        <v>84</v>
      </c>
      <c r="AG6" s="7">
        <v>81</v>
      </c>
      <c r="AH6" s="59"/>
      <c r="AI6" s="18" t="s">
        <v>299</v>
      </c>
      <c r="AJ6" s="19">
        <v>43540</v>
      </c>
      <c r="AK6" s="20" t="s">
        <v>300</v>
      </c>
      <c r="AL6" s="20" t="s">
        <v>68</v>
      </c>
      <c r="AM6" s="20">
        <v>-14</v>
      </c>
      <c r="AN6" s="20" t="s">
        <v>301</v>
      </c>
      <c r="AO6" s="20">
        <v>0.442</v>
      </c>
      <c r="AP6" s="21" t="s">
        <v>75</v>
      </c>
      <c r="AQ6" s="25" t="s">
        <v>591</v>
      </c>
      <c r="AR6" s="20">
        <v>0.42299999999999999</v>
      </c>
      <c r="AS6" s="21" t="s">
        <v>302</v>
      </c>
      <c r="AT6" s="20">
        <v>0.75</v>
      </c>
      <c r="AU6" s="23">
        <v>0.52300000000000002</v>
      </c>
      <c r="AV6" s="24">
        <v>21</v>
      </c>
      <c r="AW6" s="27">
        <f t="shared" si="10"/>
        <v>5</v>
      </c>
      <c r="AX6" s="20">
        <v>8</v>
      </c>
      <c r="AY6" s="20">
        <v>25</v>
      </c>
      <c r="AZ6" s="20">
        <v>33</v>
      </c>
      <c r="BA6" s="22">
        <v>0.18604651162790697</v>
      </c>
      <c r="BB6" s="25">
        <v>0.83333333333333337</v>
      </c>
      <c r="BC6" s="22">
        <f t="shared" si="11"/>
        <v>1.0193798449612403</v>
      </c>
      <c r="BD6" s="20">
        <v>21</v>
      </c>
      <c r="BE6" s="20">
        <v>9</v>
      </c>
      <c r="BF6" s="17">
        <f t="shared" si="12"/>
        <v>12</v>
      </c>
      <c r="BG6" s="20">
        <v>15</v>
      </c>
      <c r="BH6" s="20">
        <v>9</v>
      </c>
      <c r="BI6" s="20">
        <f t="shared" si="13"/>
        <v>1.6666666666666667</v>
      </c>
      <c r="BJ6" s="20">
        <v>7</v>
      </c>
      <c r="BK6" s="17">
        <f t="shared" si="14"/>
        <v>-8</v>
      </c>
      <c r="BL6" s="20">
        <v>3</v>
      </c>
      <c r="BM6" s="20">
        <v>4</v>
      </c>
      <c r="BN6" s="20">
        <v>82</v>
      </c>
      <c r="BO6" s="17">
        <v>87</v>
      </c>
      <c r="BQ6" s="33" t="s">
        <v>20</v>
      </c>
      <c r="BR6" s="33">
        <f>CORREL(AM2:AM153,BG2:BG153)</f>
        <v>0.47016696016010256</v>
      </c>
      <c r="BT6" s="18" t="s">
        <v>299</v>
      </c>
      <c r="BU6" s="37">
        <v>43540</v>
      </c>
      <c r="BV6" s="20" t="s">
        <v>300</v>
      </c>
      <c r="BW6" s="20">
        <v>0</v>
      </c>
      <c r="BX6" s="20">
        <v>-14</v>
      </c>
      <c r="BY6" s="20" t="s">
        <v>301</v>
      </c>
      <c r="BZ6" s="20">
        <v>0.442</v>
      </c>
      <c r="CA6" s="21" t="s">
        <v>75</v>
      </c>
      <c r="CB6" s="25" t="s">
        <v>591</v>
      </c>
      <c r="CC6" s="30">
        <v>0.42299999999999999</v>
      </c>
      <c r="CD6" s="61" t="s">
        <v>302</v>
      </c>
      <c r="CE6" s="30">
        <v>0.75</v>
      </c>
      <c r="CF6" s="64">
        <v>0.52300000000000002</v>
      </c>
      <c r="CG6" s="65">
        <v>21</v>
      </c>
      <c r="CH6" s="62">
        <f t="shared" si="15"/>
        <v>5</v>
      </c>
      <c r="CI6" s="30">
        <v>8</v>
      </c>
      <c r="CJ6" s="30">
        <v>25</v>
      </c>
      <c r="CK6" s="30">
        <v>33</v>
      </c>
      <c r="CL6" s="63">
        <v>0.18604651162790697</v>
      </c>
      <c r="CM6" s="66">
        <v>0.83333333333333337</v>
      </c>
      <c r="CN6" s="22">
        <f t="shared" si="16"/>
        <v>1.0193798449612403</v>
      </c>
      <c r="CO6" s="20">
        <v>21</v>
      </c>
      <c r="CP6" s="20">
        <v>9</v>
      </c>
      <c r="CQ6" s="29">
        <f t="shared" si="17"/>
        <v>12</v>
      </c>
      <c r="CR6" s="20">
        <v>15</v>
      </c>
      <c r="CS6" s="20">
        <v>9</v>
      </c>
      <c r="CT6" s="20">
        <f t="shared" si="18"/>
        <v>1.6666666666666667</v>
      </c>
      <c r="CU6" s="20">
        <v>7</v>
      </c>
      <c r="CV6" s="17">
        <f t="shared" si="19"/>
        <v>-2</v>
      </c>
      <c r="CW6" s="20">
        <v>3</v>
      </c>
      <c r="CX6" s="20">
        <v>4</v>
      </c>
      <c r="CY6" s="20">
        <v>82</v>
      </c>
      <c r="CZ6" s="17">
        <v>87</v>
      </c>
      <c r="DD6" s="18" t="s">
        <v>112</v>
      </c>
      <c r="DE6" s="19">
        <v>42339</v>
      </c>
      <c r="DF6" s="20" t="s">
        <v>237</v>
      </c>
      <c r="DG6" s="20" t="s">
        <v>28</v>
      </c>
      <c r="DH6" s="17">
        <v>30</v>
      </c>
      <c r="DI6" s="20" t="s">
        <v>54</v>
      </c>
      <c r="DJ6" s="20">
        <v>0.58499999999999996</v>
      </c>
      <c r="DK6" s="21" t="s">
        <v>64</v>
      </c>
      <c r="DL6" s="25" t="s">
        <v>598</v>
      </c>
      <c r="DM6" s="20">
        <v>0.35</v>
      </c>
      <c r="DN6" s="20" t="s">
        <v>229</v>
      </c>
      <c r="DO6" s="20">
        <v>0.75</v>
      </c>
      <c r="DP6" s="20">
        <v>0.32300000000000001</v>
      </c>
      <c r="DQ6" s="20">
        <v>31</v>
      </c>
      <c r="DR6" s="27">
        <f t="shared" si="0"/>
        <v>-11</v>
      </c>
      <c r="DS6" s="20">
        <v>13</v>
      </c>
      <c r="DT6" s="20">
        <v>39</v>
      </c>
      <c r="DU6" s="20">
        <v>52</v>
      </c>
      <c r="DV6" s="22">
        <v>0.54166666666666663</v>
      </c>
      <c r="DW6" s="22">
        <v>0.8666666666666667</v>
      </c>
      <c r="DX6" s="22">
        <f t="shared" si="1"/>
        <v>1.4083333333333332</v>
      </c>
      <c r="DY6" s="20">
        <v>15</v>
      </c>
      <c r="DZ6" s="17">
        <v>16</v>
      </c>
      <c r="EA6" s="17">
        <f t="shared" si="2"/>
        <v>-1</v>
      </c>
      <c r="EB6" s="20">
        <v>21</v>
      </c>
      <c r="EC6" s="20">
        <v>17</v>
      </c>
      <c r="ED6" s="25">
        <f t="shared" si="3"/>
        <v>1.2352941176470589</v>
      </c>
      <c r="EE6" s="17">
        <v>6</v>
      </c>
      <c r="EF6" s="17">
        <f t="shared" si="4"/>
        <v>-15</v>
      </c>
      <c r="EG6" s="20">
        <v>5</v>
      </c>
      <c r="EH6" s="20">
        <v>1</v>
      </c>
      <c r="EI6" s="20">
        <v>84</v>
      </c>
      <c r="EJ6" s="20">
        <v>81</v>
      </c>
    </row>
    <row r="7" spans="1:140" x14ac:dyDescent="0.3">
      <c r="A7" s="2" t="s">
        <v>87</v>
      </c>
      <c r="B7" s="6">
        <v>42343</v>
      </c>
      <c r="C7" s="7" t="s">
        <v>417</v>
      </c>
      <c r="D7" s="7" t="s">
        <v>28</v>
      </c>
      <c r="E7" s="5">
        <v>6</v>
      </c>
      <c r="F7" s="7" t="s">
        <v>114</v>
      </c>
      <c r="G7" s="7">
        <v>0.42</v>
      </c>
      <c r="H7" s="8" t="s">
        <v>555</v>
      </c>
      <c r="I7" s="14" t="s">
        <v>608</v>
      </c>
      <c r="J7" s="10">
        <v>0.4</v>
      </c>
      <c r="K7" s="7" t="s">
        <v>418</v>
      </c>
      <c r="L7" s="10">
        <v>0.8</v>
      </c>
      <c r="M7" s="7">
        <v>0.38500000000000001</v>
      </c>
      <c r="N7" s="7">
        <v>13</v>
      </c>
      <c r="O7" s="14">
        <f t="shared" si="5"/>
        <v>-3</v>
      </c>
      <c r="P7" s="7">
        <v>7</v>
      </c>
      <c r="Q7" s="7">
        <v>24</v>
      </c>
      <c r="R7" s="7">
        <v>31</v>
      </c>
      <c r="S7" s="9">
        <v>0.21875</v>
      </c>
      <c r="T7" s="9">
        <v>0.70588235294117652</v>
      </c>
      <c r="U7" s="9">
        <f t="shared" si="6"/>
        <v>0.92463235294117652</v>
      </c>
      <c r="V7" s="7">
        <v>17</v>
      </c>
      <c r="W7" s="5">
        <v>23</v>
      </c>
      <c r="X7" s="5">
        <f t="shared" si="7"/>
        <v>-6</v>
      </c>
      <c r="Y7" s="7">
        <v>10</v>
      </c>
      <c r="Z7" s="7">
        <v>16</v>
      </c>
      <c r="AA7" s="10">
        <f t="shared" si="8"/>
        <v>0.625</v>
      </c>
      <c r="AB7" s="5">
        <v>17</v>
      </c>
      <c r="AC7" s="5">
        <f t="shared" si="9"/>
        <v>1</v>
      </c>
      <c r="AD7" s="7">
        <v>2</v>
      </c>
      <c r="AE7" s="7">
        <v>4</v>
      </c>
      <c r="AF7" s="7">
        <v>62</v>
      </c>
      <c r="AG7" s="1">
        <v>76</v>
      </c>
      <c r="AI7" s="18" t="s">
        <v>172</v>
      </c>
      <c r="AJ7" s="19">
        <v>43169</v>
      </c>
      <c r="AK7" s="20" t="s">
        <v>173</v>
      </c>
      <c r="AL7" s="20" t="s">
        <v>68</v>
      </c>
      <c r="AM7" s="20">
        <v>-12</v>
      </c>
      <c r="AN7" s="20" t="s">
        <v>174</v>
      </c>
      <c r="AO7" s="20">
        <v>0.36499999999999999</v>
      </c>
      <c r="AP7" s="21" t="s">
        <v>131</v>
      </c>
      <c r="AQ7" s="25" t="s">
        <v>592</v>
      </c>
      <c r="AR7" s="20">
        <v>0.34499999999999997</v>
      </c>
      <c r="AS7" s="21" t="s">
        <v>175</v>
      </c>
      <c r="AT7" s="20">
        <v>0.85699999999999998</v>
      </c>
      <c r="AU7" s="23">
        <v>0.42099999999999999</v>
      </c>
      <c r="AV7" s="20">
        <v>20</v>
      </c>
      <c r="AW7" s="27">
        <f t="shared" si="10"/>
        <v>9</v>
      </c>
      <c r="AX7" s="20">
        <v>6</v>
      </c>
      <c r="AY7" s="20">
        <v>27</v>
      </c>
      <c r="AZ7" s="20">
        <v>33</v>
      </c>
      <c r="BA7" s="25">
        <v>0.15789473684210525</v>
      </c>
      <c r="BB7" s="25">
        <v>0.79411764705882348</v>
      </c>
      <c r="BC7" s="22">
        <f t="shared" si="11"/>
        <v>0.95201238390092868</v>
      </c>
      <c r="BD7" s="20">
        <v>17</v>
      </c>
      <c r="BE7" s="20">
        <v>12</v>
      </c>
      <c r="BF7" s="17">
        <f t="shared" si="12"/>
        <v>5</v>
      </c>
      <c r="BG7" s="20">
        <v>16</v>
      </c>
      <c r="BH7" s="20">
        <v>9</v>
      </c>
      <c r="BI7" s="20">
        <f t="shared" si="13"/>
        <v>1.7777777777777777</v>
      </c>
      <c r="BJ7" s="20">
        <v>10</v>
      </c>
      <c r="BK7" s="17">
        <f t="shared" si="14"/>
        <v>-6</v>
      </c>
      <c r="BL7" s="20">
        <v>4</v>
      </c>
      <c r="BM7" s="20">
        <v>4</v>
      </c>
      <c r="BN7" s="20">
        <v>62</v>
      </c>
      <c r="BO7" s="17">
        <v>75</v>
      </c>
      <c r="BQ7" s="39" t="s">
        <v>636</v>
      </c>
      <c r="BR7" s="33">
        <f>CORREL(AM2:AM153,BC2:BC153)</f>
        <v>0.40131029122652767</v>
      </c>
      <c r="BT7" s="18" t="s">
        <v>172</v>
      </c>
      <c r="BU7" s="37">
        <v>43169</v>
      </c>
      <c r="BV7" s="20" t="s">
        <v>173</v>
      </c>
      <c r="BW7" s="20">
        <v>0</v>
      </c>
      <c r="BX7" s="20">
        <v>-12</v>
      </c>
      <c r="BY7" s="20" t="s">
        <v>174</v>
      </c>
      <c r="BZ7" s="20">
        <v>0.36499999999999999</v>
      </c>
      <c r="CA7" s="21" t="s">
        <v>131</v>
      </c>
      <c r="CB7" s="25" t="s">
        <v>592</v>
      </c>
      <c r="CC7" s="30">
        <v>0.34499999999999997</v>
      </c>
      <c r="CD7" s="61" t="s">
        <v>175</v>
      </c>
      <c r="CE7" s="30">
        <v>0.85699999999999998</v>
      </c>
      <c r="CF7" s="64">
        <v>0.42099999999999999</v>
      </c>
      <c r="CG7" s="30">
        <v>20</v>
      </c>
      <c r="CH7" s="62">
        <f t="shared" si="15"/>
        <v>9</v>
      </c>
      <c r="CI7" s="30">
        <v>6</v>
      </c>
      <c r="CJ7" s="30">
        <v>27</v>
      </c>
      <c r="CK7" s="30">
        <v>33</v>
      </c>
      <c r="CL7" s="66">
        <v>0.15789473684210525</v>
      </c>
      <c r="CM7" s="66">
        <v>0.79411764705882348</v>
      </c>
      <c r="CN7" s="22">
        <f t="shared" si="16"/>
        <v>0.95201238390092868</v>
      </c>
      <c r="CO7" s="20">
        <v>17</v>
      </c>
      <c r="CP7" s="20">
        <v>12</v>
      </c>
      <c r="CQ7" s="29">
        <f t="shared" si="17"/>
        <v>5</v>
      </c>
      <c r="CR7" s="20">
        <v>16</v>
      </c>
      <c r="CS7" s="20">
        <v>9</v>
      </c>
      <c r="CT7" s="20">
        <f t="shared" si="18"/>
        <v>1.7777777777777777</v>
      </c>
      <c r="CU7" s="20">
        <v>10</v>
      </c>
      <c r="CV7" s="17">
        <f t="shared" si="19"/>
        <v>1</v>
      </c>
      <c r="CW7" s="20">
        <v>4</v>
      </c>
      <c r="CX7" s="20">
        <v>4</v>
      </c>
      <c r="CY7" s="20">
        <v>62</v>
      </c>
      <c r="CZ7" s="17">
        <v>75</v>
      </c>
      <c r="DD7" s="18" t="s">
        <v>87</v>
      </c>
      <c r="DE7" s="19">
        <v>42343</v>
      </c>
      <c r="DF7" s="20" t="s">
        <v>417</v>
      </c>
      <c r="DG7" s="20" t="s">
        <v>28</v>
      </c>
      <c r="DH7" s="17">
        <v>6</v>
      </c>
      <c r="DI7" s="20" t="s">
        <v>114</v>
      </c>
      <c r="DJ7" s="20">
        <v>0.42</v>
      </c>
      <c r="DK7" s="21" t="s">
        <v>555</v>
      </c>
      <c r="DL7" s="25" t="s">
        <v>608</v>
      </c>
      <c r="DM7" s="25">
        <v>0.4</v>
      </c>
      <c r="DN7" s="20" t="s">
        <v>418</v>
      </c>
      <c r="DO7" s="25">
        <v>0.8</v>
      </c>
      <c r="DP7" s="20">
        <v>0.38500000000000001</v>
      </c>
      <c r="DQ7" s="20">
        <v>13</v>
      </c>
      <c r="DR7" s="27">
        <f t="shared" si="0"/>
        <v>-3</v>
      </c>
      <c r="DS7" s="20">
        <v>7</v>
      </c>
      <c r="DT7" s="20">
        <v>24</v>
      </c>
      <c r="DU7" s="20">
        <v>31</v>
      </c>
      <c r="DV7" s="22">
        <v>0.21875</v>
      </c>
      <c r="DW7" s="22">
        <v>0.70588235294117652</v>
      </c>
      <c r="DX7" s="22">
        <f t="shared" si="1"/>
        <v>0.92463235294117652</v>
      </c>
      <c r="DY7" s="20">
        <v>17</v>
      </c>
      <c r="DZ7" s="17">
        <v>23</v>
      </c>
      <c r="EA7" s="17">
        <f t="shared" si="2"/>
        <v>-6</v>
      </c>
      <c r="EB7" s="20">
        <v>10</v>
      </c>
      <c r="EC7" s="20">
        <v>16</v>
      </c>
      <c r="ED7" s="25">
        <f t="shared" si="3"/>
        <v>0.625</v>
      </c>
      <c r="EE7" s="17">
        <v>17</v>
      </c>
      <c r="EF7" s="17">
        <f t="shared" si="4"/>
        <v>7</v>
      </c>
      <c r="EG7" s="20">
        <v>2</v>
      </c>
      <c r="EH7" s="20">
        <v>4</v>
      </c>
      <c r="EI7" s="20">
        <v>62</v>
      </c>
      <c r="EJ7" s="26">
        <v>76</v>
      </c>
    </row>
    <row r="8" spans="1:140" x14ac:dyDescent="0.3">
      <c r="A8" s="2" t="s">
        <v>419</v>
      </c>
      <c r="B8" s="6">
        <v>42347</v>
      </c>
      <c r="C8" s="7" t="s">
        <v>420</v>
      </c>
      <c r="D8" s="7" t="s">
        <v>28</v>
      </c>
      <c r="E8" s="5">
        <v>30</v>
      </c>
      <c r="F8" s="7" t="s">
        <v>421</v>
      </c>
      <c r="G8" s="7">
        <v>0.69799999999999995</v>
      </c>
      <c r="H8" s="8" t="s">
        <v>555</v>
      </c>
      <c r="I8" s="14" t="s">
        <v>608</v>
      </c>
      <c r="J8" s="10">
        <v>0.4</v>
      </c>
      <c r="K8" s="8" t="s">
        <v>193</v>
      </c>
      <c r="L8" s="7">
        <v>0.70599999999999996</v>
      </c>
      <c r="M8" s="7">
        <v>0.32700000000000001</v>
      </c>
      <c r="N8" s="7">
        <v>19</v>
      </c>
      <c r="O8" s="14">
        <f t="shared" si="5"/>
        <v>-9</v>
      </c>
      <c r="P8" s="7">
        <v>8</v>
      </c>
      <c r="Q8" s="7">
        <v>37</v>
      </c>
      <c r="R8" s="7">
        <v>45</v>
      </c>
      <c r="S8" s="9">
        <v>0.42105263157894735</v>
      </c>
      <c r="T8" s="9">
        <v>0.82222222222222219</v>
      </c>
      <c r="U8" s="9">
        <f t="shared" si="6"/>
        <v>1.2432748538011695</v>
      </c>
      <c r="V8" s="7">
        <v>22</v>
      </c>
      <c r="W8" s="5">
        <v>14</v>
      </c>
      <c r="X8" s="5">
        <f t="shared" si="7"/>
        <v>8</v>
      </c>
      <c r="Y8" s="7">
        <v>17</v>
      </c>
      <c r="Z8" s="7">
        <v>17</v>
      </c>
      <c r="AA8" s="10">
        <f t="shared" si="8"/>
        <v>1</v>
      </c>
      <c r="AB8" s="5">
        <v>11</v>
      </c>
      <c r="AC8" s="5">
        <f t="shared" si="9"/>
        <v>-6</v>
      </c>
      <c r="AD8" s="7">
        <v>1</v>
      </c>
      <c r="AE8" s="7">
        <v>1</v>
      </c>
      <c r="AF8" s="7">
        <v>90</v>
      </c>
      <c r="AG8" s="7">
        <v>90</v>
      </c>
      <c r="AH8" s="59"/>
      <c r="AI8" s="18" t="s">
        <v>138</v>
      </c>
      <c r="AJ8" s="19">
        <v>42381</v>
      </c>
      <c r="AK8" s="20" t="s">
        <v>437</v>
      </c>
      <c r="AL8" s="20" t="s">
        <v>68</v>
      </c>
      <c r="AM8" s="17">
        <v>-11</v>
      </c>
      <c r="AN8" s="20" t="s">
        <v>438</v>
      </c>
      <c r="AO8" s="20">
        <v>0.39600000000000002</v>
      </c>
      <c r="AP8" s="21" t="s">
        <v>559</v>
      </c>
      <c r="AQ8" s="25" t="s">
        <v>593</v>
      </c>
      <c r="AR8" s="20">
        <v>0.27800000000000002</v>
      </c>
      <c r="AS8" s="21" t="s">
        <v>392</v>
      </c>
      <c r="AT8" s="23">
        <v>0.5</v>
      </c>
      <c r="AU8" s="20">
        <v>0.36499999999999999</v>
      </c>
      <c r="AV8" s="20">
        <v>16</v>
      </c>
      <c r="AW8" s="27">
        <f t="shared" si="10"/>
        <v>2</v>
      </c>
      <c r="AX8" s="20">
        <v>8</v>
      </c>
      <c r="AY8" s="20">
        <v>28</v>
      </c>
      <c r="AZ8" s="20">
        <v>36</v>
      </c>
      <c r="BA8" s="22">
        <v>0.24242424242424243</v>
      </c>
      <c r="BB8" s="22">
        <v>0.73684210526315785</v>
      </c>
      <c r="BC8" s="22">
        <f t="shared" si="11"/>
        <v>0.97926634768740028</v>
      </c>
      <c r="BD8" s="20">
        <v>18</v>
      </c>
      <c r="BE8" s="17">
        <v>9</v>
      </c>
      <c r="BF8" s="17">
        <f t="shared" si="12"/>
        <v>9</v>
      </c>
      <c r="BG8" s="20">
        <v>8</v>
      </c>
      <c r="BH8" s="20">
        <v>18</v>
      </c>
      <c r="BI8" s="20">
        <f t="shared" si="13"/>
        <v>0.44444444444444442</v>
      </c>
      <c r="BJ8" s="17">
        <v>10</v>
      </c>
      <c r="BK8" s="17">
        <f t="shared" si="14"/>
        <v>2</v>
      </c>
      <c r="BL8" s="20">
        <v>1</v>
      </c>
      <c r="BM8" s="20">
        <v>6</v>
      </c>
      <c r="BN8" s="20">
        <v>49</v>
      </c>
      <c r="BO8" s="20">
        <v>72</v>
      </c>
      <c r="BQ8" s="34" t="s">
        <v>8</v>
      </c>
      <c r="BR8" s="34">
        <f>CORREL(AM2:AM153,AR2:AR153)</f>
        <v>0.35696979154846981</v>
      </c>
      <c r="BT8" s="18" t="s">
        <v>138</v>
      </c>
      <c r="BU8" s="37">
        <v>42381</v>
      </c>
      <c r="BV8" s="20" t="s">
        <v>437</v>
      </c>
      <c r="BW8" s="20">
        <v>0</v>
      </c>
      <c r="BX8" s="17">
        <v>-11</v>
      </c>
      <c r="BY8" s="20" t="s">
        <v>438</v>
      </c>
      <c r="BZ8" s="20">
        <v>0.39600000000000002</v>
      </c>
      <c r="CA8" s="21" t="s">
        <v>559</v>
      </c>
      <c r="CB8" s="25" t="s">
        <v>593</v>
      </c>
      <c r="CC8" s="30">
        <v>0.27800000000000002</v>
      </c>
      <c r="CD8" s="61" t="s">
        <v>392</v>
      </c>
      <c r="CE8" s="64">
        <v>0.5</v>
      </c>
      <c r="CF8" s="30">
        <v>0.36499999999999999</v>
      </c>
      <c r="CG8" s="30">
        <v>16</v>
      </c>
      <c r="CH8" s="62">
        <f t="shared" si="15"/>
        <v>2</v>
      </c>
      <c r="CI8" s="30">
        <v>8</v>
      </c>
      <c r="CJ8" s="30">
        <v>28</v>
      </c>
      <c r="CK8" s="30">
        <v>36</v>
      </c>
      <c r="CL8" s="63">
        <v>0.24242424242424243</v>
      </c>
      <c r="CM8" s="63">
        <v>0.73684210526315785</v>
      </c>
      <c r="CN8" s="22">
        <f t="shared" si="16"/>
        <v>0.97926634768740028</v>
      </c>
      <c r="CO8" s="20">
        <v>18</v>
      </c>
      <c r="CP8" s="17">
        <v>9</v>
      </c>
      <c r="CQ8" s="29">
        <f t="shared" si="17"/>
        <v>9</v>
      </c>
      <c r="CR8" s="20">
        <v>8</v>
      </c>
      <c r="CS8" s="20">
        <v>18</v>
      </c>
      <c r="CT8" s="20">
        <f t="shared" si="18"/>
        <v>0.44444444444444442</v>
      </c>
      <c r="CU8" s="17">
        <v>10</v>
      </c>
      <c r="CV8" s="17">
        <f t="shared" si="19"/>
        <v>-8</v>
      </c>
      <c r="CW8" s="20">
        <v>1</v>
      </c>
      <c r="CX8" s="20">
        <v>6</v>
      </c>
      <c r="CY8" s="20">
        <v>49</v>
      </c>
      <c r="CZ8" s="20">
        <v>72</v>
      </c>
      <c r="DD8" s="18" t="s">
        <v>419</v>
      </c>
      <c r="DE8" s="19">
        <v>42347</v>
      </c>
      <c r="DF8" s="20" t="s">
        <v>420</v>
      </c>
      <c r="DG8" s="20" t="s">
        <v>28</v>
      </c>
      <c r="DH8" s="17">
        <v>30</v>
      </c>
      <c r="DI8" s="20" t="s">
        <v>421</v>
      </c>
      <c r="DJ8" s="20">
        <v>0.69799999999999995</v>
      </c>
      <c r="DK8" s="21" t="s">
        <v>555</v>
      </c>
      <c r="DL8" s="25" t="s">
        <v>608</v>
      </c>
      <c r="DM8" s="25">
        <v>0.4</v>
      </c>
      <c r="DN8" s="21" t="s">
        <v>193</v>
      </c>
      <c r="DO8" s="20">
        <v>0.70599999999999996</v>
      </c>
      <c r="DP8" s="20">
        <v>0.32700000000000001</v>
      </c>
      <c r="DQ8" s="20">
        <v>19</v>
      </c>
      <c r="DR8" s="27">
        <f t="shared" si="0"/>
        <v>-9</v>
      </c>
      <c r="DS8" s="20">
        <v>8</v>
      </c>
      <c r="DT8" s="20">
        <v>37</v>
      </c>
      <c r="DU8" s="20">
        <v>45</v>
      </c>
      <c r="DV8" s="22">
        <v>0.42105263157894735</v>
      </c>
      <c r="DW8" s="22">
        <v>0.82222222222222219</v>
      </c>
      <c r="DX8" s="22">
        <f t="shared" si="1"/>
        <v>1.2432748538011695</v>
      </c>
      <c r="DY8" s="20">
        <v>22</v>
      </c>
      <c r="DZ8" s="17">
        <v>14</v>
      </c>
      <c r="EA8" s="17">
        <f t="shared" si="2"/>
        <v>8</v>
      </c>
      <c r="EB8" s="20">
        <v>17</v>
      </c>
      <c r="EC8" s="20">
        <v>17</v>
      </c>
      <c r="ED8" s="25">
        <f t="shared" si="3"/>
        <v>1</v>
      </c>
      <c r="EE8" s="17">
        <v>11</v>
      </c>
      <c r="EF8" s="17">
        <f t="shared" si="4"/>
        <v>-6</v>
      </c>
      <c r="EG8" s="20">
        <v>1</v>
      </c>
      <c r="EH8" s="20">
        <v>1</v>
      </c>
      <c r="EI8" s="20">
        <v>90</v>
      </c>
      <c r="EJ8" s="20">
        <v>90</v>
      </c>
    </row>
    <row r="9" spans="1:140" x14ac:dyDescent="0.3">
      <c r="A9" s="2" t="s">
        <v>422</v>
      </c>
      <c r="B9" s="6">
        <v>42357</v>
      </c>
      <c r="C9" s="7" t="s">
        <v>423</v>
      </c>
      <c r="D9" s="7" t="s">
        <v>28</v>
      </c>
      <c r="E9" s="5">
        <v>10</v>
      </c>
      <c r="F9" s="7" t="s">
        <v>424</v>
      </c>
      <c r="G9" s="7">
        <v>0.436</v>
      </c>
      <c r="H9" s="8" t="s">
        <v>556</v>
      </c>
      <c r="I9" s="14" t="s">
        <v>597</v>
      </c>
      <c r="J9" s="7">
        <v>0.17399999999999999</v>
      </c>
      <c r="K9" s="7" t="s">
        <v>425</v>
      </c>
      <c r="L9" s="7">
        <v>0.76900000000000002</v>
      </c>
      <c r="M9" s="7">
        <v>0.39</v>
      </c>
      <c r="N9" s="7">
        <v>21</v>
      </c>
      <c r="O9" s="14">
        <f t="shared" si="5"/>
        <v>2</v>
      </c>
      <c r="P9" s="7">
        <v>10</v>
      </c>
      <c r="Q9" s="7">
        <v>35</v>
      </c>
      <c r="R9" s="7">
        <v>45</v>
      </c>
      <c r="S9" s="9">
        <v>0.3125</v>
      </c>
      <c r="T9" s="9">
        <v>0.97222222222222221</v>
      </c>
      <c r="U9" s="9">
        <f t="shared" si="6"/>
        <v>1.2847222222222223</v>
      </c>
      <c r="V9" s="7">
        <v>17</v>
      </c>
      <c r="W9" s="5">
        <v>20</v>
      </c>
      <c r="X9" s="5">
        <f t="shared" si="7"/>
        <v>-3</v>
      </c>
      <c r="Y9" s="7">
        <v>14</v>
      </c>
      <c r="Z9" s="7">
        <v>15</v>
      </c>
      <c r="AA9" s="10">
        <f t="shared" si="8"/>
        <v>0.93333333333333335</v>
      </c>
      <c r="AB9" s="5">
        <v>7</v>
      </c>
      <c r="AC9" s="5">
        <f t="shared" si="9"/>
        <v>-8</v>
      </c>
      <c r="AD9" s="7">
        <v>2</v>
      </c>
      <c r="AE9" s="7">
        <v>3</v>
      </c>
      <c r="AF9" s="7">
        <v>72</v>
      </c>
      <c r="AG9" s="7">
        <v>81</v>
      </c>
      <c r="AH9" s="59"/>
      <c r="AI9" s="18" t="s">
        <v>96</v>
      </c>
      <c r="AJ9" s="19">
        <v>42427</v>
      </c>
      <c r="AK9" s="20" t="s">
        <v>470</v>
      </c>
      <c r="AL9" s="20" t="s">
        <v>68</v>
      </c>
      <c r="AM9" s="17">
        <v>-11</v>
      </c>
      <c r="AN9" s="20" t="s">
        <v>471</v>
      </c>
      <c r="AO9" s="20">
        <v>0.377</v>
      </c>
      <c r="AP9" s="21" t="s">
        <v>567</v>
      </c>
      <c r="AQ9" s="25" t="s">
        <v>594</v>
      </c>
      <c r="AR9" s="20">
        <v>0.36</v>
      </c>
      <c r="AS9" s="20" t="s">
        <v>137</v>
      </c>
      <c r="AT9" s="20">
        <v>0.65200000000000002</v>
      </c>
      <c r="AU9" s="20">
        <v>0.50900000000000001</v>
      </c>
      <c r="AV9" s="20">
        <v>12</v>
      </c>
      <c r="AW9" s="27">
        <f t="shared" si="10"/>
        <v>13</v>
      </c>
      <c r="AX9" s="20">
        <v>13</v>
      </c>
      <c r="AY9" s="20">
        <v>19</v>
      </c>
      <c r="AZ9" s="20">
        <v>32</v>
      </c>
      <c r="BA9" s="22">
        <v>0.34210526315789475</v>
      </c>
      <c r="BB9" s="22">
        <v>0.6333333333333333</v>
      </c>
      <c r="BC9" s="22">
        <f t="shared" si="11"/>
        <v>0.97543859649122799</v>
      </c>
      <c r="BD9" s="20">
        <v>21</v>
      </c>
      <c r="BE9" s="17">
        <v>19</v>
      </c>
      <c r="BF9" s="17">
        <f t="shared" si="12"/>
        <v>2</v>
      </c>
      <c r="BG9" s="20">
        <v>11</v>
      </c>
      <c r="BH9" s="20">
        <v>11</v>
      </c>
      <c r="BI9" s="20">
        <f t="shared" si="13"/>
        <v>1</v>
      </c>
      <c r="BJ9" s="17">
        <v>8</v>
      </c>
      <c r="BK9" s="17">
        <f t="shared" si="14"/>
        <v>-3</v>
      </c>
      <c r="BL9" s="20">
        <v>4</v>
      </c>
      <c r="BM9" s="20">
        <v>4</v>
      </c>
      <c r="BN9" s="20">
        <v>64</v>
      </c>
      <c r="BO9" s="20">
        <v>74</v>
      </c>
      <c r="BQ9" s="34" t="s">
        <v>618</v>
      </c>
      <c r="BR9" s="34">
        <f>CORREL(AM2:AM153,BA2:BA153)</f>
        <v>0.35508307093751273</v>
      </c>
      <c r="BT9" s="18" t="s">
        <v>96</v>
      </c>
      <c r="BU9" s="37">
        <v>42427</v>
      </c>
      <c r="BV9" s="20" t="s">
        <v>470</v>
      </c>
      <c r="BW9" s="20">
        <v>0</v>
      </c>
      <c r="BX9" s="17">
        <v>-11</v>
      </c>
      <c r="BY9" s="20" t="s">
        <v>471</v>
      </c>
      <c r="BZ9" s="20">
        <v>0.377</v>
      </c>
      <c r="CA9" s="21" t="s">
        <v>567</v>
      </c>
      <c r="CB9" s="25" t="s">
        <v>594</v>
      </c>
      <c r="CC9" s="30">
        <v>0.36</v>
      </c>
      <c r="CD9" s="30" t="s">
        <v>137</v>
      </c>
      <c r="CE9" s="30">
        <v>0.65200000000000002</v>
      </c>
      <c r="CF9" s="30">
        <v>0.50900000000000001</v>
      </c>
      <c r="CG9" s="30">
        <v>12</v>
      </c>
      <c r="CH9" s="62">
        <f t="shared" si="15"/>
        <v>13</v>
      </c>
      <c r="CI9" s="30">
        <v>13</v>
      </c>
      <c r="CJ9" s="30">
        <v>19</v>
      </c>
      <c r="CK9" s="30">
        <v>32</v>
      </c>
      <c r="CL9" s="63">
        <v>0.34210526315789475</v>
      </c>
      <c r="CM9" s="63">
        <v>0.6333333333333333</v>
      </c>
      <c r="CN9" s="22">
        <f t="shared" si="16"/>
        <v>0.97543859649122799</v>
      </c>
      <c r="CO9" s="20">
        <v>21</v>
      </c>
      <c r="CP9" s="17">
        <v>19</v>
      </c>
      <c r="CQ9" s="29">
        <f t="shared" si="17"/>
        <v>2</v>
      </c>
      <c r="CR9" s="20">
        <v>11</v>
      </c>
      <c r="CS9" s="20">
        <v>11</v>
      </c>
      <c r="CT9" s="20">
        <f t="shared" si="18"/>
        <v>1</v>
      </c>
      <c r="CU9" s="17">
        <v>8</v>
      </c>
      <c r="CV9" s="17">
        <f t="shared" si="19"/>
        <v>-3</v>
      </c>
      <c r="CW9" s="20">
        <v>4</v>
      </c>
      <c r="CX9" s="20">
        <v>4</v>
      </c>
      <c r="CY9" s="20">
        <v>64</v>
      </c>
      <c r="CZ9" s="20">
        <v>74</v>
      </c>
      <c r="DD9" s="18" t="s">
        <v>422</v>
      </c>
      <c r="DE9" s="19">
        <v>42357</v>
      </c>
      <c r="DF9" s="20" t="s">
        <v>423</v>
      </c>
      <c r="DG9" s="20" t="s">
        <v>28</v>
      </c>
      <c r="DH9" s="17">
        <v>10</v>
      </c>
      <c r="DI9" s="20" t="s">
        <v>424</v>
      </c>
      <c r="DJ9" s="20">
        <v>0.436</v>
      </c>
      <c r="DK9" s="21" t="s">
        <v>556</v>
      </c>
      <c r="DL9" s="25" t="s">
        <v>597</v>
      </c>
      <c r="DM9" s="20">
        <v>0.17399999999999999</v>
      </c>
      <c r="DN9" s="20" t="s">
        <v>425</v>
      </c>
      <c r="DO9" s="20">
        <v>0.76900000000000002</v>
      </c>
      <c r="DP9" s="20">
        <v>0.39</v>
      </c>
      <c r="DQ9" s="20">
        <v>21</v>
      </c>
      <c r="DR9" s="27">
        <f t="shared" si="0"/>
        <v>2</v>
      </c>
      <c r="DS9" s="20">
        <v>10</v>
      </c>
      <c r="DT9" s="20">
        <v>35</v>
      </c>
      <c r="DU9" s="20">
        <v>45</v>
      </c>
      <c r="DV9" s="22">
        <v>0.3125</v>
      </c>
      <c r="DW9" s="22">
        <v>0.97222222222222221</v>
      </c>
      <c r="DX9" s="22">
        <f t="shared" si="1"/>
        <v>1.2847222222222223</v>
      </c>
      <c r="DY9" s="20">
        <v>17</v>
      </c>
      <c r="DZ9" s="17">
        <v>20</v>
      </c>
      <c r="EA9" s="17">
        <f t="shared" si="2"/>
        <v>-3</v>
      </c>
      <c r="EB9" s="20">
        <v>14</v>
      </c>
      <c r="EC9" s="20">
        <v>15</v>
      </c>
      <c r="ED9" s="25">
        <f t="shared" si="3"/>
        <v>0.93333333333333335</v>
      </c>
      <c r="EE9" s="17">
        <v>7</v>
      </c>
      <c r="EF9" s="17">
        <f t="shared" si="4"/>
        <v>-7</v>
      </c>
      <c r="EG9" s="20">
        <v>2</v>
      </c>
      <c r="EH9" s="20">
        <v>3</v>
      </c>
      <c r="EI9" s="20">
        <v>72</v>
      </c>
      <c r="EJ9" s="20">
        <v>81</v>
      </c>
    </row>
    <row r="10" spans="1:140" x14ac:dyDescent="0.3">
      <c r="A10" s="2" t="s">
        <v>426</v>
      </c>
      <c r="B10" s="6">
        <v>42358</v>
      </c>
      <c r="C10" s="7" t="s">
        <v>427</v>
      </c>
      <c r="D10" s="7" t="s">
        <v>28</v>
      </c>
      <c r="E10" s="5">
        <v>37</v>
      </c>
      <c r="F10" s="7" t="s">
        <v>428</v>
      </c>
      <c r="G10" s="7">
        <v>0.54200000000000004</v>
      </c>
      <c r="H10" s="10" t="s">
        <v>219</v>
      </c>
      <c r="I10" s="14">
        <v>29</v>
      </c>
      <c r="J10" s="7">
        <v>0.44800000000000001</v>
      </c>
      <c r="K10" s="8" t="s">
        <v>570</v>
      </c>
      <c r="L10" s="7">
        <v>0.92300000000000004</v>
      </c>
      <c r="M10" s="7">
        <v>0.36499999999999999</v>
      </c>
      <c r="N10" s="7">
        <v>19</v>
      </c>
      <c r="O10" s="14">
        <f t="shared" si="5"/>
        <v>10</v>
      </c>
      <c r="P10" s="7">
        <v>18</v>
      </c>
      <c r="Q10" s="7">
        <v>28</v>
      </c>
      <c r="R10" s="7">
        <v>46</v>
      </c>
      <c r="S10" s="9">
        <v>0.54545454545454541</v>
      </c>
      <c r="T10" s="9">
        <v>0.77777777777777779</v>
      </c>
      <c r="U10" s="9">
        <f t="shared" si="6"/>
        <v>1.3232323232323231</v>
      </c>
      <c r="V10" s="7">
        <v>21</v>
      </c>
      <c r="W10" s="5">
        <v>17</v>
      </c>
      <c r="X10" s="5">
        <f t="shared" si="7"/>
        <v>4</v>
      </c>
      <c r="Y10" s="7">
        <v>25</v>
      </c>
      <c r="Z10" s="7">
        <v>13</v>
      </c>
      <c r="AA10" s="10">
        <f t="shared" si="8"/>
        <v>1.9230769230769231</v>
      </c>
      <c r="AB10" s="5">
        <v>14</v>
      </c>
      <c r="AC10" s="5">
        <f t="shared" si="9"/>
        <v>1</v>
      </c>
      <c r="AD10" s="7">
        <v>8</v>
      </c>
      <c r="AE10" s="7">
        <v>5</v>
      </c>
      <c r="AF10" s="7">
        <v>103</v>
      </c>
      <c r="AG10" s="1">
        <v>90</v>
      </c>
      <c r="AI10" s="18" t="s">
        <v>82</v>
      </c>
      <c r="AJ10" s="19">
        <v>42763</v>
      </c>
      <c r="AK10" s="20" t="s">
        <v>527</v>
      </c>
      <c r="AL10" s="20" t="s">
        <v>68</v>
      </c>
      <c r="AM10" s="17">
        <v>-11</v>
      </c>
      <c r="AN10" s="20" t="s">
        <v>528</v>
      </c>
      <c r="AO10" s="20">
        <v>0.33300000000000002</v>
      </c>
      <c r="AP10" s="21" t="s">
        <v>581</v>
      </c>
      <c r="AQ10" s="25" t="s">
        <v>592</v>
      </c>
      <c r="AR10" s="20">
        <v>0.17199999999999999</v>
      </c>
      <c r="AS10" s="20" t="s">
        <v>285</v>
      </c>
      <c r="AT10" s="20">
        <v>0.82399999999999995</v>
      </c>
      <c r="AU10" s="17">
        <v>0.51</v>
      </c>
      <c r="AV10" s="17">
        <v>24</v>
      </c>
      <c r="AW10" s="27">
        <f t="shared" si="10"/>
        <v>5</v>
      </c>
      <c r="AX10" s="20">
        <v>14</v>
      </c>
      <c r="AY10" s="20">
        <v>25</v>
      </c>
      <c r="AZ10" s="20">
        <v>39</v>
      </c>
      <c r="BA10" s="22">
        <v>0.2978723404255319</v>
      </c>
      <c r="BB10" s="22">
        <v>0.80645161290322576</v>
      </c>
      <c r="BC10" s="22">
        <f t="shared" si="11"/>
        <v>1.1043239533287577</v>
      </c>
      <c r="BD10" s="20">
        <v>17</v>
      </c>
      <c r="BE10" s="17">
        <v>13</v>
      </c>
      <c r="BF10" s="17">
        <f t="shared" si="12"/>
        <v>4</v>
      </c>
      <c r="BG10" s="20">
        <v>8</v>
      </c>
      <c r="BH10" s="20">
        <v>5</v>
      </c>
      <c r="BI10" s="20">
        <f t="shared" si="13"/>
        <v>1.6</v>
      </c>
      <c r="BJ10" s="17">
        <v>10</v>
      </c>
      <c r="BK10" s="17">
        <f t="shared" si="14"/>
        <v>2</v>
      </c>
      <c r="BL10" s="20">
        <v>5</v>
      </c>
      <c r="BM10" s="20">
        <v>4</v>
      </c>
      <c r="BN10" s="20">
        <v>65</v>
      </c>
      <c r="BO10" s="20">
        <v>83</v>
      </c>
      <c r="BQ10" s="35" t="s">
        <v>622</v>
      </c>
      <c r="BR10" s="35">
        <f>CORREL(AM2:AM153,BK2:BK153)</f>
        <v>-0.24076017671793359</v>
      </c>
      <c r="BT10" s="18" t="s">
        <v>82</v>
      </c>
      <c r="BU10" s="37">
        <v>42763</v>
      </c>
      <c r="BV10" s="20" t="s">
        <v>527</v>
      </c>
      <c r="BW10" s="20">
        <v>0</v>
      </c>
      <c r="BX10" s="17">
        <v>-11</v>
      </c>
      <c r="BY10" s="20" t="s">
        <v>528</v>
      </c>
      <c r="BZ10" s="20">
        <v>0.33300000000000002</v>
      </c>
      <c r="CA10" s="21" t="s">
        <v>581</v>
      </c>
      <c r="CB10" s="25" t="s">
        <v>592</v>
      </c>
      <c r="CC10" s="30">
        <v>0.17199999999999999</v>
      </c>
      <c r="CD10" s="30" t="s">
        <v>285</v>
      </c>
      <c r="CE10" s="30">
        <v>0.82399999999999995</v>
      </c>
      <c r="CF10" s="29">
        <v>0.51</v>
      </c>
      <c r="CG10" s="29">
        <v>24</v>
      </c>
      <c r="CH10" s="62">
        <f t="shared" si="15"/>
        <v>5</v>
      </c>
      <c r="CI10" s="30">
        <v>14</v>
      </c>
      <c r="CJ10" s="30">
        <v>25</v>
      </c>
      <c r="CK10" s="30">
        <v>39</v>
      </c>
      <c r="CL10" s="63">
        <v>0.2978723404255319</v>
      </c>
      <c r="CM10" s="63">
        <v>0.80645161290322576</v>
      </c>
      <c r="CN10" s="22">
        <f t="shared" si="16"/>
        <v>1.1043239533287577</v>
      </c>
      <c r="CO10" s="20">
        <v>17</v>
      </c>
      <c r="CP10" s="17">
        <v>13</v>
      </c>
      <c r="CQ10" s="29">
        <f t="shared" si="17"/>
        <v>4</v>
      </c>
      <c r="CR10" s="20">
        <v>8</v>
      </c>
      <c r="CS10" s="20">
        <v>5</v>
      </c>
      <c r="CT10" s="20">
        <f t="shared" si="18"/>
        <v>1.6</v>
      </c>
      <c r="CU10" s="17">
        <v>10</v>
      </c>
      <c r="CV10" s="17">
        <f t="shared" si="19"/>
        <v>5</v>
      </c>
      <c r="CW10" s="20">
        <v>5</v>
      </c>
      <c r="CX10" s="20">
        <v>4</v>
      </c>
      <c r="CY10" s="20">
        <v>65</v>
      </c>
      <c r="CZ10" s="20">
        <v>83</v>
      </c>
      <c r="DD10" s="18" t="s">
        <v>426</v>
      </c>
      <c r="DE10" s="19">
        <v>42358</v>
      </c>
      <c r="DF10" s="20" t="s">
        <v>427</v>
      </c>
      <c r="DG10" s="20" t="s">
        <v>28</v>
      </c>
      <c r="DH10" s="17">
        <v>37</v>
      </c>
      <c r="DI10" s="20" t="s">
        <v>428</v>
      </c>
      <c r="DJ10" s="20">
        <v>0.54200000000000004</v>
      </c>
      <c r="DK10" s="25" t="s">
        <v>219</v>
      </c>
      <c r="DL10" s="24">
        <v>29</v>
      </c>
      <c r="DM10" s="20">
        <v>0.44800000000000001</v>
      </c>
      <c r="DN10" s="21" t="s">
        <v>570</v>
      </c>
      <c r="DO10" s="20">
        <v>0.92300000000000004</v>
      </c>
      <c r="DP10" s="20">
        <v>0.36499999999999999</v>
      </c>
      <c r="DQ10" s="20">
        <v>19</v>
      </c>
      <c r="DR10" s="27">
        <f t="shared" si="0"/>
        <v>10</v>
      </c>
      <c r="DS10" s="20">
        <v>18</v>
      </c>
      <c r="DT10" s="20">
        <v>28</v>
      </c>
      <c r="DU10" s="20">
        <v>46</v>
      </c>
      <c r="DV10" s="22">
        <v>0.54545454545454541</v>
      </c>
      <c r="DW10" s="22">
        <v>0.77777777777777779</v>
      </c>
      <c r="DX10" s="22">
        <f t="shared" si="1"/>
        <v>1.3232323232323231</v>
      </c>
      <c r="DY10" s="20">
        <v>21</v>
      </c>
      <c r="DZ10" s="17">
        <v>17</v>
      </c>
      <c r="EA10" s="17">
        <f t="shared" si="2"/>
        <v>4</v>
      </c>
      <c r="EB10" s="20">
        <v>25</v>
      </c>
      <c r="EC10" s="20">
        <v>13</v>
      </c>
      <c r="ED10" s="25">
        <f t="shared" si="3"/>
        <v>1.9230769230769231</v>
      </c>
      <c r="EE10" s="17">
        <v>14</v>
      </c>
      <c r="EF10" s="17">
        <f t="shared" si="4"/>
        <v>-11</v>
      </c>
      <c r="EG10" s="20">
        <v>8</v>
      </c>
      <c r="EH10" s="20">
        <v>5</v>
      </c>
      <c r="EI10" s="20">
        <v>103</v>
      </c>
      <c r="EJ10" s="26">
        <v>90</v>
      </c>
    </row>
    <row r="11" spans="1:140" x14ac:dyDescent="0.3">
      <c r="A11" s="2" t="s">
        <v>61</v>
      </c>
      <c r="B11" s="6">
        <v>42372</v>
      </c>
      <c r="C11" s="7" t="s">
        <v>429</v>
      </c>
      <c r="D11" s="7" t="s">
        <v>68</v>
      </c>
      <c r="E11" s="5">
        <v>-5</v>
      </c>
      <c r="F11" s="7" t="s">
        <v>430</v>
      </c>
      <c r="G11" s="7">
        <v>0.44400000000000001</v>
      </c>
      <c r="H11" s="8" t="s">
        <v>557</v>
      </c>
      <c r="I11" s="14" t="s">
        <v>600</v>
      </c>
      <c r="J11" s="7">
        <v>7.6999999999999999E-2</v>
      </c>
      <c r="K11" s="7" t="s">
        <v>431</v>
      </c>
      <c r="L11" s="7">
        <v>0.88900000000000001</v>
      </c>
      <c r="M11" s="7">
        <v>0.41199999999999998</v>
      </c>
      <c r="N11" s="7">
        <v>16</v>
      </c>
      <c r="O11" s="14">
        <f t="shared" si="5"/>
        <v>-3</v>
      </c>
      <c r="P11" s="7">
        <v>7</v>
      </c>
      <c r="Q11" s="7">
        <v>27</v>
      </c>
      <c r="R11" s="7">
        <v>34</v>
      </c>
      <c r="S11" s="9">
        <v>0.22580645161290322</v>
      </c>
      <c r="T11" s="9">
        <v>0.79411764705882348</v>
      </c>
      <c r="U11" s="9">
        <f t="shared" si="6"/>
        <v>1.0199240986717266</v>
      </c>
      <c r="V11" s="7">
        <v>20</v>
      </c>
      <c r="W11" s="5">
        <v>21</v>
      </c>
      <c r="X11" s="5">
        <f t="shared" si="7"/>
        <v>-1</v>
      </c>
      <c r="Y11" s="7">
        <v>14</v>
      </c>
      <c r="Z11" s="7">
        <v>17</v>
      </c>
      <c r="AA11" s="10">
        <f t="shared" si="8"/>
        <v>0.82352941176470584</v>
      </c>
      <c r="AB11" s="5">
        <v>11</v>
      </c>
      <c r="AC11" s="5">
        <f t="shared" si="9"/>
        <v>-6</v>
      </c>
      <c r="AD11" s="7">
        <v>4</v>
      </c>
      <c r="AE11" s="7">
        <v>3</v>
      </c>
      <c r="AF11" s="7">
        <v>65</v>
      </c>
      <c r="AG11" s="7">
        <v>78</v>
      </c>
      <c r="AH11" s="59"/>
      <c r="AI11" s="18" t="s">
        <v>549</v>
      </c>
      <c r="AJ11" s="19">
        <v>42798</v>
      </c>
      <c r="AK11" s="20" t="s">
        <v>550</v>
      </c>
      <c r="AL11" s="20" t="s">
        <v>68</v>
      </c>
      <c r="AM11" s="17">
        <v>-10</v>
      </c>
      <c r="AN11" s="20" t="s">
        <v>551</v>
      </c>
      <c r="AO11" s="20">
        <v>0.49099999999999999</v>
      </c>
      <c r="AP11" s="21" t="s">
        <v>582</v>
      </c>
      <c r="AQ11" s="25" t="s">
        <v>595</v>
      </c>
      <c r="AR11" s="20">
        <v>0.438</v>
      </c>
      <c r="AS11" s="21" t="s">
        <v>334</v>
      </c>
      <c r="AT11" s="20">
        <v>0.72699999999999998</v>
      </c>
      <c r="AU11" s="17">
        <v>0.47499999999999998</v>
      </c>
      <c r="AV11" s="17">
        <v>18</v>
      </c>
      <c r="AW11" s="27">
        <f t="shared" si="10"/>
        <v>-2</v>
      </c>
      <c r="AX11" s="20">
        <v>5</v>
      </c>
      <c r="AY11" s="20">
        <v>20</v>
      </c>
      <c r="AZ11" s="20">
        <v>25</v>
      </c>
      <c r="BA11" s="22">
        <v>0.17857142857142858</v>
      </c>
      <c r="BB11" s="22">
        <v>0.51282051282051277</v>
      </c>
      <c r="BC11" s="22">
        <f t="shared" si="11"/>
        <v>0.69139194139194138</v>
      </c>
      <c r="BD11" s="20">
        <v>20</v>
      </c>
      <c r="BE11" s="17">
        <v>12</v>
      </c>
      <c r="BF11" s="17">
        <f t="shared" si="12"/>
        <v>8</v>
      </c>
      <c r="BG11" s="20">
        <v>11</v>
      </c>
      <c r="BH11" s="20">
        <v>13</v>
      </c>
      <c r="BI11" s="20">
        <f t="shared" si="13"/>
        <v>0.84615384615384615</v>
      </c>
      <c r="BJ11" s="17">
        <v>11</v>
      </c>
      <c r="BK11" s="17">
        <f t="shared" si="14"/>
        <v>0</v>
      </c>
      <c r="BL11" s="20">
        <v>8</v>
      </c>
      <c r="BM11" s="20">
        <v>5</v>
      </c>
      <c r="BN11" s="20">
        <v>67</v>
      </c>
      <c r="BO11" s="20">
        <v>69</v>
      </c>
      <c r="BQ11" s="35" t="s">
        <v>621</v>
      </c>
      <c r="BR11" s="35">
        <f>CORREL(AM2:AM153,BI2:BI153)</f>
        <v>0.22071737121237198</v>
      </c>
      <c r="BT11" s="18" t="s">
        <v>549</v>
      </c>
      <c r="BU11" s="37">
        <v>42798</v>
      </c>
      <c r="BV11" s="20" t="s">
        <v>550</v>
      </c>
      <c r="BW11" s="20">
        <v>0</v>
      </c>
      <c r="BX11" s="17">
        <v>-10</v>
      </c>
      <c r="BY11" s="20" t="s">
        <v>551</v>
      </c>
      <c r="BZ11" s="20">
        <v>0.49099999999999999</v>
      </c>
      <c r="CA11" s="21" t="s">
        <v>582</v>
      </c>
      <c r="CB11" s="25" t="s">
        <v>595</v>
      </c>
      <c r="CC11" s="30">
        <v>0.438</v>
      </c>
      <c r="CD11" s="61" t="s">
        <v>334</v>
      </c>
      <c r="CE11" s="30">
        <v>0.72699999999999998</v>
      </c>
      <c r="CF11" s="29">
        <v>0.47499999999999998</v>
      </c>
      <c r="CG11" s="29">
        <v>18</v>
      </c>
      <c r="CH11" s="62">
        <f t="shared" si="15"/>
        <v>-2</v>
      </c>
      <c r="CI11" s="30">
        <v>5</v>
      </c>
      <c r="CJ11" s="30">
        <v>20</v>
      </c>
      <c r="CK11" s="30">
        <v>25</v>
      </c>
      <c r="CL11" s="63">
        <v>0.17857142857142858</v>
      </c>
      <c r="CM11" s="63">
        <v>0.51282051282051277</v>
      </c>
      <c r="CN11" s="22">
        <f t="shared" si="16"/>
        <v>0.69139194139194138</v>
      </c>
      <c r="CO11" s="20">
        <v>20</v>
      </c>
      <c r="CP11" s="17">
        <v>12</v>
      </c>
      <c r="CQ11" s="29">
        <f t="shared" si="17"/>
        <v>8</v>
      </c>
      <c r="CR11" s="20">
        <v>11</v>
      </c>
      <c r="CS11" s="20">
        <v>13</v>
      </c>
      <c r="CT11" s="20">
        <f t="shared" si="18"/>
        <v>0.84615384615384615</v>
      </c>
      <c r="CU11" s="17">
        <v>11</v>
      </c>
      <c r="CV11" s="17">
        <f t="shared" si="19"/>
        <v>-2</v>
      </c>
      <c r="CW11" s="20">
        <v>8</v>
      </c>
      <c r="CX11" s="20">
        <v>5</v>
      </c>
      <c r="CY11" s="20">
        <v>67</v>
      </c>
      <c r="CZ11" s="20">
        <v>69</v>
      </c>
      <c r="DD11" s="18" t="s">
        <v>61</v>
      </c>
      <c r="DE11" s="19">
        <v>42372</v>
      </c>
      <c r="DF11" s="20" t="s">
        <v>429</v>
      </c>
      <c r="DG11" s="20" t="s">
        <v>68</v>
      </c>
      <c r="DH11" s="17">
        <v>-5</v>
      </c>
      <c r="DI11" s="20" t="s">
        <v>430</v>
      </c>
      <c r="DJ11" s="20">
        <v>0.44400000000000001</v>
      </c>
      <c r="DK11" s="21" t="s">
        <v>557</v>
      </c>
      <c r="DL11" s="25" t="s">
        <v>600</v>
      </c>
      <c r="DM11" s="20">
        <v>7.6999999999999999E-2</v>
      </c>
      <c r="DN11" s="20" t="s">
        <v>431</v>
      </c>
      <c r="DO11" s="20">
        <v>0.88900000000000001</v>
      </c>
      <c r="DP11" s="20">
        <v>0.41199999999999998</v>
      </c>
      <c r="DQ11" s="20">
        <v>16</v>
      </c>
      <c r="DR11" s="27">
        <f t="shared" si="0"/>
        <v>-3</v>
      </c>
      <c r="DS11" s="20">
        <v>7</v>
      </c>
      <c r="DT11" s="20">
        <v>27</v>
      </c>
      <c r="DU11" s="20">
        <v>34</v>
      </c>
      <c r="DV11" s="22">
        <v>0.22580645161290322</v>
      </c>
      <c r="DW11" s="22">
        <v>0.79411764705882348</v>
      </c>
      <c r="DX11" s="22">
        <f t="shared" si="1"/>
        <v>1.0199240986717266</v>
      </c>
      <c r="DY11" s="20">
        <v>20</v>
      </c>
      <c r="DZ11" s="17">
        <v>21</v>
      </c>
      <c r="EA11" s="17">
        <f t="shared" si="2"/>
        <v>-1</v>
      </c>
      <c r="EB11" s="20">
        <v>14</v>
      </c>
      <c r="EC11" s="20">
        <v>17</v>
      </c>
      <c r="ED11" s="25">
        <f t="shared" si="3"/>
        <v>0.82352941176470584</v>
      </c>
      <c r="EE11" s="17">
        <v>11</v>
      </c>
      <c r="EF11" s="17">
        <f t="shared" si="4"/>
        <v>-3</v>
      </c>
      <c r="EG11" s="20">
        <v>4</v>
      </c>
      <c r="EH11" s="20">
        <v>3</v>
      </c>
      <c r="EI11" s="20">
        <v>65</v>
      </c>
      <c r="EJ11" s="20">
        <v>78</v>
      </c>
    </row>
    <row r="12" spans="1:140" x14ac:dyDescent="0.3">
      <c r="A12" s="2" t="s">
        <v>82</v>
      </c>
      <c r="B12" s="6">
        <v>42376</v>
      </c>
      <c r="C12" s="7" t="s">
        <v>432</v>
      </c>
      <c r="D12" s="7" t="s">
        <v>28</v>
      </c>
      <c r="E12" s="5">
        <v>9</v>
      </c>
      <c r="F12" s="7" t="s">
        <v>433</v>
      </c>
      <c r="G12" s="7">
        <v>0.48099999999999998</v>
      </c>
      <c r="H12" s="8" t="s">
        <v>558</v>
      </c>
      <c r="I12" s="14" t="s">
        <v>595</v>
      </c>
      <c r="J12" s="7">
        <v>0.625</v>
      </c>
      <c r="K12" s="8" t="s">
        <v>571</v>
      </c>
      <c r="L12" s="7">
        <v>0.78600000000000003</v>
      </c>
      <c r="M12" s="7">
        <v>0.39300000000000002</v>
      </c>
      <c r="N12" s="7">
        <v>26</v>
      </c>
      <c r="O12" s="14">
        <f t="shared" si="5"/>
        <v>-10</v>
      </c>
      <c r="P12" s="7">
        <v>6</v>
      </c>
      <c r="Q12" s="7">
        <v>27</v>
      </c>
      <c r="R12" s="7">
        <v>33</v>
      </c>
      <c r="S12" s="9">
        <v>0.21428571428571427</v>
      </c>
      <c r="T12" s="9">
        <v>0.77142857142857146</v>
      </c>
      <c r="U12" s="9">
        <f t="shared" si="6"/>
        <v>0.98571428571428577</v>
      </c>
      <c r="V12" s="7">
        <v>12</v>
      </c>
      <c r="W12" s="5">
        <v>18</v>
      </c>
      <c r="X12" s="5">
        <f t="shared" si="7"/>
        <v>-6</v>
      </c>
      <c r="Y12" s="7">
        <v>13</v>
      </c>
      <c r="Z12" s="7">
        <v>9</v>
      </c>
      <c r="AA12" s="10">
        <f t="shared" si="8"/>
        <v>1.4444444444444444</v>
      </c>
      <c r="AB12" s="5">
        <v>10</v>
      </c>
      <c r="AC12" s="5">
        <f t="shared" si="9"/>
        <v>1</v>
      </c>
      <c r="AD12" s="7">
        <v>1</v>
      </c>
      <c r="AE12" s="7">
        <v>2</v>
      </c>
      <c r="AF12" s="7">
        <v>71</v>
      </c>
      <c r="AG12" s="7">
        <v>59</v>
      </c>
      <c r="AH12" s="59"/>
      <c r="AI12" s="18" t="s">
        <v>92</v>
      </c>
      <c r="AJ12" s="19">
        <v>42399</v>
      </c>
      <c r="AK12" s="20" t="s">
        <v>453</v>
      </c>
      <c r="AL12" s="20" t="s">
        <v>68</v>
      </c>
      <c r="AM12" s="17">
        <v>-9</v>
      </c>
      <c r="AN12" s="20" t="s">
        <v>454</v>
      </c>
      <c r="AO12" s="20">
        <v>0.23899999999999999</v>
      </c>
      <c r="AP12" s="21" t="s">
        <v>565</v>
      </c>
      <c r="AQ12" s="25" t="s">
        <v>596</v>
      </c>
      <c r="AR12" s="20">
        <v>0.21199999999999999</v>
      </c>
      <c r="AS12" s="20" t="s">
        <v>455</v>
      </c>
      <c r="AT12" s="20">
        <v>0.93300000000000005</v>
      </c>
      <c r="AU12" s="20">
        <v>0.41799999999999998</v>
      </c>
      <c r="AV12" s="20">
        <v>13</v>
      </c>
      <c r="AW12" s="27">
        <f t="shared" si="10"/>
        <v>20</v>
      </c>
      <c r="AX12" s="20">
        <v>16</v>
      </c>
      <c r="AY12" s="20">
        <v>23</v>
      </c>
      <c r="AZ12" s="20">
        <v>39</v>
      </c>
      <c r="BA12" s="22">
        <v>0.35555555555555557</v>
      </c>
      <c r="BB12" s="22">
        <v>0.63888888888888884</v>
      </c>
      <c r="BC12" s="22">
        <f t="shared" si="11"/>
        <v>0.99444444444444446</v>
      </c>
      <c r="BD12" s="20">
        <v>20</v>
      </c>
      <c r="BE12" s="17">
        <v>17</v>
      </c>
      <c r="BF12" s="17">
        <f t="shared" si="12"/>
        <v>3</v>
      </c>
      <c r="BG12" s="20">
        <v>12</v>
      </c>
      <c r="BH12" s="20">
        <v>13</v>
      </c>
      <c r="BI12" s="20">
        <f t="shared" si="13"/>
        <v>0.92307692307692313</v>
      </c>
      <c r="BJ12" s="17">
        <v>12</v>
      </c>
      <c r="BK12" s="17">
        <f t="shared" si="14"/>
        <v>0</v>
      </c>
      <c r="BL12" s="20">
        <v>4</v>
      </c>
      <c r="BM12" s="20">
        <v>5</v>
      </c>
      <c r="BN12" s="20">
        <v>53</v>
      </c>
      <c r="BO12" s="20">
        <v>86</v>
      </c>
      <c r="BQ12" s="35" t="s">
        <v>23</v>
      </c>
      <c r="BR12" s="35">
        <f>CORREL(AM2:AM153,BL2:BL153)</f>
        <v>0.20201855275042552</v>
      </c>
      <c r="BT12" s="18" t="s">
        <v>92</v>
      </c>
      <c r="BU12" s="37">
        <v>42399</v>
      </c>
      <c r="BV12" s="20" t="s">
        <v>453</v>
      </c>
      <c r="BW12" s="20">
        <v>0</v>
      </c>
      <c r="BX12" s="17">
        <v>-9</v>
      </c>
      <c r="BY12" s="20" t="s">
        <v>454</v>
      </c>
      <c r="BZ12" s="20">
        <v>0.23899999999999999</v>
      </c>
      <c r="CA12" s="21" t="s">
        <v>565</v>
      </c>
      <c r="CB12" s="25" t="s">
        <v>596</v>
      </c>
      <c r="CC12" s="30">
        <v>0.21199999999999999</v>
      </c>
      <c r="CD12" s="30" t="s">
        <v>455</v>
      </c>
      <c r="CE12" s="30">
        <v>0.93300000000000005</v>
      </c>
      <c r="CF12" s="30">
        <v>0.41799999999999998</v>
      </c>
      <c r="CG12" s="30">
        <v>13</v>
      </c>
      <c r="CH12" s="62">
        <f t="shared" si="15"/>
        <v>20</v>
      </c>
      <c r="CI12" s="30">
        <v>16</v>
      </c>
      <c r="CJ12" s="30">
        <v>23</v>
      </c>
      <c r="CK12" s="30">
        <v>39</v>
      </c>
      <c r="CL12" s="63">
        <v>0.35555555555555557</v>
      </c>
      <c r="CM12" s="63">
        <v>0.63888888888888884</v>
      </c>
      <c r="CN12" s="22">
        <f t="shared" si="16"/>
        <v>0.99444444444444446</v>
      </c>
      <c r="CO12" s="20">
        <v>20</v>
      </c>
      <c r="CP12" s="17">
        <v>17</v>
      </c>
      <c r="CQ12" s="29">
        <f t="shared" si="17"/>
        <v>3</v>
      </c>
      <c r="CR12" s="20">
        <v>12</v>
      </c>
      <c r="CS12" s="20">
        <v>13</v>
      </c>
      <c r="CT12" s="20">
        <f t="shared" si="18"/>
        <v>0.92307692307692313</v>
      </c>
      <c r="CU12" s="17">
        <v>12</v>
      </c>
      <c r="CV12" s="17">
        <f t="shared" si="19"/>
        <v>-1</v>
      </c>
      <c r="CW12" s="20">
        <v>4</v>
      </c>
      <c r="CX12" s="20">
        <v>5</v>
      </c>
      <c r="CY12" s="20">
        <v>53</v>
      </c>
      <c r="CZ12" s="20">
        <v>86</v>
      </c>
      <c r="DD12" s="18" t="s">
        <v>82</v>
      </c>
      <c r="DE12" s="19">
        <v>42376</v>
      </c>
      <c r="DF12" s="20" t="s">
        <v>432</v>
      </c>
      <c r="DG12" s="20" t="s">
        <v>28</v>
      </c>
      <c r="DH12" s="17">
        <v>9</v>
      </c>
      <c r="DI12" s="20" t="s">
        <v>433</v>
      </c>
      <c r="DJ12" s="20">
        <v>0.48099999999999998</v>
      </c>
      <c r="DK12" s="21" t="s">
        <v>558</v>
      </c>
      <c r="DL12" s="25" t="s">
        <v>595</v>
      </c>
      <c r="DM12" s="20">
        <v>0.625</v>
      </c>
      <c r="DN12" s="21" t="s">
        <v>571</v>
      </c>
      <c r="DO12" s="20">
        <v>0.78600000000000003</v>
      </c>
      <c r="DP12" s="20">
        <v>0.39300000000000002</v>
      </c>
      <c r="DQ12" s="20">
        <v>26</v>
      </c>
      <c r="DR12" s="27">
        <f t="shared" si="0"/>
        <v>-10</v>
      </c>
      <c r="DS12" s="20">
        <v>6</v>
      </c>
      <c r="DT12" s="20">
        <v>27</v>
      </c>
      <c r="DU12" s="20">
        <v>33</v>
      </c>
      <c r="DV12" s="22">
        <v>0.21428571428571427</v>
      </c>
      <c r="DW12" s="22">
        <v>0.77142857142857146</v>
      </c>
      <c r="DX12" s="22">
        <f t="shared" si="1"/>
        <v>0.98571428571428577</v>
      </c>
      <c r="DY12" s="20">
        <v>12</v>
      </c>
      <c r="DZ12" s="17">
        <v>18</v>
      </c>
      <c r="EA12" s="17">
        <f t="shared" si="2"/>
        <v>-6</v>
      </c>
      <c r="EB12" s="20">
        <v>13</v>
      </c>
      <c r="EC12" s="20">
        <v>9</v>
      </c>
      <c r="ED12" s="25">
        <f t="shared" si="3"/>
        <v>1.4444444444444444</v>
      </c>
      <c r="EE12" s="17">
        <v>10</v>
      </c>
      <c r="EF12" s="17">
        <f t="shared" si="4"/>
        <v>-3</v>
      </c>
      <c r="EG12" s="20">
        <v>1</v>
      </c>
      <c r="EH12" s="20">
        <v>2</v>
      </c>
      <c r="EI12" s="20">
        <v>71</v>
      </c>
      <c r="EJ12" s="20">
        <v>59</v>
      </c>
    </row>
    <row r="13" spans="1:140" x14ac:dyDescent="0.3">
      <c r="A13" s="2" t="s">
        <v>96</v>
      </c>
      <c r="B13" s="6">
        <v>42378</v>
      </c>
      <c r="C13" s="7" t="s">
        <v>434</v>
      </c>
      <c r="D13" s="7" t="s">
        <v>68</v>
      </c>
      <c r="E13" s="5">
        <v>-3</v>
      </c>
      <c r="F13" s="7" t="s">
        <v>435</v>
      </c>
      <c r="G13" s="7">
        <v>0.34100000000000003</v>
      </c>
      <c r="H13" s="8" t="s">
        <v>155</v>
      </c>
      <c r="I13" s="14" t="s">
        <v>601</v>
      </c>
      <c r="J13" s="7">
        <v>0.28599999999999998</v>
      </c>
      <c r="K13" s="7" t="s">
        <v>436</v>
      </c>
      <c r="L13" s="7">
        <v>0.90900000000000003</v>
      </c>
      <c r="M13" s="7">
        <v>0.34</v>
      </c>
      <c r="N13" s="7">
        <v>12</v>
      </c>
      <c r="O13" s="14">
        <f t="shared" si="5"/>
        <v>2</v>
      </c>
      <c r="P13" s="7">
        <v>8</v>
      </c>
      <c r="Q13" s="7">
        <v>28</v>
      </c>
      <c r="R13" s="7">
        <v>36</v>
      </c>
      <c r="S13" s="9">
        <v>0.26666666666666666</v>
      </c>
      <c r="T13" s="9">
        <v>0.73684210526315785</v>
      </c>
      <c r="U13" s="9">
        <f t="shared" si="6"/>
        <v>1.0035087719298246</v>
      </c>
      <c r="V13" s="7">
        <v>22</v>
      </c>
      <c r="W13" s="5">
        <v>22</v>
      </c>
      <c r="X13" s="5">
        <f t="shared" si="7"/>
        <v>0</v>
      </c>
      <c r="Y13" s="7">
        <v>6</v>
      </c>
      <c r="Z13" s="7">
        <v>16</v>
      </c>
      <c r="AA13" s="10">
        <f t="shared" si="8"/>
        <v>0.375</v>
      </c>
      <c r="AB13" s="5">
        <v>10</v>
      </c>
      <c r="AC13" s="5">
        <f t="shared" si="9"/>
        <v>-6</v>
      </c>
      <c r="AD13" s="7">
        <v>6</v>
      </c>
      <c r="AE13" s="7">
        <v>4</v>
      </c>
      <c r="AF13" s="7">
        <v>54</v>
      </c>
      <c r="AG13" s="7">
        <v>70</v>
      </c>
      <c r="AH13" s="60"/>
      <c r="AI13" s="18" t="s">
        <v>52</v>
      </c>
      <c r="AJ13" s="19">
        <v>42413</v>
      </c>
      <c r="AK13" s="20" t="s">
        <v>462</v>
      </c>
      <c r="AL13" s="20" t="s">
        <v>68</v>
      </c>
      <c r="AM13" s="17">
        <v>-9</v>
      </c>
      <c r="AN13" s="20" t="s">
        <v>463</v>
      </c>
      <c r="AO13" s="20">
        <v>0.39</v>
      </c>
      <c r="AP13" s="21" t="s">
        <v>273</v>
      </c>
      <c r="AQ13" s="25" t="s">
        <v>597</v>
      </c>
      <c r="AR13" s="20">
        <v>0.30399999999999999</v>
      </c>
      <c r="AS13" s="20" t="s">
        <v>464</v>
      </c>
      <c r="AT13" s="20">
        <v>0.81299999999999994</v>
      </c>
      <c r="AU13" s="20">
        <v>0.49</v>
      </c>
      <c r="AV13" s="20">
        <v>19</v>
      </c>
      <c r="AW13" s="27">
        <f t="shared" si="10"/>
        <v>4</v>
      </c>
      <c r="AX13" s="20">
        <v>16</v>
      </c>
      <c r="AY13" s="20">
        <v>23</v>
      </c>
      <c r="AZ13" s="20">
        <v>39</v>
      </c>
      <c r="BA13" s="22">
        <v>0.42105263157894735</v>
      </c>
      <c r="BB13" s="22">
        <v>0.71875</v>
      </c>
      <c r="BC13" s="22">
        <f t="shared" si="11"/>
        <v>1.1398026315789473</v>
      </c>
      <c r="BD13" s="20">
        <v>23</v>
      </c>
      <c r="BE13" s="17">
        <v>21</v>
      </c>
      <c r="BF13" s="17">
        <f t="shared" si="12"/>
        <v>2</v>
      </c>
      <c r="BG13" s="20">
        <v>5</v>
      </c>
      <c r="BH13" s="20">
        <v>18</v>
      </c>
      <c r="BI13" s="20">
        <f t="shared" si="13"/>
        <v>0.27777777777777779</v>
      </c>
      <c r="BJ13" s="17">
        <v>15</v>
      </c>
      <c r="BK13" s="17">
        <f t="shared" si="14"/>
        <v>10</v>
      </c>
      <c r="BL13" s="20">
        <v>0</v>
      </c>
      <c r="BM13" s="20">
        <v>4</v>
      </c>
      <c r="BN13" s="20">
        <v>66</v>
      </c>
      <c r="BO13" s="20">
        <v>82</v>
      </c>
      <c r="BQ13" s="35" t="s">
        <v>617</v>
      </c>
      <c r="BR13" s="35">
        <f>CORREL(AM2:AM153,BB2:BB153)</f>
        <v>0.20082288398974862</v>
      </c>
      <c r="BT13" s="18" t="s">
        <v>52</v>
      </c>
      <c r="BU13" s="37">
        <v>42413</v>
      </c>
      <c r="BV13" s="20" t="s">
        <v>462</v>
      </c>
      <c r="BW13" s="20">
        <v>0</v>
      </c>
      <c r="BX13" s="17">
        <v>-9</v>
      </c>
      <c r="BY13" s="20" t="s">
        <v>463</v>
      </c>
      <c r="BZ13" s="20">
        <v>0.39</v>
      </c>
      <c r="CA13" s="21" t="s">
        <v>273</v>
      </c>
      <c r="CB13" s="25" t="s">
        <v>597</v>
      </c>
      <c r="CC13" s="30">
        <v>0.30399999999999999</v>
      </c>
      <c r="CD13" s="30" t="s">
        <v>464</v>
      </c>
      <c r="CE13" s="30">
        <v>0.81299999999999994</v>
      </c>
      <c r="CF13" s="30">
        <v>0.49</v>
      </c>
      <c r="CG13" s="30">
        <v>19</v>
      </c>
      <c r="CH13" s="62">
        <f t="shared" si="15"/>
        <v>4</v>
      </c>
      <c r="CI13" s="30">
        <v>16</v>
      </c>
      <c r="CJ13" s="30">
        <v>23</v>
      </c>
      <c r="CK13" s="30">
        <v>39</v>
      </c>
      <c r="CL13" s="63">
        <v>0.42105263157894735</v>
      </c>
      <c r="CM13" s="63">
        <v>0.71875</v>
      </c>
      <c r="CN13" s="22">
        <f t="shared" si="16"/>
        <v>1.1398026315789473</v>
      </c>
      <c r="CO13" s="20">
        <v>23</v>
      </c>
      <c r="CP13" s="17">
        <v>21</v>
      </c>
      <c r="CQ13" s="29">
        <f t="shared" si="17"/>
        <v>2</v>
      </c>
      <c r="CR13" s="20">
        <v>5</v>
      </c>
      <c r="CS13" s="20">
        <v>18</v>
      </c>
      <c r="CT13" s="20">
        <f t="shared" si="18"/>
        <v>0.27777777777777779</v>
      </c>
      <c r="CU13" s="17">
        <v>15</v>
      </c>
      <c r="CV13" s="17">
        <f t="shared" si="19"/>
        <v>-3</v>
      </c>
      <c r="CW13" s="20">
        <v>0</v>
      </c>
      <c r="CX13" s="20">
        <v>4</v>
      </c>
      <c r="CY13" s="20">
        <v>66</v>
      </c>
      <c r="CZ13" s="20">
        <v>82</v>
      </c>
      <c r="DD13" s="18" t="s">
        <v>96</v>
      </c>
      <c r="DE13" s="19">
        <v>42378</v>
      </c>
      <c r="DF13" s="20" t="s">
        <v>434</v>
      </c>
      <c r="DG13" s="20" t="s">
        <v>68</v>
      </c>
      <c r="DH13" s="17">
        <v>-3</v>
      </c>
      <c r="DI13" s="20" t="s">
        <v>435</v>
      </c>
      <c r="DJ13" s="20">
        <v>0.34100000000000003</v>
      </c>
      <c r="DK13" s="21" t="s">
        <v>155</v>
      </c>
      <c r="DL13" s="25" t="s">
        <v>601</v>
      </c>
      <c r="DM13" s="20">
        <v>0.28599999999999998</v>
      </c>
      <c r="DN13" s="20" t="s">
        <v>436</v>
      </c>
      <c r="DO13" s="20">
        <v>0.90900000000000003</v>
      </c>
      <c r="DP13" s="20">
        <v>0.34</v>
      </c>
      <c r="DQ13" s="20">
        <v>12</v>
      </c>
      <c r="DR13" s="27">
        <f t="shared" si="0"/>
        <v>2</v>
      </c>
      <c r="DS13" s="20">
        <v>8</v>
      </c>
      <c r="DT13" s="20">
        <v>28</v>
      </c>
      <c r="DU13" s="20">
        <v>36</v>
      </c>
      <c r="DV13" s="22">
        <v>0.26666666666666666</v>
      </c>
      <c r="DW13" s="22">
        <v>0.73684210526315785</v>
      </c>
      <c r="DX13" s="22">
        <f t="shared" si="1"/>
        <v>1.0035087719298246</v>
      </c>
      <c r="DY13" s="20">
        <v>22</v>
      </c>
      <c r="DZ13" s="17">
        <v>22</v>
      </c>
      <c r="EA13" s="17">
        <f t="shared" si="2"/>
        <v>0</v>
      </c>
      <c r="EB13" s="20">
        <v>6</v>
      </c>
      <c r="EC13" s="20">
        <v>16</v>
      </c>
      <c r="ED13" s="25">
        <f t="shared" si="3"/>
        <v>0.375</v>
      </c>
      <c r="EE13" s="17">
        <v>10</v>
      </c>
      <c r="EF13" s="17">
        <f t="shared" si="4"/>
        <v>4</v>
      </c>
      <c r="EG13" s="20">
        <v>6</v>
      </c>
      <c r="EH13" s="20">
        <v>4</v>
      </c>
      <c r="EI13" s="20">
        <v>54</v>
      </c>
      <c r="EJ13" s="20">
        <v>70</v>
      </c>
    </row>
    <row r="14" spans="1:140" x14ac:dyDescent="0.3">
      <c r="A14" s="2" t="s">
        <v>138</v>
      </c>
      <c r="B14" s="6">
        <v>42381</v>
      </c>
      <c r="C14" s="7" t="s">
        <v>437</v>
      </c>
      <c r="D14" s="7" t="s">
        <v>68</v>
      </c>
      <c r="E14" s="5">
        <v>-11</v>
      </c>
      <c r="F14" s="7" t="s">
        <v>438</v>
      </c>
      <c r="G14" s="7">
        <v>0.39600000000000002</v>
      </c>
      <c r="H14" s="8" t="s">
        <v>559</v>
      </c>
      <c r="I14" s="14" t="s">
        <v>593</v>
      </c>
      <c r="J14" s="7">
        <v>0.27800000000000002</v>
      </c>
      <c r="K14" s="8" t="s">
        <v>392</v>
      </c>
      <c r="L14" s="11">
        <v>0.5</v>
      </c>
      <c r="M14" s="7">
        <v>0.36499999999999999</v>
      </c>
      <c r="N14" s="7">
        <v>16</v>
      </c>
      <c r="O14" s="14">
        <f t="shared" si="5"/>
        <v>2</v>
      </c>
      <c r="P14" s="7">
        <v>8</v>
      </c>
      <c r="Q14" s="7">
        <v>28</v>
      </c>
      <c r="R14" s="7">
        <v>36</v>
      </c>
      <c r="S14" s="9">
        <v>0.24242424242424243</v>
      </c>
      <c r="T14" s="9">
        <v>0.73684210526315785</v>
      </c>
      <c r="U14" s="9">
        <f t="shared" si="6"/>
        <v>0.97926634768740028</v>
      </c>
      <c r="V14" s="7">
        <v>18</v>
      </c>
      <c r="W14" s="5">
        <v>9</v>
      </c>
      <c r="X14" s="5">
        <f t="shared" si="7"/>
        <v>9</v>
      </c>
      <c r="Y14" s="7">
        <v>8</v>
      </c>
      <c r="Z14" s="7">
        <v>18</v>
      </c>
      <c r="AA14" s="10">
        <f t="shared" si="8"/>
        <v>0.44444444444444442</v>
      </c>
      <c r="AB14" s="5">
        <v>10</v>
      </c>
      <c r="AC14" s="5">
        <f t="shared" si="9"/>
        <v>-8</v>
      </c>
      <c r="AD14" s="7">
        <v>1</v>
      </c>
      <c r="AE14" s="7">
        <v>6</v>
      </c>
      <c r="AF14" s="7">
        <v>49</v>
      </c>
      <c r="AG14" s="7">
        <v>72</v>
      </c>
      <c r="AH14" s="60"/>
      <c r="AI14" s="18" t="s">
        <v>500</v>
      </c>
      <c r="AJ14" s="19">
        <v>42721</v>
      </c>
      <c r="AK14" s="20" t="s">
        <v>501</v>
      </c>
      <c r="AL14" s="20" t="s">
        <v>68</v>
      </c>
      <c r="AM14" s="17">
        <v>-8</v>
      </c>
      <c r="AN14" s="20" t="s">
        <v>502</v>
      </c>
      <c r="AO14" s="20">
        <v>0.377</v>
      </c>
      <c r="AP14" s="21" t="s">
        <v>239</v>
      </c>
      <c r="AQ14" s="25" t="s">
        <v>597</v>
      </c>
      <c r="AR14" s="20">
        <v>0.435</v>
      </c>
      <c r="AS14" s="20" t="s">
        <v>503</v>
      </c>
      <c r="AT14" s="20">
        <v>0.78600000000000003</v>
      </c>
      <c r="AU14" s="17">
        <v>0.36499999999999999</v>
      </c>
      <c r="AV14" s="17">
        <v>35</v>
      </c>
      <c r="AW14" s="27">
        <f t="shared" si="10"/>
        <v>-12</v>
      </c>
      <c r="AX14" s="20">
        <v>19</v>
      </c>
      <c r="AY14" s="20">
        <v>36</v>
      </c>
      <c r="AZ14" s="20">
        <v>55</v>
      </c>
      <c r="BA14" s="22">
        <v>0.43181818181818182</v>
      </c>
      <c r="BB14" s="22">
        <v>0.81818181818181823</v>
      </c>
      <c r="BC14" s="22">
        <f t="shared" si="11"/>
        <v>1.25</v>
      </c>
      <c r="BD14" s="20">
        <v>25</v>
      </c>
      <c r="BE14" s="17">
        <v>26</v>
      </c>
      <c r="BF14" s="17">
        <f t="shared" si="12"/>
        <v>-1</v>
      </c>
      <c r="BG14" s="20">
        <v>18</v>
      </c>
      <c r="BH14" s="20">
        <v>22</v>
      </c>
      <c r="BI14" s="20">
        <f t="shared" si="13"/>
        <v>0.81818181818181823</v>
      </c>
      <c r="BJ14" s="17">
        <v>7</v>
      </c>
      <c r="BK14" s="17">
        <f t="shared" si="14"/>
        <v>-11</v>
      </c>
      <c r="BL14" s="20">
        <v>7</v>
      </c>
      <c r="BM14" s="20">
        <v>2</v>
      </c>
      <c r="BN14" s="20">
        <v>84</v>
      </c>
      <c r="BO14" s="20">
        <v>106</v>
      </c>
      <c r="BQ14" s="15" t="s">
        <v>24</v>
      </c>
      <c r="BR14" s="15">
        <f>CORREL(AM2:AM153,BM2:BM153)</f>
        <v>0.19584447116136983</v>
      </c>
      <c r="BT14" s="18" t="s">
        <v>500</v>
      </c>
      <c r="BU14" s="37">
        <v>42721</v>
      </c>
      <c r="BV14" s="20" t="s">
        <v>501</v>
      </c>
      <c r="BW14" s="20">
        <v>0</v>
      </c>
      <c r="BX14" s="17">
        <v>-8</v>
      </c>
      <c r="BY14" s="20" t="s">
        <v>502</v>
      </c>
      <c r="BZ14" s="20">
        <v>0.377</v>
      </c>
      <c r="CA14" s="21" t="s">
        <v>239</v>
      </c>
      <c r="CB14" s="25" t="s">
        <v>597</v>
      </c>
      <c r="CC14" s="30">
        <v>0.435</v>
      </c>
      <c r="CD14" s="30" t="s">
        <v>503</v>
      </c>
      <c r="CE14" s="30">
        <v>0.78600000000000003</v>
      </c>
      <c r="CF14" s="29">
        <v>0.36499999999999999</v>
      </c>
      <c r="CG14" s="29">
        <v>35</v>
      </c>
      <c r="CH14" s="62">
        <f t="shared" si="15"/>
        <v>-12</v>
      </c>
      <c r="CI14" s="30">
        <v>19</v>
      </c>
      <c r="CJ14" s="30">
        <v>36</v>
      </c>
      <c r="CK14" s="30">
        <v>55</v>
      </c>
      <c r="CL14" s="63">
        <v>0.43181818181818182</v>
      </c>
      <c r="CM14" s="63">
        <v>0.81818181818181823</v>
      </c>
      <c r="CN14" s="22">
        <f t="shared" si="16"/>
        <v>1.25</v>
      </c>
      <c r="CO14" s="20">
        <v>25</v>
      </c>
      <c r="CP14" s="17">
        <v>26</v>
      </c>
      <c r="CQ14" s="29">
        <f t="shared" si="17"/>
        <v>-1</v>
      </c>
      <c r="CR14" s="20">
        <v>18</v>
      </c>
      <c r="CS14" s="20">
        <v>22</v>
      </c>
      <c r="CT14" s="20">
        <f t="shared" si="18"/>
        <v>0.81818181818181823</v>
      </c>
      <c r="CU14" s="17">
        <v>7</v>
      </c>
      <c r="CV14" s="17">
        <f t="shared" si="19"/>
        <v>-15</v>
      </c>
      <c r="CW14" s="20">
        <v>7</v>
      </c>
      <c r="CX14" s="20">
        <v>2</v>
      </c>
      <c r="CY14" s="20">
        <v>84</v>
      </c>
      <c r="CZ14" s="20">
        <v>106</v>
      </c>
      <c r="DD14" s="18" t="s">
        <v>138</v>
      </c>
      <c r="DE14" s="19">
        <v>42381</v>
      </c>
      <c r="DF14" s="20" t="s">
        <v>437</v>
      </c>
      <c r="DG14" s="20" t="s">
        <v>68</v>
      </c>
      <c r="DH14" s="17">
        <v>-11</v>
      </c>
      <c r="DI14" s="20" t="s">
        <v>438</v>
      </c>
      <c r="DJ14" s="20">
        <v>0.39600000000000002</v>
      </c>
      <c r="DK14" s="21" t="s">
        <v>559</v>
      </c>
      <c r="DL14" s="25" t="s">
        <v>593</v>
      </c>
      <c r="DM14" s="20">
        <v>0.27800000000000002</v>
      </c>
      <c r="DN14" s="21" t="s">
        <v>392</v>
      </c>
      <c r="DO14" s="23">
        <v>0.5</v>
      </c>
      <c r="DP14" s="20">
        <v>0.36499999999999999</v>
      </c>
      <c r="DQ14" s="20">
        <v>16</v>
      </c>
      <c r="DR14" s="27">
        <f t="shared" si="0"/>
        <v>2</v>
      </c>
      <c r="DS14" s="20">
        <v>8</v>
      </c>
      <c r="DT14" s="20">
        <v>28</v>
      </c>
      <c r="DU14" s="20">
        <v>36</v>
      </c>
      <c r="DV14" s="22">
        <v>0.24242424242424243</v>
      </c>
      <c r="DW14" s="22">
        <v>0.73684210526315785</v>
      </c>
      <c r="DX14" s="22">
        <f t="shared" si="1"/>
        <v>0.97926634768740028</v>
      </c>
      <c r="DY14" s="20">
        <v>18</v>
      </c>
      <c r="DZ14" s="17">
        <v>9</v>
      </c>
      <c r="EA14" s="17">
        <f t="shared" si="2"/>
        <v>9</v>
      </c>
      <c r="EB14" s="20">
        <v>8</v>
      </c>
      <c r="EC14" s="20">
        <v>18</v>
      </c>
      <c r="ED14" s="25">
        <f t="shared" si="3"/>
        <v>0.44444444444444442</v>
      </c>
      <c r="EE14" s="17">
        <v>10</v>
      </c>
      <c r="EF14" s="17">
        <f t="shared" si="4"/>
        <v>2</v>
      </c>
      <c r="EG14" s="20">
        <v>1</v>
      </c>
      <c r="EH14" s="20">
        <v>6</v>
      </c>
      <c r="EI14" s="20">
        <v>49</v>
      </c>
      <c r="EJ14" s="20">
        <v>72</v>
      </c>
    </row>
    <row r="15" spans="1:140" x14ac:dyDescent="0.3">
      <c r="A15" s="2" t="s">
        <v>107</v>
      </c>
      <c r="B15" s="6">
        <v>42383</v>
      </c>
      <c r="C15" s="7" t="s">
        <v>439</v>
      </c>
      <c r="D15" s="7" t="s">
        <v>28</v>
      </c>
      <c r="E15" s="5">
        <v>14</v>
      </c>
      <c r="F15" s="7" t="s">
        <v>440</v>
      </c>
      <c r="G15" s="7">
        <v>0.48099999999999998</v>
      </c>
      <c r="H15" s="8" t="s">
        <v>560</v>
      </c>
      <c r="I15" s="14" t="s">
        <v>600</v>
      </c>
      <c r="J15" s="7">
        <v>0.38500000000000001</v>
      </c>
      <c r="K15" s="7" t="s">
        <v>441</v>
      </c>
      <c r="L15" s="7">
        <v>0.92600000000000005</v>
      </c>
      <c r="M15" s="7">
        <v>0.36799999999999999</v>
      </c>
      <c r="N15" s="7">
        <v>30</v>
      </c>
      <c r="O15" s="14">
        <f t="shared" si="5"/>
        <v>-17</v>
      </c>
      <c r="P15" s="7">
        <v>10</v>
      </c>
      <c r="Q15" s="7">
        <v>35</v>
      </c>
      <c r="R15" s="7">
        <v>45</v>
      </c>
      <c r="S15" s="9">
        <v>0.35714285714285715</v>
      </c>
      <c r="T15" s="9">
        <v>0.76086956521739135</v>
      </c>
      <c r="U15" s="9">
        <f t="shared" si="6"/>
        <v>1.1180124223602486</v>
      </c>
      <c r="V15" s="7">
        <v>21</v>
      </c>
      <c r="W15" s="5">
        <v>25</v>
      </c>
      <c r="X15" s="5">
        <f t="shared" si="7"/>
        <v>-4</v>
      </c>
      <c r="Y15" s="7">
        <v>14</v>
      </c>
      <c r="Z15" s="7">
        <v>19</v>
      </c>
      <c r="AA15" s="10">
        <f t="shared" si="8"/>
        <v>0.73684210526315785</v>
      </c>
      <c r="AB15" s="5">
        <v>10</v>
      </c>
      <c r="AC15" s="5">
        <f t="shared" si="9"/>
        <v>-9</v>
      </c>
      <c r="AD15" s="7">
        <v>3</v>
      </c>
      <c r="AE15" s="7">
        <v>4</v>
      </c>
      <c r="AF15" s="7">
        <v>82</v>
      </c>
      <c r="AG15" s="7">
        <v>86</v>
      </c>
      <c r="AH15" s="60"/>
      <c r="AI15" s="18" t="s">
        <v>146</v>
      </c>
      <c r="AJ15" s="19">
        <v>42406</v>
      </c>
      <c r="AK15" s="20" t="s">
        <v>459</v>
      </c>
      <c r="AL15" s="20" t="s">
        <v>68</v>
      </c>
      <c r="AM15" s="17">
        <v>-6</v>
      </c>
      <c r="AN15" s="20" t="s">
        <v>460</v>
      </c>
      <c r="AO15" s="20">
        <v>0.46700000000000003</v>
      </c>
      <c r="AP15" s="21" t="s">
        <v>142</v>
      </c>
      <c r="AQ15" s="25" t="s">
        <v>598</v>
      </c>
      <c r="AR15" s="25">
        <v>0.3</v>
      </c>
      <c r="AS15" s="20" t="s">
        <v>86</v>
      </c>
      <c r="AT15" s="20">
        <v>0.85699999999999998</v>
      </c>
      <c r="AU15" s="20">
        <v>0.44</v>
      </c>
      <c r="AV15" s="20">
        <v>14</v>
      </c>
      <c r="AW15" s="27">
        <f t="shared" si="10"/>
        <v>6</v>
      </c>
      <c r="AX15" s="20">
        <v>6</v>
      </c>
      <c r="AY15" s="20">
        <v>25</v>
      </c>
      <c r="AZ15" s="20">
        <v>31</v>
      </c>
      <c r="BA15" s="22">
        <v>0.24</v>
      </c>
      <c r="BB15" s="22">
        <v>0.78125</v>
      </c>
      <c r="BC15" s="22">
        <f t="shared" si="11"/>
        <v>1.02125</v>
      </c>
      <c r="BD15" s="20">
        <v>23</v>
      </c>
      <c r="BE15" s="17">
        <v>20</v>
      </c>
      <c r="BF15" s="17">
        <f t="shared" si="12"/>
        <v>3</v>
      </c>
      <c r="BG15" s="20">
        <v>9</v>
      </c>
      <c r="BH15" s="20">
        <v>13</v>
      </c>
      <c r="BI15" s="20">
        <f t="shared" si="13"/>
        <v>0.69230769230769229</v>
      </c>
      <c r="BJ15" s="17">
        <v>8</v>
      </c>
      <c r="BK15" s="17">
        <f t="shared" si="14"/>
        <v>-1</v>
      </c>
      <c r="BL15" s="20">
        <v>3</v>
      </c>
      <c r="BM15" s="20">
        <v>2</v>
      </c>
      <c r="BN15" s="20">
        <v>66</v>
      </c>
      <c r="BO15" s="20">
        <v>69</v>
      </c>
      <c r="BQ15" s="15" t="s">
        <v>22</v>
      </c>
      <c r="BR15" s="15">
        <f>CORREL(AM2:AM153,BJ2:BJ153)</f>
        <v>0.17391424751546483</v>
      </c>
      <c r="BT15" s="18" t="s">
        <v>146</v>
      </c>
      <c r="BU15" s="37">
        <v>42406</v>
      </c>
      <c r="BV15" s="20" t="s">
        <v>459</v>
      </c>
      <c r="BW15" s="20">
        <v>0</v>
      </c>
      <c r="BX15" s="17">
        <v>-6</v>
      </c>
      <c r="BY15" s="20" t="s">
        <v>460</v>
      </c>
      <c r="BZ15" s="20">
        <v>0.46700000000000003</v>
      </c>
      <c r="CA15" s="21" t="s">
        <v>142</v>
      </c>
      <c r="CB15" s="25" t="s">
        <v>598</v>
      </c>
      <c r="CC15" s="66">
        <v>0.3</v>
      </c>
      <c r="CD15" s="30" t="s">
        <v>86</v>
      </c>
      <c r="CE15" s="30">
        <v>0.85699999999999998</v>
      </c>
      <c r="CF15" s="30">
        <v>0.44</v>
      </c>
      <c r="CG15" s="30">
        <v>14</v>
      </c>
      <c r="CH15" s="62">
        <f t="shared" si="15"/>
        <v>6</v>
      </c>
      <c r="CI15" s="30">
        <v>6</v>
      </c>
      <c r="CJ15" s="30">
        <v>25</v>
      </c>
      <c r="CK15" s="30">
        <v>31</v>
      </c>
      <c r="CL15" s="63">
        <v>0.24</v>
      </c>
      <c r="CM15" s="63">
        <v>0.78125</v>
      </c>
      <c r="CN15" s="22">
        <f t="shared" si="16"/>
        <v>1.02125</v>
      </c>
      <c r="CO15" s="20">
        <v>23</v>
      </c>
      <c r="CP15" s="17">
        <v>20</v>
      </c>
      <c r="CQ15" s="29">
        <f t="shared" si="17"/>
        <v>3</v>
      </c>
      <c r="CR15" s="20">
        <v>9</v>
      </c>
      <c r="CS15" s="20">
        <v>13</v>
      </c>
      <c r="CT15" s="20">
        <f t="shared" si="18"/>
        <v>0.69230769230769229</v>
      </c>
      <c r="CU15" s="17">
        <v>8</v>
      </c>
      <c r="CV15" s="17">
        <f t="shared" si="19"/>
        <v>-5</v>
      </c>
      <c r="CW15" s="20">
        <v>3</v>
      </c>
      <c r="CX15" s="20">
        <v>2</v>
      </c>
      <c r="CY15" s="20">
        <v>66</v>
      </c>
      <c r="CZ15" s="20">
        <v>69</v>
      </c>
      <c r="DD15" s="18" t="s">
        <v>107</v>
      </c>
      <c r="DE15" s="19">
        <v>42383</v>
      </c>
      <c r="DF15" s="20" t="s">
        <v>439</v>
      </c>
      <c r="DG15" s="20" t="s">
        <v>28</v>
      </c>
      <c r="DH15" s="17">
        <v>14</v>
      </c>
      <c r="DI15" s="20" t="s">
        <v>440</v>
      </c>
      <c r="DJ15" s="20">
        <v>0.48099999999999998</v>
      </c>
      <c r="DK15" s="21" t="s">
        <v>560</v>
      </c>
      <c r="DL15" s="25" t="s">
        <v>600</v>
      </c>
      <c r="DM15" s="20">
        <v>0.38500000000000001</v>
      </c>
      <c r="DN15" s="20" t="s">
        <v>441</v>
      </c>
      <c r="DO15" s="20">
        <v>0.92600000000000005</v>
      </c>
      <c r="DP15" s="20">
        <v>0.36799999999999999</v>
      </c>
      <c r="DQ15" s="20">
        <v>30</v>
      </c>
      <c r="DR15" s="27">
        <f t="shared" si="0"/>
        <v>-17</v>
      </c>
      <c r="DS15" s="20">
        <v>10</v>
      </c>
      <c r="DT15" s="20">
        <v>35</v>
      </c>
      <c r="DU15" s="20">
        <v>45</v>
      </c>
      <c r="DV15" s="22">
        <v>0.35714285714285715</v>
      </c>
      <c r="DW15" s="22">
        <v>0.76086956521739135</v>
      </c>
      <c r="DX15" s="22">
        <f t="shared" si="1"/>
        <v>1.1180124223602486</v>
      </c>
      <c r="DY15" s="20">
        <v>21</v>
      </c>
      <c r="DZ15" s="17">
        <v>25</v>
      </c>
      <c r="EA15" s="17">
        <f t="shared" si="2"/>
        <v>-4</v>
      </c>
      <c r="EB15" s="20">
        <v>14</v>
      </c>
      <c r="EC15" s="20">
        <v>19</v>
      </c>
      <c r="ED15" s="25">
        <f t="shared" si="3"/>
        <v>0.73684210526315785</v>
      </c>
      <c r="EE15" s="17">
        <v>10</v>
      </c>
      <c r="EF15" s="17">
        <f t="shared" si="4"/>
        <v>-4</v>
      </c>
      <c r="EG15" s="20">
        <v>3</v>
      </c>
      <c r="EH15" s="20">
        <v>4</v>
      </c>
      <c r="EI15" s="20">
        <v>82</v>
      </c>
      <c r="EJ15" s="20">
        <v>86</v>
      </c>
    </row>
    <row r="16" spans="1:140" x14ac:dyDescent="0.3">
      <c r="A16" s="2" t="s">
        <v>128</v>
      </c>
      <c r="B16" s="6">
        <v>42385</v>
      </c>
      <c r="C16" s="7" t="s">
        <v>442</v>
      </c>
      <c r="D16" s="7" t="s">
        <v>28</v>
      </c>
      <c r="E16" s="5">
        <v>5</v>
      </c>
      <c r="F16" s="7" t="s">
        <v>443</v>
      </c>
      <c r="G16" s="7">
        <v>0.53700000000000003</v>
      </c>
      <c r="H16" s="8" t="s">
        <v>561</v>
      </c>
      <c r="I16" s="14" t="s">
        <v>607</v>
      </c>
      <c r="J16" s="7">
        <v>0.57899999999999996</v>
      </c>
      <c r="K16" s="8" t="s">
        <v>572</v>
      </c>
      <c r="L16" s="10">
        <v>1</v>
      </c>
      <c r="M16" s="7">
        <v>0.47099999999999997</v>
      </c>
      <c r="N16" s="7">
        <v>10</v>
      </c>
      <c r="O16" s="14">
        <f t="shared" si="5"/>
        <v>9</v>
      </c>
      <c r="P16" s="7">
        <v>2</v>
      </c>
      <c r="Q16" s="7">
        <v>18</v>
      </c>
      <c r="R16" s="7">
        <v>20</v>
      </c>
      <c r="S16" s="9">
        <v>0.1111111111111111</v>
      </c>
      <c r="T16" s="9">
        <v>0.69230769230769229</v>
      </c>
      <c r="U16" s="9">
        <f t="shared" si="6"/>
        <v>0.80341880341880345</v>
      </c>
      <c r="V16" s="7">
        <v>12</v>
      </c>
      <c r="W16" s="5">
        <v>12</v>
      </c>
      <c r="X16" s="5">
        <f t="shared" si="7"/>
        <v>0</v>
      </c>
      <c r="Y16" s="7">
        <v>15</v>
      </c>
      <c r="Z16" s="7">
        <v>14</v>
      </c>
      <c r="AA16" s="10">
        <f t="shared" si="8"/>
        <v>1.0714285714285714</v>
      </c>
      <c r="AB16" s="5">
        <v>8</v>
      </c>
      <c r="AC16" s="5">
        <f t="shared" si="9"/>
        <v>-6</v>
      </c>
      <c r="AD16" s="7">
        <v>0</v>
      </c>
      <c r="AE16" s="7">
        <v>2</v>
      </c>
      <c r="AF16" s="7">
        <v>59</v>
      </c>
      <c r="AG16" s="7">
        <v>57</v>
      </c>
      <c r="AH16" s="60"/>
      <c r="AI16" s="18" t="s">
        <v>96</v>
      </c>
      <c r="AJ16" s="19">
        <v>43113</v>
      </c>
      <c r="AK16" s="20" t="s">
        <v>97</v>
      </c>
      <c r="AL16" s="20" t="s">
        <v>68</v>
      </c>
      <c r="AM16" s="20">
        <v>-6</v>
      </c>
      <c r="AN16" s="20" t="s">
        <v>98</v>
      </c>
      <c r="AO16" s="20">
        <v>0.38500000000000001</v>
      </c>
      <c r="AP16" s="21" t="s">
        <v>99</v>
      </c>
      <c r="AQ16" s="25" t="s">
        <v>599</v>
      </c>
      <c r="AR16" s="20">
        <v>0.27300000000000002</v>
      </c>
      <c r="AS16" s="20" t="s">
        <v>100</v>
      </c>
      <c r="AT16" s="20">
        <v>0.75900000000000001</v>
      </c>
      <c r="AU16" s="23">
        <v>0.41699999999999998</v>
      </c>
      <c r="AV16" s="20">
        <v>13</v>
      </c>
      <c r="AW16" s="27">
        <f t="shared" si="10"/>
        <v>9</v>
      </c>
      <c r="AX16" s="20">
        <v>14</v>
      </c>
      <c r="AY16" s="20">
        <v>30</v>
      </c>
      <c r="AZ16" s="20">
        <v>44</v>
      </c>
      <c r="BA16" s="25">
        <v>0.4</v>
      </c>
      <c r="BB16" s="25">
        <v>0.69767441860465118</v>
      </c>
      <c r="BC16" s="22">
        <f t="shared" si="11"/>
        <v>1.0976744186046512</v>
      </c>
      <c r="BD16" s="20">
        <v>30</v>
      </c>
      <c r="BE16" s="20">
        <v>25</v>
      </c>
      <c r="BF16" s="17">
        <f t="shared" si="12"/>
        <v>5</v>
      </c>
      <c r="BG16" s="20">
        <v>10</v>
      </c>
      <c r="BH16" s="20">
        <v>25</v>
      </c>
      <c r="BI16" s="20">
        <f t="shared" si="13"/>
        <v>0.4</v>
      </c>
      <c r="BJ16" s="20">
        <v>9</v>
      </c>
      <c r="BK16" s="17">
        <f t="shared" si="14"/>
        <v>-1</v>
      </c>
      <c r="BL16" s="20">
        <v>4</v>
      </c>
      <c r="BM16" s="20">
        <v>0</v>
      </c>
      <c r="BN16" s="20">
        <v>68</v>
      </c>
      <c r="BO16" s="17">
        <v>91</v>
      </c>
      <c r="BQ16" s="15" t="s">
        <v>552</v>
      </c>
      <c r="BR16" s="15">
        <f>CORREL(AM2:AM153,BO2:BO153)</f>
        <v>0.1669767865493387</v>
      </c>
      <c r="BT16" s="18" t="s">
        <v>96</v>
      </c>
      <c r="BU16" s="37">
        <v>43113</v>
      </c>
      <c r="BV16" s="20" t="s">
        <v>97</v>
      </c>
      <c r="BW16" s="20">
        <v>0</v>
      </c>
      <c r="BX16" s="20">
        <v>-6</v>
      </c>
      <c r="BY16" s="20" t="s">
        <v>98</v>
      </c>
      <c r="BZ16" s="20">
        <v>0.38500000000000001</v>
      </c>
      <c r="CA16" s="21" t="s">
        <v>99</v>
      </c>
      <c r="CB16" s="25" t="s">
        <v>599</v>
      </c>
      <c r="CC16" s="30">
        <v>0.27300000000000002</v>
      </c>
      <c r="CD16" s="30" t="s">
        <v>100</v>
      </c>
      <c r="CE16" s="30">
        <v>0.75900000000000001</v>
      </c>
      <c r="CF16" s="64">
        <v>0.41699999999999998</v>
      </c>
      <c r="CG16" s="30">
        <v>13</v>
      </c>
      <c r="CH16" s="62">
        <f t="shared" si="15"/>
        <v>9</v>
      </c>
      <c r="CI16" s="30">
        <v>14</v>
      </c>
      <c r="CJ16" s="30">
        <v>30</v>
      </c>
      <c r="CK16" s="30">
        <v>44</v>
      </c>
      <c r="CL16" s="66">
        <v>0.4</v>
      </c>
      <c r="CM16" s="66">
        <v>0.69767441860465118</v>
      </c>
      <c r="CN16" s="22">
        <f t="shared" si="16"/>
        <v>1.0976744186046512</v>
      </c>
      <c r="CO16" s="20">
        <v>30</v>
      </c>
      <c r="CP16" s="20">
        <v>25</v>
      </c>
      <c r="CQ16" s="29">
        <f t="shared" si="17"/>
        <v>5</v>
      </c>
      <c r="CR16" s="20">
        <v>10</v>
      </c>
      <c r="CS16" s="20">
        <v>25</v>
      </c>
      <c r="CT16" s="20">
        <f t="shared" si="18"/>
        <v>0.4</v>
      </c>
      <c r="CU16" s="20">
        <v>9</v>
      </c>
      <c r="CV16" s="17">
        <f t="shared" si="19"/>
        <v>-16</v>
      </c>
      <c r="CW16" s="20">
        <v>4</v>
      </c>
      <c r="CX16" s="20">
        <v>0</v>
      </c>
      <c r="CY16" s="20">
        <v>68</v>
      </c>
      <c r="CZ16" s="17">
        <v>91</v>
      </c>
      <c r="DD16" s="18" t="s">
        <v>128</v>
      </c>
      <c r="DE16" s="19">
        <v>42385</v>
      </c>
      <c r="DF16" s="20" t="s">
        <v>442</v>
      </c>
      <c r="DG16" s="20" t="s">
        <v>28</v>
      </c>
      <c r="DH16" s="17">
        <v>5</v>
      </c>
      <c r="DI16" s="20" t="s">
        <v>443</v>
      </c>
      <c r="DJ16" s="20">
        <v>0.53700000000000003</v>
      </c>
      <c r="DK16" s="21" t="s">
        <v>561</v>
      </c>
      <c r="DL16" s="25" t="s">
        <v>607</v>
      </c>
      <c r="DM16" s="20">
        <v>0.57899999999999996</v>
      </c>
      <c r="DN16" s="21" t="s">
        <v>572</v>
      </c>
      <c r="DO16" s="25">
        <v>1</v>
      </c>
      <c r="DP16" s="20">
        <v>0.47099999999999997</v>
      </c>
      <c r="DQ16" s="20">
        <v>10</v>
      </c>
      <c r="DR16" s="27">
        <f t="shared" si="0"/>
        <v>9</v>
      </c>
      <c r="DS16" s="20">
        <v>2</v>
      </c>
      <c r="DT16" s="20">
        <v>18</v>
      </c>
      <c r="DU16" s="20">
        <v>20</v>
      </c>
      <c r="DV16" s="22">
        <v>0.1111111111111111</v>
      </c>
      <c r="DW16" s="22">
        <v>0.69230769230769229</v>
      </c>
      <c r="DX16" s="22">
        <f t="shared" si="1"/>
        <v>0.80341880341880345</v>
      </c>
      <c r="DY16" s="20">
        <v>12</v>
      </c>
      <c r="DZ16" s="17">
        <v>12</v>
      </c>
      <c r="EA16" s="17">
        <f t="shared" si="2"/>
        <v>0</v>
      </c>
      <c r="EB16" s="20">
        <v>15</v>
      </c>
      <c r="EC16" s="20">
        <v>14</v>
      </c>
      <c r="ED16" s="25">
        <f t="shared" si="3"/>
        <v>1.0714285714285714</v>
      </c>
      <c r="EE16" s="17">
        <v>8</v>
      </c>
      <c r="EF16" s="17">
        <f t="shared" si="4"/>
        <v>-7</v>
      </c>
      <c r="EG16" s="20">
        <v>0</v>
      </c>
      <c r="EH16" s="20">
        <v>2</v>
      </c>
      <c r="EI16" s="20">
        <v>59</v>
      </c>
      <c r="EJ16" s="20">
        <v>57</v>
      </c>
    </row>
    <row r="17" spans="1:140" x14ac:dyDescent="0.3">
      <c r="A17" s="2" t="s">
        <v>122</v>
      </c>
      <c r="B17" s="6">
        <v>42389</v>
      </c>
      <c r="C17" s="7" t="s">
        <v>444</v>
      </c>
      <c r="D17" s="7" t="s">
        <v>28</v>
      </c>
      <c r="E17" s="5">
        <v>14</v>
      </c>
      <c r="F17" s="7" t="s">
        <v>445</v>
      </c>
      <c r="G17" s="7">
        <v>0.42399999999999999</v>
      </c>
      <c r="H17" s="8" t="s">
        <v>562</v>
      </c>
      <c r="I17" s="14" t="s">
        <v>606</v>
      </c>
      <c r="J17" s="7">
        <v>0.42899999999999999</v>
      </c>
      <c r="K17" s="7" t="s">
        <v>446</v>
      </c>
      <c r="L17" s="7">
        <v>0.89500000000000002</v>
      </c>
      <c r="M17" s="7">
        <v>0.41799999999999998</v>
      </c>
      <c r="N17" s="7">
        <v>24</v>
      </c>
      <c r="O17" s="14">
        <f t="shared" si="5"/>
        <v>-3</v>
      </c>
      <c r="P17" s="7">
        <v>12</v>
      </c>
      <c r="Q17" s="7">
        <v>20</v>
      </c>
      <c r="R17" s="7">
        <v>32</v>
      </c>
      <c r="S17" s="9">
        <v>0.34285714285714286</v>
      </c>
      <c r="T17" s="9">
        <v>0.625</v>
      </c>
      <c r="U17" s="9">
        <f t="shared" si="6"/>
        <v>0.96785714285714286</v>
      </c>
      <c r="V17" s="7">
        <v>13</v>
      </c>
      <c r="W17" s="5">
        <v>17</v>
      </c>
      <c r="X17" s="5">
        <f t="shared" si="7"/>
        <v>-4</v>
      </c>
      <c r="Y17" s="7">
        <v>19</v>
      </c>
      <c r="Z17" s="7">
        <v>8</v>
      </c>
      <c r="AA17" s="10">
        <f t="shared" si="8"/>
        <v>2.375</v>
      </c>
      <c r="AB17" s="5">
        <v>16</v>
      </c>
      <c r="AC17" s="5">
        <f t="shared" si="9"/>
        <v>8</v>
      </c>
      <c r="AD17" s="7">
        <v>6</v>
      </c>
      <c r="AE17" s="7">
        <v>7</v>
      </c>
      <c r="AF17" s="7">
        <v>76</v>
      </c>
      <c r="AG17" s="7">
        <v>74</v>
      </c>
      <c r="AH17" s="60"/>
      <c r="AI17" s="18" t="s">
        <v>133</v>
      </c>
      <c r="AJ17" s="19">
        <v>43484</v>
      </c>
      <c r="AK17" s="20" t="s">
        <v>241</v>
      </c>
      <c r="AL17" s="20" t="s">
        <v>68</v>
      </c>
      <c r="AM17" s="20">
        <v>-6</v>
      </c>
      <c r="AN17" s="20" t="s">
        <v>242</v>
      </c>
      <c r="AO17" s="20">
        <v>0.44800000000000001</v>
      </c>
      <c r="AP17" s="20" t="s">
        <v>243</v>
      </c>
      <c r="AQ17" s="24">
        <v>30</v>
      </c>
      <c r="AR17" s="20">
        <v>0.433</v>
      </c>
      <c r="AS17" s="20" t="s">
        <v>51</v>
      </c>
      <c r="AT17" s="20">
        <v>0.83299999999999996</v>
      </c>
      <c r="AU17" s="23">
        <v>0.53100000000000003</v>
      </c>
      <c r="AV17" s="24">
        <v>14</v>
      </c>
      <c r="AW17" s="27">
        <f t="shared" si="10"/>
        <v>16</v>
      </c>
      <c r="AX17" s="20">
        <v>9</v>
      </c>
      <c r="AY17" s="20">
        <v>19</v>
      </c>
      <c r="AZ17" s="20">
        <v>28</v>
      </c>
      <c r="BA17" s="22">
        <v>0.23684210526315788</v>
      </c>
      <c r="BB17" s="25">
        <v>0.82608695652173914</v>
      </c>
      <c r="BC17" s="22">
        <f t="shared" si="11"/>
        <v>1.062929061784897</v>
      </c>
      <c r="BD17" s="20">
        <v>27</v>
      </c>
      <c r="BE17" s="20">
        <v>17</v>
      </c>
      <c r="BF17" s="17">
        <f t="shared" si="12"/>
        <v>10</v>
      </c>
      <c r="BG17" s="20">
        <v>20</v>
      </c>
      <c r="BH17" s="20">
        <v>7</v>
      </c>
      <c r="BI17" s="20">
        <f t="shared" si="13"/>
        <v>2.8571428571428572</v>
      </c>
      <c r="BJ17" s="20">
        <v>12</v>
      </c>
      <c r="BK17" s="17">
        <f t="shared" si="14"/>
        <v>-8</v>
      </c>
      <c r="BL17" s="20">
        <v>5</v>
      </c>
      <c r="BM17" s="20">
        <v>5</v>
      </c>
      <c r="BN17" s="20">
        <v>88</v>
      </c>
      <c r="BO17" s="17">
        <v>82</v>
      </c>
      <c r="BQ17" s="15" t="s">
        <v>10</v>
      </c>
      <c r="BR17" s="15">
        <f>CORREL(AM2:AM153,AT2:AT153)</f>
        <v>0.1200362863800149</v>
      </c>
      <c r="BT17" s="18" t="s">
        <v>133</v>
      </c>
      <c r="BU17" s="37">
        <v>43484</v>
      </c>
      <c r="BV17" s="20" t="s">
        <v>241</v>
      </c>
      <c r="BW17" s="20">
        <v>0</v>
      </c>
      <c r="BX17" s="20">
        <v>-6</v>
      </c>
      <c r="BY17" s="20" t="s">
        <v>242</v>
      </c>
      <c r="BZ17" s="20">
        <v>0.44800000000000001</v>
      </c>
      <c r="CA17" s="20" t="s">
        <v>243</v>
      </c>
      <c r="CB17" s="24">
        <v>30</v>
      </c>
      <c r="CC17" s="30">
        <v>0.433</v>
      </c>
      <c r="CD17" s="30" t="s">
        <v>51</v>
      </c>
      <c r="CE17" s="30">
        <v>0.83299999999999996</v>
      </c>
      <c r="CF17" s="64">
        <v>0.53100000000000003</v>
      </c>
      <c r="CG17" s="65">
        <v>14</v>
      </c>
      <c r="CH17" s="62">
        <f t="shared" si="15"/>
        <v>16</v>
      </c>
      <c r="CI17" s="30">
        <v>9</v>
      </c>
      <c r="CJ17" s="30">
        <v>19</v>
      </c>
      <c r="CK17" s="30">
        <v>28</v>
      </c>
      <c r="CL17" s="63">
        <v>0.23684210526315788</v>
      </c>
      <c r="CM17" s="66">
        <v>0.82608695652173914</v>
      </c>
      <c r="CN17" s="22">
        <f t="shared" si="16"/>
        <v>1.062929061784897</v>
      </c>
      <c r="CO17" s="20">
        <v>27</v>
      </c>
      <c r="CP17" s="20">
        <v>17</v>
      </c>
      <c r="CQ17" s="29">
        <f t="shared" si="17"/>
        <v>10</v>
      </c>
      <c r="CR17" s="20">
        <v>20</v>
      </c>
      <c r="CS17" s="20">
        <v>7</v>
      </c>
      <c r="CT17" s="20">
        <f t="shared" si="18"/>
        <v>2.8571428571428572</v>
      </c>
      <c r="CU17" s="20">
        <v>12</v>
      </c>
      <c r="CV17" s="17">
        <f t="shared" si="19"/>
        <v>5</v>
      </c>
      <c r="CW17" s="20">
        <v>5</v>
      </c>
      <c r="CX17" s="20">
        <v>5</v>
      </c>
      <c r="CY17" s="20">
        <v>88</v>
      </c>
      <c r="CZ17" s="17">
        <v>82</v>
      </c>
      <c r="DD17" s="18" t="s">
        <v>122</v>
      </c>
      <c r="DE17" s="19">
        <v>42389</v>
      </c>
      <c r="DF17" s="20" t="s">
        <v>444</v>
      </c>
      <c r="DG17" s="20" t="s">
        <v>28</v>
      </c>
      <c r="DH17" s="17">
        <v>14</v>
      </c>
      <c r="DI17" s="20" t="s">
        <v>445</v>
      </c>
      <c r="DJ17" s="20">
        <v>0.42399999999999999</v>
      </c>
      <c r="DK17" s="21" t="s">
        <v>562</v>
      </c>
      <c r="DL17" s="25" t="s">
        <v>606</v>
      </c>
      <c r="DM17" s="20">
        <v>0.42899999999999999</v>
      </c>
      <c r="DN17" s="20" t="s">
        <v>446</v>
      </c>
      <c r="DO17" s="20">
        <v>0.89500000000000002</v>
      </c>
      <c r="DP17" s="20">
        <v>0.41799999999999998</v>
      </c>
      <c r="DQ17" s="20">
        <v>24</v>
      </c>
      <c r="DR17" s="27">
        <f t="shared" si="0"/>
        <v>-3</v>
      </c>
      <c r="DS17" s="20">
        <v>12</v>
      </c>
      <c r="DT17" s="20">
        <v>20</v>
      </c>
      <c r="DU17" s="20">
        <v>32</v>
      </c>
      <c r="DV17" s="22">
        <v>0.34285714285714286</v>
      </c>
      <c r="DW17" s="22">
        <v>0.625</v>
      </c>
      <c r="DX17" s="22">
        <f t="shared" si="1"/>
        <v>0.96785714285714286</v>
      </c>
      <c r="DY17" s="20">
        <v>13</v>
      </c>
      <c r="DZ17" s="17">
        <v>17</v>
      </c>
      <c r="EA17" s="17">
        <f t="shared" si="2"/>
        <v>-4</v>
      </c>
      <c r="EB17" s="20">
        <v>19</v>
      </c>
      <c r="EC17" s="20">
        <v>8</v>
      </c>
      <c r="ED17" s="25">
        <f t="shared" si="3"/>
        <v>2.375</v>
      </c>
      <c r="EE17" s="17">
        <v>16</v>
      </c>
      <c r="EF17" s="17">
        <f t="shared" si="4"/>
        <v>-3</v>
      </c>
      <c r="EG17" s="20">
        <v>6</v>
      </c>
      <c r="EH17" s="20">
        <v>7</v>
      </c>
      <c r="EI17" s="20">
        <v>76</v>
      </c>
      <c r="EJ17" s="20">
        <v>74</v>
      </c>
    </row>
    <row r="18" spans="1:140" x14ac:dyDescent="0.3">
      <c r="A18" s="2" t="s">
        <v>117</v>
      </c>
      <c r="B18" s="6">
        <v>42394</v>
      </c>
      <c r="C18" s="7" t="s">
        <v>447</v>
      </c>
      <c r="D18" s="7" t="s">
        <v>28</v>
      </c>
      <c r="E18" s="5">
        <v>7</v>
      </c>
      <c r="F18" s="7" t="s">
        <v>448</v>
      </c>
      <c r="G18" s="7">
        <v>0.43099999999999999</v>
      </c>
      <c r="H18" s="8" t="s">
        <v>563</v>
      </c>
      <c r="I18" s="14" t="s">
        <v>599</v>
      </c>
      <c r="J18" s="7">
        <v>0.36399999999999999</v>
      </c>
      <c r="K18" s="7" t="s">
        <v>449</v>
      </c>
      <c r="L18" s="7">
        <v>0.72</v>
      </c>
      <c r="M18" s="7">
        <v>0.42099999999999999</v>
      </c>
      <c r="N18" s="7">
        <v>25</v>
      </c>
      <c r="O18" s="14">
        <f t="shared" si="5"/>
        <v>-3</v>
      </c>
      <c r="P18" s="7">
        <v>9</v>
      </c>
      <c r="Q18" s="7">
        <v>26</v>
      </c>
      <c r="R18" s="7">
        <v>35</v>
      </c>
      <c r="S18" s="9">
        <v>0.26470588235294118</v>
      </c>
      <c r="T18" s="9">
        <v>0.74285714285714288</v>
      </c>
      <c r="U18" s="9">
        <f t="shared" si="6"/>
        <v>1.007563025210084</v>
      </c>
      <c r="V18" s="7">
        <v>18</v>
      </c>
      <c r="W18" s="5">
        <v>22</v>
      </c>
      <c r="X18" s="5">
        <f t="shared" si="7"/>
        <v>-4</v>
      </c>
      <c r="Y18" s="7">
        <v>15</v>
      </c>
      <c r="Z18" s="7">
        <v>5</v>
      </c>
      <c r="AA18" s="10">
        <f t="shared" si="8"/>
        <v>3</v>
      </c>
      <c r="AB18" s="5">
        <v>11</v>
      </c>
      <c r="AC18" s="5">
        <f t="shared" si="9"/>
        <v>6</v>
      </c>
      <c r="AD18" s="7">
        <v>2</v>
      </c>
      <c r="AE18" s="7">
        <v>5</v>
      </c>
      <c r="AF18" s="7">
        <v>76</v>
      </c>
      <c r="AG18" s="7">
        <v>74</v>
      </c>
      <c r="AH18" s="60"/>
      <c r="AI18" s="18" t="s">
        <v>61</v>
      </c>
      <c r="AJ18" s="19">
        <v>42372</v>
      </c>
      <c r="AK18" s="20" t="s">
        <v>429</v>
      </c>
      <c r="AL18" s="20" t="s">
        <v>68</v>
      </c>
      <c r="AM18" s="17">
        <v>-5</v>
      </c>
      <c r="AN18" s="20" t="s">
        <v>430</v>
      </c>
      <c r="AO18" s="20">
        <v>0.44400000000000001</v>
      </c>
      <c r="AP18" s="21" t="s">
        <v>557</v>
      </c>
      <c r="AQ18" s="25" t="s">
        <v>600</v>
      </c>
      <c r="AR18" s="20">
        <v>7.6999999999999999E-2</v>
      </c>
      <c r="AS18" s="20" t="s">
        <v>431</v>
      </c>
      <c r="AT18" s="20">
        <v>0.88900000000000001</v>
      </c>
      <c r="AU18" s="20">
        <v>0.41199999999999998</v>
      </c>
      <c r="AV18" s="20">
        <v>16</v>
      </c>
      <c r="AW18" s="27">
        <f t="shared" si="10"/>
        <v>-3</v>
      </c>
      <c r="AX18" s="20">
        <v>7</v>
      </c>
      <c r="AY18" s="20">
        <v>27</v>
      </c>
      <c r="AZ18" s="20">
        <v>34</v>
      </c>
      <c r="BA18" s="22">
        <v>0.22580645161290322</v>
      </c>
      <c r="BB18" s="22">
        <v>0.79411764705882348</v>
      </c>
      <c r="BC18" s="22">
        <f t="shared" si="11"/>
        <v>1.0199240986717266</v>
      </c>
      <c r="BD18" s="20">
        <v>20</v>
      </c>
      <c r="BE18" s="17">
        <v>21</v>
      </c>
      <c r="BF18" s="17">
        <f t="shared" si="12"/>
        <v>-1</v>
      </c>
      <c r="BG18" s="20">
        <v>14</v>
      </c>
      <c r="BH18" s="20">
        <v>17</v>
      </c>
      <c r="BI18" s="20">
        <f t="shared" si="13"/>
        <v>0.82352941176470584</v>
      </c>
      <c r="BJ18" s="17">
        <v>11</v>
      </c>
      <c r="BK18" s="17">
        <f t="shared" si="14"/>
        <v>-3</v>
      </c>
      <c r="BL18" s="20">
        <v>4</v>
      </c>
      <c r="BM18" s="20">
        <v>3</v>
      </c>
      <c r="BN18" s="20">
        <v>65</v>
      </c>
      <c r="BO18" s="20">
        <v>78</v>
      </c>
      <c r="BQ18" s="38" t="s">
        <v>615</v>
      </c>
      <c r="BR18" s="38">
        <f>CORREL(AM2:AM153,AW2:AW153)</f>
        <v>9.9342714631066642E-2</v>
      </c>
      <c r="BT18" s="18" t="s">
        <v>61</v>
      </c>
      <c r="BU18" s="37">
        <v>42372</v>
      </c>
      <c r="BV18" s="20" t="s">
        <v>429</v>
      </c>
      <c r="BW18" s="20">
        <v>0</v>
      </c>
      <c r="BX18" s="17">
        <v>-5</v>
      </c>
      <c r="BY18" s="20" t="s">
        <v>430</v>
      </c>
      <c r="BZ18" s="20">
        <v>0.44400000000000001</v>
      </c>
      <c r="CA18" s="21" t="s">
        <v>557</v>
      </c>
      <c r="CB18" s="25" t="s">
        <v>600</v>
      </c>
      <c r="CC18" s="30">
        <v>7.6999999999999999E-2</v>
      </c>
      <c r="CD18" s="30" t="s">
        <v>431</v>
      </c>
      <c r="CE18" s="30">
        <v>0.88900000000000001</v>
      </c>
      <c r="CF18" s="30">
        <v>0.41199999999999998</v>
      </c>
      <c r="CG18" s="30">
        <v>16</v>
      </c>
      <c r="CH18" s="62">
        <f t="shared" si="15"/>
        <v>-3</v>
      </c>
      <c r="CI18" s="30">
        <v>7</v>
      </c>
      <c r="CJ18" s="30">
        <v>27</v>
      </c>
      <c r="CK18" s="30">
        <v>34</v>
      </c>
      <c r="CL18" s="63">
        <v>0.22580645161290322</v>
      </c>
      <c r="CM18" s="63">
        <v>0.79411764705882348</v>
      </c>
      <c r="CN18" s="22">
        <f t="shared" si="16"/>
        <v>1.0199240986717266</v>
      </c>
      <c r="CO18" s="20">
        <v>20</v>
      </c>
      <c r="CP18" s="17">
        <v>21</v>
      </c>
      <c r="CQ18" s="29">
        <f t="shared" si="17"/>
        <v>-1</v>
      </c>
      <c r="CR18" s="20">
        <v>14</v>
      </c>
      <c r="CS18" s="20">
        <v>17</v>
      </c>
      <c r="CT18" s="20">
        <f t="shared" si="18"/>
        <v>0.82352941176470584</v>
      </c>
      <c r="CU18" s="17">
        <v>11</v>
      </c>
      <c r="CV18" s="17">
        <f t="shared" si="19"/>
        <v>-6</v>
      </c>
      <c r="CW18" s="20">
        <v>4</v>
      </c>
      <c r="CX18" s="20">
        <v>3</v>
      </c>
      <c r="CY18" s="20">
        <v>65</v>
      </c>
      <c r="CZ18" s="20">
        <v>78</v>
      </c>
      <c r="DD18" s="18" t="s">
        <v>117</v>
      </c>
      <c r="DE18" s="19">
        <v>42394</v>
      </c>
      <c r="DF18" s="20" t="s">
        <v>447</v>
      </c>
      <c r="DG18" s="20" t="s">
        <v>28</v>
      </c>
      <c r="DH18" s="17">
        <v>7</v>
      </c>
      <c r="DI18" s="20" t="s">
        <v>448</v>
      </c>
      <c r="DJ18" s="20">
        <v>0.43099999999999999</v>
      </c>
      <c r="DK18" s="21" t="s">
        <v>563</v>
      </c>
      <c r="DL18" s="25" t="s">
        <v>599</v>
      </c>
      <c r="DM18" s="20">
        <v>0.36399999999999999</v>
      </c>
      <c r="DN18" s="20" t="s">
        <v>449</v>
      </c>
      <c r="DO18" s="20">
        <v>0.72</v>
      </c>
      <c r="DP18" s="20">
        <v>0.42099999999999999</v>
      </c>
      <c r="DQ18" s="20">
        <v>25</v>
      </c>
      <c r="DR18" s="27">
        <f t="shared" si="0"/>
        <v>-3</v>
      </c>
      <c r="DS18" s="20">
        <v>9</v>
      </c>
      <c r="DT18" s="20">
        <v>26</v>
      </c>
      <c r="DU18" s="20">
        <v>35</v>
      </c>
      <c r="DV18" s="22">
        <v>0.26470588235294118</v>
      </c>
      <c r="DW18" s="22">
        <v>0.74285714285714288</v>
      </c>
      <c r="DX18" s="22">
        <f t="shared" si="1"/>
        <v>1.007563025210084</v>
      </c>
      <c r="DY18" s="20">
        <v>18</v>
      </c>
      <c r="DZ18" s="17">
        <v>22</v>
      </c>
      <c r="EA18" s="17">
        <f t="shared" si="2"/>
        <v>-4</v>
      </c>
      <c r="EB18" s="20">
        <v>15</v>
      </c>
      <c r="EC18" s="20">
        <v>5</v>
      </c>
      <c r="ED18" s="25">
        <f t="shared" si="3"/>
        <v>3</v>
      </c>
      <c r="EE18" s="17">
        <v>11</v>
      </c>
      <c r="EF18" s="17">
        <f t="shared" si="4"/>
        <v>-4</v>
      </c>
      <c r="EG18" s="20">
        <v>2</v>
      </c>
      <c r="EH18" s="20">
        <v>5</v>
      </c>
      <c r="EI18" s="20">
        <v>76</v>
      </c>
      <c r="EJ18" s="20">
        <v>74</v>
      </c>
    </row>
    <row r="19" spans="1:140" x14ac:dyDescent="0.3">
      <c r="A19" s="2" t="s">
        <v>101</v>
      </c>
      <c r="B19" s="6">
        <v>42396</v>
      </c>
      <c r="C19" s="7" t="s">
        <v>450</v>
      </c>
      <c r="D19" s="7" t="s">
        <v>28</v>
      </c>
      <c r="E19" s="5">
        <v>14</v>
      </c>
      <c r="F19" s="7" t="s">
        <v>451</v>
      </c>
      <c r="G19" s="7">
        <v>0.309</v>
      </c>
      <c r="H19" s="8" t="s">
        <v>564</v>
      </c>
      <c r="I19" s="14" t="s">
        <v>593</v>
      </c>
      <c r="J19" s="7">
        <v>0.16700000000000001</v>
      </c>
      <c r="K19" s="7" t="s">
        <v>452</v>
      </c>
      <c r="L19" s="7">
        <v>0.82899999999999996</v>
      </c>
      <c r="M19" s="7">
        <v>0.34599999999999997</v>
      </c>
      <c r="N19" s="7">
        <v>20</v>
      </c>
      <c r="O19" s="14">
        <f t="shared" si="5"/>
        <v>-2</v>
      </c>
      <c r="P19" s="7">
        <v>13</v>
      </c>
      <c r="Q19" s="7">
        <v>33</v>
      </c>
      <c r="R19" s="7">
        <v>46</v>
      </c>
      <c r="S19" s="9">
        <v>0.32500000000000001</v>
      </c>
      <c r="T19" s="9">
        <v>0.86842105263157898</v>
      </c>
      <c r="U19" s="9">
        <f t="shared" si="6"/>
        <v>1.1934210526315789</v>
      </c>
      <c r="V19" s="7">
        <v>19</v>
      </c>
      <c r="W19" s="5">
        <v>23</v>
      </c>
      <c r="X19" s="5">
        <f t="shared" si="7"/>
        <v>-4</v>
      </c>
      <c r="Y19" s="7">
        <v>11</v>
      </c>
      <c r="Z19" s="7">
        <v>13</v>
      </c>
      <c r="AA19" s="10">
        <f t="shared" si="8"/>
        <v>0.84615384615384615</v>
      </c>
      <c r="AB19" s="5">
        <v>16</v>
      </c>
      <c r="AC19" s="5">
        <f t="shared" si="9"/>
        <v>3</v>
      </c>
      <c r="AD19" s="7">
        <v>5</v>
      </c>
      <c r="AE19" s="7">
        <v>3</v>
      </c>
      <c r="AF19" s="7">
        <v>66</v>
      </c>
      <c r="AG19" s="7">
        <v>84</v>
      </c>
      <c r="AH19" s="60"/>
      <c r="AI19" s="18" t="s">
        <v>66</v>
      </c>
      <c r="AJ19" s="19">
        <v>43082</v>
      </c>
      <c r="AK19" s="20" t="s">
        <v>67</v>
      </c>
      <c r="AL19" s="20" t="s">
        <v>68</v>
      </c>
      <c r="AM19" s="20">
        <v>-4</v>
      </c>
      <c r="AN19" s="20" t="s">
        <v>69</v>
      </c>
      <c r="AO19" s="20">
        <v>0.47499999999999998</v>
      </c>
      <c r="AP19" s="21" t="s">
        <v>70</v>
      </c>
      <c r="AQ19" s="25" t="s">
        <v>591</v>
      </c>
      <c r="AR19" s="20">
        <v>0.308</v>
      </c>
      <c r="AS19" s="20" t="s">
        <v>71</v>
      </c>
      <c r="AT19" s="20">
        <v>0.59099999999999997</v>
      </c>
      <c r="AU19" s="23">
        <v>0.48</v>
      </c>
      <c r="AV19" s="20">
        <v>32</v>
      </c>
      <c r="AW19" s="27">
        <f t="shared" si="10"/>
        <v>-6</v>
      </c>
      <c r="AX19" s="20">
        <v>17</v>
      </c>
      <c r="AY19" s="20">
        <v>20</v>
      </c>
      <c r="AZ19" s="20">
        <v>37</v>
      </c>
      <c r="BA19" s="25">
        <v>0.4358974358974359</v>
      </c>
      <c r="BB19" s="25">
        <v>0.66666666666666663</v>
      </c>
      <c r="BC19" s="22">
        <f t="shared" si="11"/>
        <v>1.1025641025641026</v>
      </c>
      <c r="BD19" s="20">
        <v>26</v>
      </c>
      <c r="BE19" s="20">
        <v>20</v>
      </c>
      <c r="BF19" s="17">
        <f t="shared" si="12"/>
        <v>6</v>
      </c>
      <c r="BG19" s="20">
        <v>12</v>
      </c>
      <c r="BH19" s="20">
        <v>15</v>
      </c>
      <c r="BI19" s="20">
        <f t="shared" si="13"/>
        <v>0.8</v>
      </c>
      <c r="BJ19" s="20">
        <v>12</v>
      </c>
      <c r="BK19" s="17">
        <f t="shared" si="14"/>
        <v>0</v>
      </c>
      <c r="BL19" s="20">
        <v>4</v>
      </c>
      <c r="BM19" s="20">
        <v>7</v>
      </c>
      <c r="BN19" s="20">
        <v>79</v>
      </c>
      <c r="BO19" s="17">
        <v>86</v>
      </c>
      <c r="BQ19" s="36" t="s">
        <v>18</v>
      </c>
      <c r="BR19" s="36">
        <f>CORREL(AM2:AM153,BD2:BD153)</f>
        <v>-3.2181769079838163E-2</v>
      </c>
      <c r="BT19" s="18" t="s">
        <v>66</v>
      </c>
      <c r="BU19" s="37">
        <v>43082</v>
      </c>
      <c r="BV19" s="20" t="s">
        <v>67</v>
      </c>
      <c r="BW19" s="20">
        <v>0</v>
      </c>
      <c r="BX19" s="20">
        <v>-4</v>
      </c>
      <c r="BY19" s="20" t="s">
        <v>69</v>
      </c>
      <c r="BZ19" s="20">
        <v>0.47499999999999998</v>
      </c>
      <c r="CA19" s="21" t="s">
        <v>70</v>
      </c>
      <c r="CB19" s="25" t="s">
        <v>591</v>
      </c>
      <c r="CC19" s="30">
        <v>0.308</v>
      </c>
      <c r="CD19" s="30" t="s">
        <v>71</v>
      </c>
      <c r="CE19" s="30">
        <v>0.59099999999999997</v>
      </c>
      <c r="CF19" s="64">
        <v>0.48</v>
      </c>
      <c r="CG19" s="30">
        <v>32</v>
      </c>
      <c r="CH19" s="62">
        <f t="shared" si="15"/>
        <v>-6</v>
      </c>
      <c r="CI19" s="30">
        <v>17</v>
      </c>
      <c r="CJ19" s="30">
        <v>20</v>
      </c>
      <c r="CK19" s="30">
        <v>37</v>
      </c>
      <c r="CL19" s="66">
        <v>0.4358974358974359</v>
      </c>
      <c r="CM19" s="66">
        <v>0.66666666666666663</v>
      </c>
      <c r="CN19" s="22">
        <f t="shared" si="16"/>
        <v>1.1025641025641026</v>
      </c>
      <c r="CO19" s="20">
        <v>26</v>
      </c>
      <c r="CP19" s="20">
        <v>20</v>
      </c>
      <c r="CQ19" s="29">
        <f t="shared" si="17"/>
        <v>6</v>
      </c>
      <c r="CR19" s="20">
        <v>12</v>
      </c>
      <c r="CS19" s="20">
        <v>15</v>
      </c>
      <c r="CT19" s="20">
        <f t="shared" si="18"/>
        <v>0.8</v>
      </c>
      <c r="CU19" s="20">
        <v>12</v>
      </c>
      <c r="CV19" s="17">
        <f t="shared" si="19"/>
        <v>-3</v>
      </c>
      <c r="CW19" s="20">
        <v>4</v>
      </c>
      <c r="CX19" s="20">
        <v>7</v>
      </c>
      <c r="CY19" s="20">
        <v>79</v>
      </c>
      <c r="CZ19" s="17">
        <v>86</v>
      </c>
      <c r="DD19" s="18" t="s">
        <v>101</v>
      </c>
      <c r="DE19" s="19">
        <v>42396</v>
      </c>
      <c r="DF19" s="20" t="s">
        <v>450</v>
      </c>
      <c r="DG19" s="20" t="s">
        <v>28</v>
      </c>
      <c r="DH19" s="17">
        <v>14</v>
      </c>
      <c r="DI19" s="20" t="s">
        <v>451</v>
      </c>
      <c r="DJ19" s="20">
        <v>0.309</v>
      </c>
      <c r="DK19" s="21" t="s">
        <v>564</v>
      </c>
      <c r="DL19" s="25" t="s">
        <v>593</v>
      </c>
      <c r="DM19" s="20">
        <v>0.16700000000000001</v>
      </c>
      <c r="DN19" s="20" t="s">
        <v>452</v>
      </c>
      <c r="DO19" s="20">
        <v>0.82899999999999996</v>
      </c>
      <c r="DP19" s="20">
        <v>0.34599999999999997</v>
      </c>
      <c r="DQ19" s="20">
        <v>20</v>
      </c>
      <c r="DR19" s="27">
        <f t="shared" si="0"/>
        <v>-2</v>
      </c>
      <c r="DS19" s="20">
        <v>13</v>
      </c>
      <c r="DT19" s="20">
        <v>33</v>
      </c>
      <c r="DU19" s="20">
        <v>46</v>
      </c>
      <c r="DV19" s="22">
        <v>0.32500000000000001</v>
      </c>
      <c r="DW19" s="22">
        <v>0.86842105263157898</v>
      </c>
      <c r="DX19" s="22">
        <f t="shared" si="1"/>
        <v>1.1934210526315789</v>
      </c>
      <c r="DY19" s="20">
        <v>19</v>
      </c>
      <c r="DZ19" s="17">
        <v>23</v>
      </c>
      <c r="EA19" s="17">
        <f t="shared" si="2"/>
        <v>-4</v>
      </c>
      <c r="EB19" s="20">
        <v>11</v>
      </c>
      <c r="EC19" s="20">
        <v>13</v>
      </c>
      <c r="ED19" s="25">
        <f t="shared" si="3"/>
        <v>0.84615384615384615</v>
      </c>
      <c r="EE19" s="17">
        <v>16</v>
      </c>
      <c r="EF19" s="17">
        <f t="shared" si="4"/>
        <v>5</v>
      </c>
      <c r="EG19" s="20">
        <v>5</v>
      </c>
      <c r="EH19" s="20">
        <v>3</v>
      </c>
      <c r="EI19" s="20">
        <v>66</v>
      </c>
      <c r="EJ19" s="20">
        <v>84</v>
      </c>
    </row>
    <row r="20" spans="1:140" x14ac:dyDescent="0.3">
      <c r="A20" s="2" t="s">
        <v>92</v>
      </c>
      <c r="B20" s="6">
        <v>42399</v>
      </c>
      <c r="C20" s="7" t="s">
        <v>453</v>
      </c>
      <c r="D20" s="7" t="s">
        <v>68</v>
      </c>
      <c r="E20" s="5">
        <v>-9</v>
      </c>
      <c r="F20" s="7" t="s">
        <v>454</v>
      </c>
      <c r="G20" s="7">
        <v>0.23899999999999999</v>
      </c>
      <c r="H20" s="8" t="s">
        <v>565</v>
      </c>
      <c r="I20" s="14" t="s">
        <v>596</v>
      </c>
      <c r="J20" s="7">
        <v>0.21199999999999999</v>
      </c>
      <c r="K20" s="7" t="s">
        <v>455</v>
      </c>
      <c r="L20" s="7">
        <v>0.93300000000000005</v>
      </c>
      <c r="M20" s="7">
        <v>0.41799999999999998</v>
      </c>
      <c r="N20" s="7">
        <v>13</v>
      </c>
      <c r="O20" s="14">
        <f t="shared" si="5"/>
        <v>20</v>
      </c>
      <c r="P20" s="7">
        <v>16</v>
      </c>
      <c r="Q20" s="7">
        <v>23</v>
      </c>
      <c r="R20" s="7">
        <v>39</v>
      </c>
      <c r="S20" s="9">
        <v>0.35555555555555557</v>
      </c>
      <c r="T20" s="9">
        <v>0.63888888888888884</v>
      </c>
      <c r="U20" s="9">
        <f t="shared" si="6"/>
        <v>0.99444444444444446</v>
      </c>
      <c r="V20" s="7">
        <v>20</v>
      </c>
      <c r="W20" s="5">
        <v>17</v>
      </c>
      <c r="X20" s="5">
        <f t="shared" si="7"/>
        <v>3</v>
      </c>
      <c r="Y20" s="7">
        <v>12</v>
      </c>
      <c r="Z20" s="7">
        <v>13</v>
      </c>
      <c r="AA20" s="10">
        <f t="shared" si="8"/>
        <v>0.92307692307692313</v>
      </c>
      <c r="AB20" s="5">
        <v>12</v>
      </c>
      <c r="AC20" s="5">
        <f t="shared" si="9"/>
        <v>-1</v>
      </c>
      <c r="AD20" s="7">
        <v>4</v>
      </c>
      <c r="AE20" s="7">
        <v>5</v>
      </c>
      <c r="AF20" s="7">
        <v>53</v>
      </c>
      <c r="AG20" s="7">
        <v>86</v>
      </c>
      <c r="AH20" s="60"/>
      <c r="AI20" s="18" t="s">
        <v>92</v>
      </c>
      <c r="AJ20" s="19">
        <v>43155</v>
      </c>
      <c r="AK20" s="20" t="s">
        <v>153</v>
      </c>
      <c r="AL20" s="20" t="s">
        <v>68</v>
      </c>
      <c r="AM20" s="20">
        <v>-4</v>
      </c>
      <c r="AN20" s="20" t="s">
        <v>154</v>
      </c>
      <c r="AO20" s="20">
        <v>0.52300000000000002</v>
      </c>
      <c r="AP20" s="21" t="s">
        <v>155</v>
      </c>
      <c r="AQ20" s="25" t="s">
        <v>601</v>
      </c>
      <c r="AR20" s="20">
        <v>0.28599999999999998</v>
      </c>
      <c r="AS20" s="21" t="s">
        <v>156</v>
      </c>
      <c r="AT20" s="20">
        <v>0.53800000000000003</v>
      </c>
      <c r="AU20" s="23">
        <v>0.47199999999999998</v>
      </c>
      <c r="AV20" s="20">
        <v>16</v>
      </c>
      <c r="AW20" s="27">
        <f t="shared" si="10"/>
        <v>-2</v>
      </c>
      <c r="AX20" s="20">
        <v>4</v>
      </c>
      <c r="AY20" s="20">
        <v>24</v>
      </c>
      <c r="AZ20" s="20">
        <v>28</v>
      </c>
      <c r="BA20" s="25">
        <v>0.17391304347826086</v>
      </c>
      <c r="BB20" s="25">
        <v>0.8571428571428571</v>
      </c>
      <c r="BC20" s="22">
        <f t="shared" si="11"/>
        <v>1.031055900621118</v>
      </c>
      <c r="BD20" s="20">
        <v>13</v>
      </c>
      <c r="BE20" s="20">
        <v>16</v>
      </c>
      <c r="BF20" s="17">
        <f t="shared" si="12"/>
        <v>-3</v>
      </c>
      <c r="BG20" s="20">
        <v>8</v>
      </c>
      <c r="BH20" s="20">
        <v>15</v>
      </c>
      <c r="BI20" s="20">
        <f t="shared" si="13"/>
        <v>0.53333333333333333</v>
      </c>
      <c r="BJ20" s="20">
        <v>9</v>
      </c>
      <c r="BK20" s="17">
        <f t="shared" si="14"/>
        <v>1</v>
      </c>
      <c r="BL20" s="20">
        <v>3</v>
      </c>
      <c r="BM20" s="20">
        <v>3</v>
      </c>
      <c r="BN20" s="20">
        <v>57</v>
      </c>
      <c r="BO20" s="17">
        <v>64</v>
      </c>
      <c r="BQ20" s="36" t="s">
        <v>21</v>
      </c>
      <c r="BR20" s="36">
        <f>CORREL(AM2:AM153,BH2:BH153)</f>
        <v>2.5946428598180672E-2</v>
      </c>
      <c r="BT20" s="18" t="s">
        <v>92</v>
      </c>
      <c r="BU20" s="37">
        <v>43155</v>
      </c>
      <c r="BV20" s="20" t="s">
        <v>153</v>
      </c>
      <c r="BW20" s="20">
        <v>0</v>
      </c>
      <c r="BX20" s="20">
        <v>-4</v>
      </c>
      <c r="BY20" s="20" t="s">
        <v>154</v>
      </c>
      <c r="BZ20" s="20">
        <v>0.52300000000000002</v>
      </c>
      <c r="CA20" s="21" t="s">
        <v>155</v>
      </c>
      <c r="CB20" s="25" t="s">
        <v>601</v>
      </c>
      <c r="CC20" s="30">
        <v>0.28599999999999998</v>
      </c>
      <c r="CD20" s="61" t="s">
        <v>156</v>
      </c>
      <c r="CE20" s="30">
        <v>0.53800000000000003</v>
      </c>
      <c r="CF20" s="64">
        <v>0.47199999999999998</v>
      </c>
      <c r="CG20" s="30">
        <v>16</v>
      </c>
      <c r="CH20" s="62">
        <f t="shared" si="15"/>
        <v>-2</v>
      </c>
      <c r="CI20" s="30">
        <v>4</v>
      </c>
      <c r="CJ20" s="30">
        <v>24</v>
      </c>
      <c r="CK20" s="30">
        <v>28</v>
      </c>
      <c r="CL20" s="66">
        <v>0.17391304347826086</v>
      </c>
      <c r="CM20" s="66">
        <v>0.8571428571428571</v>
      </c>
      <c r="CN20" s="22">
        <f t="shared" si="16"/>
        <v>1.031055900621118</v>
      </c>
      <c r="CO20" s="20">
        <v>13</v>
      </c>
      <c r="CP20" s="20">
        <v>16</v>
      </c>
      <c r="CQ20" s="29">
        <f t="shared" si="17"/>
        <v>-3</v>
      </c>
      <c r="CR20" s="20">
        <v>8</v>
      </c>
      <c r="CS20" s="20">
        <v>15</v>
      </c>
      <c r="CT20" s="20">
        <f t="shared" si="18"/>
        <v>0.53333333333333333</v>
      </c>
      <c r="CU20" s="20">
        <v>9</v>
      </c>
      <c r="CV20" s="17">
        <f t="shared" si="19"/>
        <v>-6</v>
      </c>
      <c r="CW20" s="20">
        <v>3</v>
      </c>
      <c r="CX20" s="20">
        <v>3</v>
      </c>
      <c r="CY20" s="20">
        <v>57</v>
      </c>
      <c r="CZ20" s="17">
        <v>64</v>
      </c>
      <c r="DD20" s="18" t="s">
        <v>92</v>
      </c>
      <c r="DE20" s="19">
        <v>42399</v>
      </c>
      <c r="DF20" s="20" t="s">
        <v>453</v>
      </c>
      <c r="DG20" s="20" t="s">
        <v>68</v>
      </c>
      <c r="DH20" s="17">
        <v>-9</v>
      </c>
      <c r="DI20" s="20" t="s">
        <v>454</v>
      </c>
      <c r="DJ20" s="20">
        <v>0.23899999999999999</v>
      </c>
      <c r="DK20" s="21" t="s">
        <v>565</v>
      </c>
      <c r="DL20" s="25" t="s">
        <v>596</v>
      </c>
      <c r="DM20" s="20">
        <v>0.21199999999999999</v>
      </c>
      <c r="DN20" s="20" t="s">
        <v>455</v>
      </c>
      <c r="DO20" s="20">
        <v>0.93300000000000005</v>
      </c>
      <c r="DP20" s="20">
        <v>0.41799999999999998</v>
      </c>
      <c r="DQ20" s="20">
        <v>13</v>
      </c>
      <c r="DR20" s="27">
        <f t="shared" si="0"/>
        <v>20</v>
      </c>
      <c r="DS20" s="20">
        <v>16</v>
      </c>
      <c r="DT20" s="20">
        <v>23</v>
      </c>
      <c r="DU20" s="20">
        <v>39</v>
      </c>
      <c r="DV20" s="22">
        <v>0.35555555555555557</v>
      </c>
      <c r="DW20" s="22">
        <v>0.63888888888888884</v>
      </c>
      <c r="DX20" s="22">
        <f t="shared" si="1"/>
        <v>0.99444444444444446</v>
      </c>
      <c r="DY20" s="20">
        <v>20</v>
      </c>
      <c r="DZ20" s="17">
        <v>17</v>
      </c>
      <c r="EA20" s="17">
        <f t="shared" si="2"/>
        <v>3</v>
      </c>
      <c r="EB20" s="20">
        <v>12</v>
      </c>
      <c r="EC20" s="20">
        <v>13</v>
      </c>
      <c r="ED20" s="25">
        <f t="shared" si="3"/>
        <v>0.92307692307692313</v>
      </c>
      <c r="EE20" s="17">
        <v>12</v>
      </c>
      <c r="EF20" s="17">
        <f t="shared" si="4"/>
        <v>0</v>
      </c>
      <c r="EG20" s="20">
        <v>4</v>
      </c>
      <c r="EH20" s="20">
        <v>5</v>
      </c>
      <c r="EI20" s="20">
        <v>53</v>
      </c>
      <c r="EJ20" s="20">
        <v>86</v>
      </c>
    </row>
    <row r="21" spans="1:140" x14ac:dyDescent="0.3">
      <c r="A21" s="2" t="s">
        <v>57</v>
      </c>
      <c r="B21" s="6">
        <v>42402</v>
      </c>
      <c r="C21" s="7" t="s">
        <v>456</v>
      </c>
      <c r="D21" s="7" t="s">
        <v>28</v>
      </c>
      <c r="E21" s="5">
        <v>19</v>
      </c>
      <c r="F21" s="7" t="s">
        <v>457</v>
      </c>
      <c r="G21" s="7">
        <v>0.47499999999999998</v>
      </c>
      <c r="H21" s="10" t="s">
        <v>458</v>
      </c>
      <c r="I21" s="14">
        <v>25</v>
      </c>
      <c r="J21" s="7">
        <v>0.52</v>
      </c>
      <c r="K21" s="7" t="s">
        <v>285</v>
      </c>
      <c r="L21" s="7">
        <v>0.82399999999999995</v>
      </c>
      <c r="M21" s="7">
        <v>0.47799999999999998</v>
      </c>
      <c r="N21" s="7">
        <v>18</v>
      </c>
      <c r="O21" s="14">
        <f t="shared" si="5"/>
        <v>7</v>
      </c>
      <c r="P21" s="7">
        <v>14</v>
      </c>
      <c r="Q21" s="7">
        <v>26</v>
      </c>
      <c r="R21" s="7">
        <v>40</v>
      </c>
      <c r="S21" s="9">
        <v>0.42424242424242425</v>
      </c>
      <c r="T21" s="9">
        <v>0.89655172413793105</v>
      </c>
      <c r="U21" s="9">
        <f t="shared" si="6"/>
        <v>1.3207941483803554</v>
      </c>
      <c r="V21" s="7">
        <v>18</v>
      </c>
      <c r="W21" s="5">
        <v>16</v>
      </c>
      <c r="X21" s="5">
        <f t="shared" si="7"/>
        <v>2</v>
      </c>
      <c r="Y21" s="7">
        <v>18</v>
      </c>
      <c r="Z21" s="7">
        <v>8</v>
      </c>
      <c r="AA21" s="10">
        <f t="shared" si="8"/>
        <v>2.25</v>
      </c>
      <c r="AB21" s="5">
        <v>13</v>
      </c>
      <c r="AC21" s="5">
        <f t="shared" si="9"/>
        <v>5</v>
      </c>
      <c r="AD21" s="7">
        <v>3</v>
      </c>
      <c r="AE21" s="7">
        <v>4</v>
      </c>
      <c r="AF21" s="7">
        <v>83</v>
      </c>
      <c r="AG21" s="7">
        <v>79</v>
      </c>
      <c r="AH21" s="60"/>
      <c r="AI21" s="18" t="s">
        <v>96</v>
      </c>
      <c r="AJ21" s="19">
        <v>42378</v>
      </c>
      <c r="AK21" s="20" t="s">
        <v>434</v>
      </c>
      <c r="AL21" s="20" t="s">
        <v>68</v>
      </c>
      <c r="AM21" s="17">
        <v>-3</v>
      </c>
      <c r="AN21" s="20" t="s">
        <v>435</v>
      </c>
      <c r="AO21" s="20">
        <v>0.34100000000000003</v>
      </c>
      <c r="AP21" s="21" t="s">
        <v>155</v>
      </c>
      <c r="AQ21" s="25" t="s">
        <v>601</v>
      </c>
      <c r="AR21" s="20">
        <v>0.28599999999999998</v>
      </c>
      <c r="AS21" s="20" t="s">
        <v>436</v>
      </c>
      <c r="AT21" s="20">
        <v>0.90900000000000003</v>
      </c>
      <c r="AU21" s="20">
        <v>0.34</v>
      </c>
      <c r="AV21" s="20">
        <v>12</v>
      </c>
      <c r="AW21" s="27">
        <f t="shared" si="10"/>
        <v>2</v>
      </c>
      <c r="AX21" s="20">
        <v>8</v>
      </c>
      <c r="AY21" s="20">
        <v>28</v>
      </c>
      <c r="AZ21" s="20">
        <v>36</v>
      </c>
      <c r="BA21" s="22">
        <v>0.26666666666666666</v>
      </c>
      <c r="BB21" s="22">
        <v>0.73684210526315785</v>
      </c>
      <c r="BC21" s="22">
        <f t="shared" si="11"/>
        <v>1.0035087719298246</v>
      </c>
      <c r="BD21" s="20">
        <v>22</v>
      </c>
      <c r="BE21" s="17">
        <v>22</v>
      </c>
      <c r="BF21" s="17">
        <f t="shared" si="12"/>
        <v>0</v>
      </c>
      <c r="BG21" s="20">
        <v>6</v>
      </c>
      <c r="BH21" s="20">
        <v>16</v>
      </c>
      <c r="BI21" s="20">
        <f t="shared" si="13"/>
        <v>0.375</v>
      </c>
      <c r="BJ21" s="17">
        <v>10</v>
      </c>
      <c r="BK21" s="17">
        <f t="shared" si="14"/>
        <v>4</v>
      </c>
      <c r="BL21" s="20">
        <v>6</v>
      </c>
      <c r="BM21" s="20">
        <v>4</v>
      </c>
      <c r="BN21" s="20">
        <v>54</v>
      </c>
      <c r="BO21" s="20">
        <v>70</v>
      </c>
      <c r="BQ21" s="36" t="s">
        <v>620</v>
      </c>
      <c r="BR21" s="36">
        <f>CORREL(AM2:AM153,BF2:BF153)</f>
        <v>-2.3926603875094751E-2</v>
      </c>
      <c r="BT21" s="18" t="s">
        <v>96</v>
      </c>
      <c r="BU21" s="37">
        <v>42378</v>
      </c>
      <c r="BV21" s="20" t="s">
        <v>434</v>
      </c>
      <c r="BW21" s="20">
        <v>0</v>
      </c>
      <c r="BX21" s="17">
        <v>-3</v>
      </c>
      <c r="BY21" s="20" t="s">
        <v>435</v>
      </c>
      <c r="BZ21" s="20">
        <v>0.34100000000000003</v>
      </c>
      <c r="CA21" s="21" t="s">
        <v>155</v>
      </c>
      <c r="CB21" s="25" t="s">
        <v>601</v>
      </c>
      <c r="CC21" s="30">
        <v>0.28599999999999998</v>
      </c>
      <c r="CD21" s="30" t="s">
        <v>436</v>
      </c>
      <c r="CE21" s="30">
        <v>0.90900000000000003</v>
      </c>
      <c r="CF21" s="30">
        <v>0.34</v>
      </c>
      <c r="CG21" s="30">
        <v>12</v>
      </c>
      <c r="CH21" s="62">
        <f t="shared" si="15"/>
        <v>2</v>
      </c>
      <c r="CI21" s="30">
        <v>8</v>
      </c>
      <c r="CJ21" s="30">
        <v>28</v>
      </c>
      <c r="CK21" s="30">
        <v>36</v>
      </c>
      <c r="CL21" s="63">
        <v>0.26666666666666666</v>
      </c>
      <c r="CM21" s="63">
        <v>0.73684210526315785</v>
      </c>
      <c r="CN21" s="22">
        <f t="shared" si="16"/>
        <v>1.0035087719298246</v>
      </c>
      <c r="CO21" s="20">
        <v>22</v>
      </c>
      <c r="CP21" s="17">
        <v>22</v>
      </c>
      <c r="CQ21" s="29">
        <f t="shared" si="17"/>
        <v>0</v>
      </c>
      <c r="CR21" s="20">
        <v>6</v>
      </c>
      <c r="CS21" s="20">
        <v>16</v>
      </c>
      <c r="CT21" s="20">
        <f t="shared" si="18"/>
        <v>0.375</v>
      </c>
      <c r="CU21" s="17">
        <v>10</v>
      </c>
      <c r="CV21" s="17">
        <f t="shared" si="19"/>
        <v>-6</v>
      </c>
      <c r="CW21" s="20">
        <v>6</v>
      </c>
      <c r="CX21" s="20">
        <v>4</v>
      </c>
      <c r="CY21" s="20">
        <v>54</v>
      </c>
      <c r="CZ21" s="20">
        <v>70</v>
      </c>
      <c r="DD21" s="18" t="s">
        <v>57</v>
      </c>
      <c r="DE21" s="19">
        <v>42402</v>
      </c>
      <c r="DF21" s="20" t="s">
        <v>456</v>
      </c>
      <c r="DG21" s="20" t="s">
        <v>28</v>
      </c>
      <c r="DH21" s="17">
        <v>19</v>
      </c>
      <c r="DI21" s="20" t="s">
        <v>457</v>
      </c>
      <c r="DJ21" s="20">
        <v>0.47499999999999998</v>
      </c>
      <c r="DK21" s="25" t="s">
        <v>458</v>
      </c>
      <c r="DL21" s="24">
        <v>25</v>
      </c>
      <c r="DM21" s="20">
        <v>0.52</v>
      </c>
      <c r="DN21" s="20" t="s">
        <v>285</v>
      </c>
      <c r="DO21" s="20">
        <v>0.82399999999999995</v>
      </c>
      <c r="DP21" s="20">
        <v>0.47799999999999998</v>
      </c>
      <c r="DQ21" s="20">
        <v>18</v>
      </c>
      <c r="DR21" s="27">
        <f t="shared" si="0"/>
        <v>7</v>
      </c>
      <c r="DS21" s="20">
        <v>14</v>
      </c>
      <c r="DT21" s="20">
        <v>26</v>
      </c>
      <c r="DU21" s="20">
        <v>40</v>
      </c>
      <c r="DV21" s="22">
        <v>0.42424242424242425</v>
      </c>
      <c r="DW21" s="22">
        <v>0.89655172413793105</v>
      </c>
      <c r="DX21" s="22">
        <f t="shared" si="1"/>
        <v>1.3207941483803554</v>
      </c>
      <c r="DY21" s="20">
        <v>18</v>
      </c>
      <c r="DZ21" s="17">
        <v>16</v>
      </c>
      <c r="EA21" s="17">
        <f t="shared" si="2"/>
        <v>2</v>
      </c>
      <c r="EB21" s="20">
        <v>18</v>
      </c>
      <c r="EC21" s="20">
        <v>8</v>
      </c>
      <c r="ED21" s="25">
        <f t="shared" si="3"/>
        <v>2.25</v>
      </c>
      <c r="EE21" s="17">
        <v>13</v>
      </c>
      <c r="EF21" s="17">
        <f t="shared" si="4"/>
        <v>-5</v>
      </c>
      <c r="EG21" s="20">
        <v>3</v>
      </c>
      <c r="EH21" s="20">
        <v>4</v>
      </c>
      <c r="EI21" s="20">
        <v>83</v>
      </c>
      <c r="EJ21" s="20">
        <v>79</v>
      </c>
    </row>
    <row r="22" spans="1:140" x14ac:dyDescent="0.3">
      <c r="A22" s="2" t="s">
        <v>146</v>
      </c>
      <c r="B22" s="6">
        <v>42406</v>
      </c>
      <c r="C22" s="7" t="s">
        <v>459</v>
      </c>
      <c r="D22" s="7" t="s">
        <v>68</v>
      </c>
      <c r="E22" s="5">
        <v>-6</v>
      </c>
      <c r="F22" s="7" t="s">
        <v>460</v>
      </c>
      <c r="G22" s="7">
        <v>0.46700000000000003</v>
      </c>
      <c r="H22" s="8" t="s">
        <v>142</v>
      </c>
      <c r="I22" s="14" t="s">
        <v>598</v>
      </c>
      <c r="J22" s="10">
        <v>0.3</v>
      </c>
      <c r="K22" s="7" t="s">
        <v>86</v>
      </c>
      <c r="L22" s="7">
        <v>0.85699999999999998</v>
      </c>
      <c r="M22" s="7">
        <v>0.44</v>
      </c>
      <c r="N22" s="7">
        <v>14</v>
      </c>
      <c r="O22" s="14">
        <f t="shared" si="5"/>
        <v>6</v>
      </c>
      <c r="P22" s="7">
        <v>6</v>
      </c>
      <c r="Q22" s="7">
        <v>25</v>
      </c>
      <c r="R22" s="7">
        <v>31</v>
      </c>
      <c r="S22" s="9">
        <v>0.24</v>
      </c>
      <c r="T22" s="9">
        <v>0.78125</v>
      </c>
      <c r="U22" s="9">
        <f t="shared" si="6"/>
        <v>1.02125</v>
      </c>
      <c r="V22" s="7">
        <v>23</v>
      </c>
      <c r="W22" s="5">
        <v>20</v>
      </c>
      <c r="X22" s="5">
        <f t="shared" si="7"/>
        <v>3</v>
      </c>
      <c r="Y22" s="7">
        <v>9</v>
      </c>
      <c r="Z22" s="7">
        <v>13</v>
      </c>
      <c r="AA22" s="10">
        <f t="shared" si="8"/>
        <v>0.69230769230769229</v>
      </c>
      <c r="AB22" s="5">
        <v>8</v>
      </c>
      <c r="AC22" s="5">
        <f t="shared" si="9"/>
        <v>-5</v>
      </c>
      <c r="AD22" s="7">
        <v>3</v>
      </c>
      <c r="AE22" s="7">
        <v>2</v>
      </c>
      <c r="AF22" s="7">
        <v>66</v>
      </c>
      <c r="AG22" s="7">
        <v>69</v>
      </c>
      <c r="AH22" s="60"/>
      <c r="AI22" s="18" t="s">
        <v>122</v>
      </c>
      <c r="AJ22" s="19">
        <v>43131</v>
      </c>
      <c r="AK22" s="20" t="s">
        <v>123</v>
      </c>
      <c r="AL22" s="20" t="s">
        <v>124</v>
      </c>
      <c r="AM22" s="20">
        <v>-3</v>
      </c>
      <c r="AN22" s="20" t="s">
        <v>125</v>
      </c>
      <c r="AO22" s="20">
        <v>0.52500000000000002</v>
      </c>
      <c r="AP22" s="21" t="s">
        <v>126</v>
      </c>
      <c r="AQ22" s="25" t="s">
        <v>602</v>
      </c>
      <c r="AR22" s="20">
        <v>0.438</v>
      </c>
      <c r="AS22" s="21" t="s">
        <v>127</v>
      </c>
      <c r="AT22" s="20">
        <v>0.55600000000000005</v>
      </c>
      <c r="AU22" s="23">
        <v>0.5</v>
      </c>
      <c r="AV22" s="20">
        <v>28</v>
      </c>
      <c r="AW22" s="27">
        <f t="shared" si="10"/>
        <v>4</v>
      </c>
      <c r="AX22" s="20">
        <v>6</v>
      </c>
      <c r="AY22" s="20">
        <v>27</v>
      </c>
      <c r="AZ22" s="20">
        <v>33</v>
      </c>
      <c r="BA22" s="25">
        <v>0.1875</v>
      </c>
      <c r="BB22" s="25">
        <v>0.81818181818181823</v>
      </c>
      <c r="BC22" s="22">
        <f t="shared" si="11"/>
        <v>1.0056818181818183</v>
      </c>
      <c r="BD22" s="20">
        <v>18</v>
      </c>
      <c r="BE22" s="20">
        <v>18</v>
      </c>
      <c r="BF22" s="17">
        <f t="shared" si="12"/>
        <v>0</v>
      </c>
      <c r="BG22" s="20">
        <v>19</v>
      </c>
      <c r="BH22" s="20">
        <v>17</v>
      </c>
      <c r="BI22" s="20">
        <f t="shared" si="13"/>
        <v>1.1176470588235294</v>
      </c>
      <c r="BJ22" s="20">
        <v>11</v>
      </c>
      <c r="BK22" s="17">
        <f t="shared" si="14"/>
        <v>-8</v>
      </c>
      <c r="BL22" s="20">
        <v>4</v>
      </c>
      <c r="BM22" s="20">
        <v>5</v>
      </c>
      <c r="BN22" s="20">
        <v>88</v>
      </c>
      <c r="BO22" s="17" t="s">
        <v>624</v>
      </c>
      <c r="BQ22" s="36" t="s">
        <v>19</v>
      </c>
      <c r="BR22" s="36">
        <f>CORREL(AM2:AM153,BE2:BE153)</f>
        <v>-5.6310536010073294E-3</v>
      </c>
      <c r="BT22" s="18" t="s">
        <v>122</v>
      </c>
      <c r="BU22" s="37">
        <v>43131</v>
      </c>
      <c r="BV22" s="20" t="s">
        <v>123</v>
      </c>
      <c r="BW22" s="20">
        <v>0</v>
      </c>
      <c r="BX22" s="20">
        <v>-3</v>
      </c>
      <c r="BY22" s="20" t="s">
        <v>125</v>
      </c>
      <c r="BZ22" s="20">
        <v>0.52500000000000002</v>
      </c>
      <c r="CA22" s="21" t="s">
        <v>126</v>
      </c>
      <c r="CB22" s="25" t="s">
        <v>602</v>
      </c>
      <c r="CC22" s="30">
        <v>0.438</v>
      </c>
      <c r="CD22" s="61" t="s">
        <v>127</v>
      </c>
      <c r="CE22" s="30">
        <v>0.55600000000000005</v>
      </c>
      <c r="CF22" s="64">
        <v>0.5</v>
      </c>
      <c r="CG22" s="30">
        <v>28</v>
      </c>
      <c r="CH22" s="62">
        <f t="shared" si="15"/>
        <v>4</v>
      </c>
      <c r="CI22" s="30">
        <v>6</v>
      </c>
      <c r="CJ22" s="30">
        <v>27</v>
      </c>
      <c r="CK22" s="30">
        <v>33</v>
      </c>
      <c r="CL22" s="66">
        <v>0.1875</v>
      </c>
      <c r="CM22" s="66">
        <v>0.81818181818181823</v>
      </c>
      <c r="CN22" s="22">
        <f t="shared" si="16"/>
        <v>1.0056818181818183</v>
      </c>
      <c r="CO22" s="20">
        <v>18</v>
      </c>
      <c r="CP22" s="20">
        <v>18</v>
      </c>
      <c r="CQ22" s="29">
        <f t="shared" si="17"/>
        <v>0</v>
      </c>
      <c r="CR22" s="20">
        <v>19</v>
      </c>
      <c r="CS22" s="20">
        <v>17</v>
      </c>
      <c r="CT22" s="20">
        <f t="shared" si="18"/>
        <v>1.1176470588235294</v>
      </c>
      <c r="CU22" s="20">
        <v>11</v>
      </c>
      <c r="CV22" s="17">
        <f t="shared" si="19"/>
        <v>-6</v>
      </c>
      <c r="CW22" s="20">
        <v>4</v>
      </c>
      <c r="CX22" s="20">
        <v>5</v>
      </c>
      <c r="CY22" s="20">
        <v>88</v>
      </c>
      <c r="CZ22" s="17" t="s">
        <v>624</v>
      </c>
      <c r="DD22" s="18" t="s">
        <v>146</v>
      </c>
      <c r="DE22" s="19">
        <v>42406</v>
      </c>
      <c r="DF22" s="20" t="s">
        <v>459</v>
      </c>
      <c r="DG22" s="20" t="s">
        <v>68</v>
      </c>
      <c r="DH22" s="17">
        <v>-6</v>
      </c>
      <c r="DI22" s="20" t="s">
        <v>460</v>
      </c>
      <c r="DJ22" s="20">
        <v>0.46700000000000003</v>
      </c>
      <c r="DK22" s="21" t="s">
        <v>142</v>
      </c>
      <c r="DL22" s="25" t="s">
        <v>598</v>
      </c>
      <c r="DM22" s="25">
        <v>0.3</v>
      </c>
      <c r="DN22" s="20" t="s">
        <v>86</v>
      </c>
      <c r="DO22" s="20">
        <v>0.85699999999999998</v>
      </c>
      <c r="DP22" s="20">
        <v>0.44</v>
      </c>
      <c r="DQ22" s="20">
        <v>14</v>
      </c>
      <c r="DR22" s="27">
        <f t="shared" si="0"/>
        <v>6</v>
      </c>
      <c r="DS22" s="20">
        <v>6</v>
      </c>
      <c r="DT22" s="20">
        <v>25</v>
      </c>
      <c r="DU22" s="20">
        <v>31</v>
      </c>
      <c r="DV22" s="22">
        <v>0.24</v>
      </c>
      <c r="DW22" s="22">
        <v>0.78125</v>
      </c>
      <c r="DX22" s="22">
        <f t="shared" si="1"/>
        <v>1.02125</v>
      </c>
      <c r="DY22" s="20">
        <v>23</v>
      </c>
      <c r="DZ22" s="17">
        <v>20</v>
      </c>
      <c r="EA22" s="17">
        <f t="shared" si="2"/>
        <v>3</v>
      </c>
      <c r="EB22" s="20">
        <v>9</v>
      </c>
      <c r="EC22" s="20">
        <v>13</v>
      </c>
      <c r="ED22" s="25">
        <f t="shared" si="3"/>
        <v>0.69230769230769229</v>
      </c>
      <c r="EE22" s="17">
        <v>8</v>
      </c>
      <c r="EF22" s="17">
        <f t="shared" si="4"/>
        <v>-1</v>
      </c>
      <c r="EG22" s="20">
        <v>3</v>
      </c>
      <c r="EH22" s="20">
        <v>2</v>
      </c>
      <c r="EI22" s="20">
        <v>66</v>
      </c>
      <c r="EJ22" s="20">
        <v>69</v>
      </c>
    </row>
    <row r="23" spans="1:140" x14ac:dyDescent="0.3">
      <c r="A23" s="2" t="s">
        <v>37</v>
      </c>
      <c r="B23" s="6">
        <v>42410</v>
      </c>
      <c r="C23" s="7" t="s">
        <v>134</v>
      </c>
      <c r="D23" s="7" t="s">
        <v>28</v>
      </c>
      <c r="E23" s="5">
        <v>22</v>
      </c>
      <c r="F23" s="7" t="s">
        <v>440</v>
      </c>
      <c r="G23" s="7">
        <v>0.48099999999999998</v>
      </c>
      <c r="H23" s="8" t="s">
        <v>566</v>
      </c>
      <c r="I23" s="14" t="s">
        <v>597</v>
      </c>
      <c r="J23" s="7">
        <v>0.39100000000000001</v>
      </c>
      <c r="K23" s="7" t="s">
        <v>461</v>
      </c>
      <c r="L23" s="7">
        <v>0.69699999999999995</v>
      </c>
      <c r="M23" s="7">
        <v>0.377</v>
      </c>
      <c r="N23" s="7">
        <v>22</v>
      </c>
      <c r="O23" s="14">
        <f t="shared" si="5"/>
        <v>1</v>
      </c>
      <c r="P23" s="7">
        <v>14</v>
      </c>
      <c r="Q23" s="7">
        <v>27</v>
      </c>
      <c r="R23" s="7">
        <v>41</v>
      </c>
      <c r="S23" s="9">
        <v>0.3888888888888889</v>
      </c>
      <c r="T23" s="9">
        <v>0.79411764705882348</v>
      </c>
      <c r="U23" s="9">
        <f t="shared" si="6"/>
        <v>1.1830065359477124</v>
      </c>
      <c r="V23" s="7">
        <v>21</v>
      </c>
      <c r="W23" s="5">
        <v>27</v>
      </c>
      <c r="X23" s="5">
        <f t="shared" si="7"/>
        <v>-6</v>
      </c>
      <c r="Y23" s="7">
        <v>20</v>
      </c>
      <c r="Z23" s="7">
        <v>14</v>
      </c>
      <c r="AA23" s="10">
        <f t="shared" si="8"/>
        <v>1.4285714285714286</v>
      </c>
      <c r="AB23" s="5">
        <v>13</v>
      </c>
      <c r="AC23" s="5">
        <f t="shared" si="9"/>
        <v>-1</v>
      </c>
      <c r="AD23" s="7">
        <v>7</v>
      </c>
      <c r="AE23" s="7">
        <v>5</v>
      </c>
      <c r="AF23" s="7">
        <v>84</v>
      </c>
      <c r="AG23" s="7">
        <v>80</v>
      </c>
      <c r="AH23" s="60"/>
      <c r="AI23" s="18" t="s">
        <v>138</v>
      </c>
      <c r="AJ23" s="19">
        <v>43141</v>
      </c>
      <c r="AK23" s="20" t="s">
        <v>139</v>
      </c>
      <c r="AL23" s="20" t="s">
        <v>140</v>
      </c>
      <c r="AM23" s="20">
        <v>-2</v>
      </c>
      <c r="AN23" s="20" t="s">
        <v>141</v>
      </c>
      <c r="AO23" s="20">
        <v>0.42499999999999999</v>
      </c>
      <c r="AP23" s="21" t="s">
        <v>142</v>
      </c>
      <c r="AQ23" s="25" t="s">
        <v>598</v>
      </c>
      <c r="AR23" s="20">
        <v>0.3</v>
      </c>
      <c r="AS23" s="20" t="s">
        <v>143</v>
      </c>
      <c r="AT23" s="20">
        <v>0.56100000000000005</v>
      </c>
      <c r="AU23" s="23">
        <v>0.45600000000000002</v>
      </c>
      <c r="AV23" s="20">
        <v>30</v>
      </c>
      <c r="AW23" s="27">
        <f t="shared" si="10"/>
        <v>-10</v>
      </c>
      <c r="AX23" s="20">
        <v>23</v>
      </c>
      <c r="AY23" s="20">
        <v>23</v>
      </c>
      <c r="AZ23" s="20">
        <v>46</v>
      </c>
      <c r="BA23" s="25">
        <v>0.44230769230769229</v>
      </c>
      <c r="BB23" s="25">
        <v>0.58974358974358976</v>
      </c>
      <c r="BC23" s="22">
        <f t="shared" si="11"/>
        <v>1.0320512820512819</v>
      </c>
      <c r="BD23" s="20">
        <v>20</v>
      </c>
      <c r="BE23" s="20">
        <v>30</v>
      </c>
      <c r="BF23" s="17">
        <f t="shared" si="12"/>
        <v>-10</v>
      </c>
      <c r="BG23" s="20">
        <v>12</v>
      </c>
      <c r="BH23" s="20">
        <v>8</v>
      </c>
      <c r="BI23" s="20">
        <f t="shared" si="13"/>
        <v>1.5</v>
      </c>
      <c r="BJ23" s="20">
        <v>12</v>
      </c>
      <c r="BK23" s="17">
        <f t="shared" si="14"/>
        <v>0</v>
      </c>
      <c r="BL23" s="20">
        <v>4</v>
      </c>
      <c r="BM23" s="20">
        <v>5</v>
      </c>
      <c r="BN23" s="20">
        <v>91</v>
      </c>
      <c r="BO23" s="17" t="s">
        <v>625</v>
      </c>
      <c r="BQ23" s="87" t="s">
        <v>633</v>
      </c>
      <c r="BR23" s="87"/>
      <c r="BT23" s="18" t="s">
        <v>138</v>
      </c>
      <c r="BU23" s="37">
        <v>43141</v>
      </c>
      <c r="BV23" s="20" t="s">
        <v>139</v>
      </c>
      <c r="BW23" s="20">
        <v>0</v>
      </c>
      <c r="BX23" s="20">
        <v>-2</v>
      </c>
      <c r="BY23" s="20" t="s">
        <v>141</v>
      </c>
      <c r="BZ23" s="20">
        <v>0.42499999999999999</v>
      </c>
      <c r="CA23" s="21" t="s">
        <v>142</v>
      </c>
      <c r="CB23" s="25" t="s">
        <v>598</v>
      </c>
      <c r="CC23" s="30">
        <v>0.3</v>
      </c>
      <c r="CD23" s="30" t="s">
        <v>143</v>
      </c>
      <c r="CE23" s="30">
        <v>0.56100000000000005</v>
      </c>
      <c r="CF23" s="64">
        <v>0.45600000000000002</v>
      </c>
      <c r="CG23" s="30">
        <v>30</v>
      </c>
      <c r="CH23" s="62">
        <f t="shared" si="15"/>
        <v>-10</v>
      </c>
      <c r="CI23" s="30">
        <v>23</v>
      </c>
      <c r="CJ23" s="30">
        <v>23</v>
      </c>
      <c r="CK23" s="30">
        <v>46</v>
      </c>
      <c r="CL23" s="66">
        <v>0.44230769230769229</v>
      </c>
      <c r="CM23" s="66">
        <v>0.58974358974358976</v>
      </c>
      <c r="CN23" s="22">
        <f t="shared" si="16"/>
        <v>1.0320512820512819</v>
      </c>
      <c r="CO23" s="20">
        <v>20</v>
      </c>
      <c r="CP23" s="20">
        <v>30</v>
      </c>
      <c r="CQ23" s="29">
        <f t="shared" si="17"/>
        <v>-10</v>
      </c>
      <c r="CR23" s="20">
        <v>12</v>
      </c>
      <c r="CS23" s="20">
        <v>8</v>
      </c>
      <c r="CT23" s="20">
        <f t="shared" si="18"/>
        <v>1.5</v>
      </c>
      <c r="CU23" s="20">
        <v>12</v>
      </c>
      <c r="CV23" s="17">
        <f t="shared" si="19"/>
        <v>4</v>
      </c>
      <c r="CW23" s="20">
        <v>4</v>
      </c>
      <c r="CX23" s="20">
        <v>5</v>
      </c>
      <c r="CY23" s="20">
        <v>91</v>
      </c>
      <c r="CZ23" s="17" t="s">
        <v>625</v>
      </c>
      <c r="DD23" s="18" t="s">
        <v>37</v>
      </c>
      <c r="DE23" s="19">
        <v>42410</v>
      </c>
      <c r="DF23" s="20" t="s">
        <v>134</v>
      </c>
      <c r="DG23" s="20" t="s">
        <v>28</v>
      </c>
      <c r="DH23" s="17">
        <v>22</v>
      </c>
      <c r="DI23" s="20" t="s">
        <v>440</v>
      </c>
      <c r="DJ23" s="20">
        <v>0.48099999999999998</v>
      </c>
      <c r="DK23" s="21" t="s">
        <v>566</v>
      </c>
      <c r="DL23" s="25" t="s">
        <v>597</v>
      </c>
      <c r="DM23" s="20">
        <v>0.39100000000000001</v>
      </c>
      <c r="DN23" s="20" t="s">
        <v>461</v>
      </c>
      <c r="DO23" s="20">
        <v>0.69699999999999995</v>
      </c>
      <c r="DP23" s="20">
        <v>0.377</v>
      </c>
      <c r="DQ23" s="20">
        <v>22</v>
      </c>
      <c r="DR23" s="27">
        <f t="shared" si="0"/>
        <v>1</v>
      </c>
      <c r="DS23" s="20">
        <v>14</v>
      </c>
      <c r="DT23" s="20">
        <v>27</v>
      </c>
      <c r="DU23" s="20">
        <v>41</v>
      </c>
      <c r="DV23" s="22">
        <v>0.3888888888888889</v>
      </c>
      <c r="DW23" s="22">
        <v>0.79411764705882348</v>
      </c>
      <c r="DX23" s="22">
        <f t="shared" si="1"/>
        <v>1.1830065359477124</v>
      </c>
      <c r="DY23" s="20">
        <v>21</v>
      </c>
      <c r="DZ23" s="17">
        <v>27</v>
      </c>
      <c r="EA23" s="17">
        <f t="shared" si="2"/>
        <v>-6</v>
      </c>
      <c r="EB23" s="20">
        <v>20</v>
      </c>
      <c r="EC23" s="20">
        <v>14</v>
      </c>
      <c r="ED23" s="25">
        <f t="shared" si="3"/>
        <v>1.4285714285714286</v>
      </c>
      <c r="EE23" s="17">
        <v>13</v>
      </c>
      <c r="EF23" s="17">
        <f t="shared" si="4"/>
        <v>-7</v>
      </c>
      <c r="EG23" s="20">
        <v>7</v>
      </c>
      <c r="EH23" s="20">
        <v>5</v>
      </c>
      <c r="EI23" s="20">
        <v>84</v>
      </c>
      <c r="EJ23" s="20">
        <v>80</v>
      </c>
    </row>
    <row r="24" spans="1:140" x14ac:dyDescent="0.3">
      <c r="A24" s="2" t="s">
        <v>52</v>
      </c>
      <c r="B24" s="6">
        <v>42413</v>
      </c>
      <c r="C24" s="7" t="s">
        <v>462</v>
      </c>
      <c r="D24" s="7" t="s">
        <v>68</v>
      </c>
      <c r="E24" s="5">
        <v>-9</v>
      </c>
      <c r="F24" s="7" t="s">
        <v>463</v>
      </c>
      <c r="G24" s="7">
        <v>0.39</v>
      </c>
      <c r="H24" s="8" t="s">
        <v>273</v>
      </c>
      <c r="I24" s="14" t="s">
        <v>597</v>
      </c>
      <c r="J24" s="7">
        <v>0.30399999999999999</v>
      </c>
      <c r="K24" s="7" t="s">
        <v>464</v>
      </c>
      <c r="L24" s="7">
        <v>0.81299999999999994</v>
      </c>
      <c r="M24" s="7">
        <v>0.49</v>
      </c>
      <c r="N24" s="7">
        <v>19</v>
      </c>
      <c r="O24" s="14">
        <f t="shared" si="5"/>
        <v>4</v>
      </c>
      <c r="P24" s="7">
        <v>16</v>
      </c>
      <c r="Q24" s="7">
        <v>23</v>
      </c>
      <c r="R24" s="7">
        <v>39</v>
      </c>
      <c r="S24" s="9">
        <v>0.42105263157894735</v>
      </c>
      <c r="T24" s="9">
        <v>0.71875</v>
      </c>
      <c r="U24" s="9">
        <f t="shared" si="6"/>
        <v>1.1398026315789473</v>
      </c>
      <c r="V24" s="7">
        <v>23</v>
      </c>
      <c r="W24" s="5">
        <v>21</v>
      </c>
      <c r="X24" s="5">
        <f t="shared" si="7"/>
        <v>2</v>
      </c>
      <c r="Y24" s="7">
        <v>5</v>
      </c>
      <c r="Z24" s="7">
        <v>18</v>
      </c>
      <c r="AA24" s="10">
        <f t="shared" si="8"/>
        <v>0.27777777777777779</v>
      </c>
      <c r="AB24" s="5">
        <v>15</v>
      </c>
      <c r="AC24" s="5">
        <f t="shared" si="9"/>
        <v>-3</v>
      </c>
      <c r="AD24" s="7">
        <v>0</v>
      </c>
      <c r="AE24" s="7">
        <v>4</v>
      </c>
      <c r="AF24" s="7">
        <v>66</v>
      </c>
      <c r="AG24" s="7">
        <v>82</v>
      </c>
      <c r="AH24" s="60"/>
      <c r="AI24" s="18" t="s">
        <v>138</v>
      </c>
      <c r="AJ24" s="19">
        <v>43433</v>
      </c>
      <c r="AK24" s="20" t="s">
        <v>194</v>
      </c>
      <c r="AL24" s="20" t="s">
        <v>68</v>
      </c>
      <c r="AM24" s="20">
        <v>-2</v>
      </c>
      <c r="AN24" s="20" t="s">
        <v>84</v>
      </c>
      <c r="AO24" s="20">
        <v>0.40400000000000003</v>
      </c>
      <c r="AP24" s="21" t="s">
        <v>64</v>
      </c>
      <c r="AQ24" s="25" t="s">
        <v>598</v>
      </c>
      <c r="AR24" s="20">
        <v>0.35</v>
      </c>
      <c r="AS24" s="21" t="s">
        <v>195</v>
      </c>
      <c r="AT24" s="20">
        <v>0.44400000000000001</v>
      </c>
      <c r="AU24" s="23">
        <v>0.41499999999999998</v>
      </c>
      <c r="AV24" s="24">
        <v>28</v>
      </c>
      <c r="AW24" s="27">
        <f t="shared" si="10"/>
        <v>-8</v>
      </c>
      <c r="AX24" s="20">
        <v>10</v>
      </c>
      <c r="AY24" s="20">
        <v>25</v>
      </c>
      <c r="AZ24" s="20">
        <v>35</v>
      </c>
      <c r="BA24" s="22">
        <v>0.29411764705882354</v>
      </c>
      <c r="BB24" s="25">
        <v>0.7142857142857143</v>
      </c>
      <c r="BC24" s="22">
        <f t="shared" si="11"/>
        <v>1.0084033613445378</v>
      </c>
      <c r="BD24" s="20">
        <v>13</v>
      </c>
      <c r="BE24" s="20">
        <v>12</v>
      </c>
      <c r="BF24" s="17">
        <f t="shared" si="12"/>
        <v>1</v>
      </c>
      <c r="BG24" s="20">
        <v>10</v>
      </c>
      <c r="BH24" s="20">
        <v>12</v>
      </c>
      <c r="BI24" s="20">
        <f t="shared" si="13"/>
        <v>0.83333333333333337</v>
      </c>
      <c r="BJ24" s="20">
        <v>13</v>
      </c>
      <c r="BK24" s="17">
        <f t="shared" si="14"/>
        <v>3</v>
      </c>
      <c r="BL24" s="20">
        <v>3</v>
      </c>
      <c r="BM24" s="20">
        <v>7</v>
      </c>
      <c r="BN24" s="20">
        <v>57</v>
      </c>
      <c r="BO24" s="17">
        <v>74</v>
      </c>
      <c r="BT24" s="18" t="s">
        <v>138</v>
      </c>
      <c r="BU24" s="37">
        <v>43433</v>
      </c>
      <c r="BV24" s="20" t="s">
        <v>194</v>
      </c>
      <c r="BW24" s="20">
        <v>0</v>
      </c>
      <c r="BX24" s="20">
        <v>-2</v>
      </c>
      <c r="BY24" s="20" t="s">
        <v>84</v>
      </c>
      <c r="BZ24" s="20">
        <v>0.40400000000000003</v>
      </c>
      <c r="CA24" s="21" t="s">
        <v>64</v>
      </c>
      <c r="CB24" s="25" t="s">
        <v>598</v>
      </c>
      <c r="CC24" s="30">
        <v>0.35</v>
      </c>
      <c r="CD24" s="61" t="s">
        <v>195</v>
      </c>
      <c r="CE24" s="30">
        <v>0.44400000000000001</v>
      </c>
      <c r="CF24" s="64">
        <v>0.41499999999999998</v>
      </c>
      <c r="CG24" s="65">
        <v>28</v>
      </c>
      <c r="CH24" s="62">
        <f t="shared" si="15"/>
        <v>-8</v>
      </c>
      <c r="CI24" s="30">
        <v>10</v>
      </c>
      <c r="CJ24" s="30">
        <v>25</v>
      </c>
      <c r="CK24" s="30">
        <v>35</v>
      </c>
      <c r="CL24" s="63">
        <v>0.29411764705882354</v>
      </c>
      <c r="CM24" s="66">
        <v>0.7142857142857143</v>
      </c>
      <c r="CN24" s="22">
        <f t="shared" si="16"/>
        <v>1.0084033613445378</v>
      </c>
      <c r="CO24" s="20">
        <v>13</v>
      </c>
      <c r="CP24" s="20">
        <v>12</v>
      </c>
      <c r="CQ24" s="29">
        <f t="shared" si="17"/>
        <v>1</v>
      </c>
      <c r="CR24" s="20">
        <v>10</v>
      </c>
      <c r="CS24" s="20">
        <v>12</v>
      </c>
      <c r="CT24" s="20">
        <f t="shared" si="18"/>
        <v>0.83333333333333337</v>
      </c>
      <c r="CU24" s="20">
        <v>13</v>
      </c>
      <c r="CV24" s="17">
        <f t="shared" si="19"/>
        <v>1</v>
      </c>
      <c r="CW24" s="20">
        <v>3</v>
      </c>
      <c r="CX24" s="20">
        <v>7</v>
      </c>
      <c r="CY24" s="20">
        <v>57</v>
      </c>
      <c r="CZ24" s="17">
        <v>74</v>
      </c>
      <c r="DD24" s="18" t="s">
        <v>52</v>
      </c>
      <c r="DE24" s="19">
        <v>42413</v>
      </c>
      <c r="DF24" s="20" t="s">
        <v>462</v>
      </c>
      <c r="DG24" s="20" t="s">
        <v>68</v>
      </c>
      <c r="DH24" s="17">
        <v>-9</v>
      </c>
      <c r="DI24" s="20" t="s">
        <v>463</v>
      </c>
      <c r="DJ24" s="20">
        <v>0.39</v>
      </c>
      <c r="DK24" s="21" t="s">
        <v>273</v>
      </c>
      <c r="DL24" s="25" t="s">
        <v>597</v>
      </c>
      <c r="DM24" s="20">
        <v>0.30399999999999999</v>
      </c>
      <c r="DN24" s="20" t="s">
        <v>464</v>
      </c>
      <c r="DO24" s="20">
        <v>0.81299999999999994</v>
      </c>
      <c r="DP24" s="20">
        <v>0.49</v>
      </c>
      <c r="DQ24" s="20">
        <v>19</v>
      </c>
      <c r="DR24" s="27">
        <f t="shared" si="0"/>
        <v>4</v>
      </c>
      <c r="DS24" s="20">
        <v>16</v>
      </c>
      <c r="DT24" s="20">
        <v>23</v>
      </c>
      <c r="DU24" s="20">
        <v>39</v>
      </c>
      <c r="DV24" s="22">
        <v>0.42105263157894735</v>
      </c>
      <c r="DW24" s="22">
        <v>0.71875</v>
      </c>
      <c r="DX24" s="22">
        <f t="shared" si="1"/>
        <v>1.1398026315789473</v>
      </c>
      <c r="DY24" s="20">
        <v>23</v>
      </c>
      <c r="DZ24" s="17">
        <v>21</v>
      </c>
      <c r="EA24" s="17">
        <f t="shared" si="2"/>
        <v>2</v>
      </c>
      <c r="EB24" s="20">
        <v>5</v>
      </c>
      <c r="EC24" s="20">
        <v>18</v>
      </c>
      <c r="ED24" s="25">
        <f t="shared" si="3"/>
        <v>0.27777777777777779</v>
      </c>
      <c r="EE24" s="17">
        <v>15</v>
      </c>
      <c r="EF24" s="17">
        <f t="shared" si="4"/>
        <v>10</v>
      </c>
      <c r="EG24" s="20">
        <v>0</v>
      </c>
      <c r="EH24" s="20">
        <v>4</v>
      </c>
      <c r="EI24" s="20">
        <v>66</v>
      </c>
      <c r="EJ24" s="20">
        <v>82</v>
      </c>
    </row>
    <row r="25" spans="1:140" x14ac:dyDescent="0.3">
      <c r="A25" s="2" t="s">
        <v>47</v>
      </c>
      <c r="B25" s="6">
        <v>42417</v>
      </c>
      <c r="C25" s="7" t="s">
        <v>465</v>
      </c>
      <c r="D25" s="7" t="s">
        <v>28</v>
      </c>
      <c r="E25" s="5">
        <v>21</v>
      </c>
      <c r="F25" s="7" t="s">
        <v>135</v>
      </c>
      <c r="G25" s="7">
        <v>0.48399999999999999</v>
      </c>
      <c r="H25" s="10" t="s">
        <v>400</v>
      </c>
      <c r="I25" s="14">
        <v>31</v>
      </c>
      <c r="J25" s="7">
        <v>0.45200000000000001</v>
      </c>
      <c r="K25" s="7" t="s">
        <v>431</v>
      </c>
      <c r="L25" s="7">
        <v>0.88900000000000001</v>
      </c>
      <c r="M25" s="7">
        <v>0.38500000000000001</v>
      </c>
      <c r="N25" s="7">
        <v>20</v>
      </c>
      <c r="O25" s="14">
        <f t="shared" si="5"/>
        <v>11</v>
      </c>
      <c r="P25" s="7">
        <v>9</v>
      </c>
      <c r="Q25" s="7">
        <v>24</v>
      </c>
      <c r="R25" s="7">
        <v>33</v>
      </c>
      <c r="S25" s="9">
        <v>0.31034482758620691</v>
      </c>
      <c r="T25" s="9">
        <v>0.75</v>
      </c>
      <c r="U25" s="9">
        <f t="shared" si="6"/>
        <v>1.0603448275862069</v>
      </c>
      <c r="V25" s="7">
        <v>23</v>
      </c>
      <c r="W25" s="5">
        <v>20</v>
      </c>
      <c r="X25" s="5">
        <f t="shared" si="7"/>
        <v>3</v>
      </c>
      <c r="Y25" s="7">
        <v>14</v>
      </c>
      <c r="Z25" s="7">
        <v>13</v>
      </c>
      <c r="AA25" s="10">
        <f t="shared" si="8"/>
        <v>1.0769230769230769</v>
      </c>
      <c r="AB25" s="5">
        <v>15</v>
      </c>
      <c r="AC25" s="5">
        <f t="shared" si="9"/>
        <v>2</v>
      </c>
      <c r="AD25" s="7">
        <v>1</v>
      </c>
      <c r="AE25" s="7">
        <v>6</v>
      </c>
      <c r="AF25" s="7">
        <v>90</v>
      </c>
      <c r="AG25" s="7">
        <v>83</v>
      </c>
      <c r="AH25" s="60"/>
      <c r="AI25" s="18" t="s">
        <v>146</v>
      </c>
      <c r="AJ25" s="19">
        <v>43435</v>
      </c>
      <c r="AK25" s="20" t="s">
        <v>196</v>
      </c>
      <c r="AL25" s="20" t="s">
        <v>68</v>
      </c>
      <c r="AM25" s="20">
        <v>-2</v>
      </c>
      <c r="AN25" s="20" t="s">
        <v>197</v>
      </c>
      <c r="AO25" s="20">
        <v>0.379</v>
      </c>
      <c r="AP25" s="21" t="s">
        <v>198</v>
      </c>
      <c r="AQ25" s="25" t="s">
        <v>593</v>
      </c>
      <c r="AR25" s="20">
        <v>0.222</v>
      </c>
      <c r="AS25" s="21" t="s">
        <v>199</v>
      </c>
      <c r="AT25" s="20">
        <v>0.6</v>
      </c>
      <c r="AU25" s="23">
        <v>0.45500000000000002</v>
      </c>
      <c r="AV25" s="24">
        <v>1</v>
      </c>
      <c r="AW25" s="27">
        <f t="shared" si="10"/>
        <v>17</v>
      </c>
      <c r="AX25" s="20">
        <v>11</v>
      </c>
      <c r="AY25" s="20">
        <v>24</v>
      </c>
      <c r="AZ25" s="20">
        <v>35</v>
      </c>
      <c r="BA25" s="22">
        <v>0.30555555555555558</v>
      </c>
      <c r="BB25" s="25">
        <v>0.96</v>
      </c>
      <c r="BC25" s="22">
        <f t="shared" si="11"/>
        <v>1.2655555555555555</v>
      </c>
      <c r="BD25" s="20">
        <v>15</v>
      </c>
      <c r="BE25" s="20">
        <v>10</v>
      </c>
      <c r="BF25" s="17">
        <f t="shared" si="12"/>
        <v>5</v>
      </c>
      <c r="BG25" s="20">
        <v>13</v>
      </c>
      <c r="BH25" s="20">
        <v>17</v>
      </c>
      <c r="BI25" s="20">
        <f t="shared" si="13"/>
        <v>0.76470588235294112</v>
      </c>
      <c r="BJ25" s="20">
        <v>19</v>
      </c>
      <c r="BK25" s="17">
        <f t="shared" si="14"/>
        <v>6</v>
      </c>
      <c r="BL25" s="20">
        <v>3</v>
      </c>
      <c r="BM25" s="20">
        <v>5</v>
      </c>
      <c r="BN25" s="20">
        <v>51</v>
      </c>
      <c r="BO25" s="17">
        <v>78</v>
      </c>
      <c r="BQ25" s="32" t="s">
        <v>4</v>
      </c>
      <c r="BR25" s="32">
        <f>CORREL(BW2:BW153,BX2:BX153)</f>
        <v>0.69957091232752922</v>
      </c>
      <c r="BT25" s="18" t="s">
        <v>146</v>
      </c>
      <c r="BU25" s="37">
        <v>43435</v>
      </c>
      <c r="BV25" s="20" t="s">
        <v>196</v>
      </c>
      <c r="BW25" s="20">
        <v>0</v>
      </c>
      <c r="BX25" s="20">
        <v>-2</v>
      </c>
      <c r="BY25" s="20" t="s">
        <v>197</v>
      </c>
      <c r="BZ25" s="20">
        <v>0.379</v>
      </c>
      <c r="CA25" s="21" t="s">
        <v>198</v>
      </c>
      <c r="CB25" s="25" t="s">
        <v>593</v>
      </c>
      <c r="CC25" s="30">
        <v>0.222</v>
      </c>
      <c r="CD25" s="61" t="s">
        <v>199</v>
      </c>
      <c r="CE25" s="30">
        <v>0.6</v>
      </c>
      <c r="CF25" s="64">
        <v>0.45500000000000002</v>
      </c>
      <c r="CG25" s="65">
        <v>1</v>
      </c>
      <c r="CH25" s="62">
        <f t="shared" si="15"/>
        <v>17</v>
      </c>
      <c r="CI25" s="30">
        <v>11</v>
      </c>
      <c r="CJ25" s="30">
        <v>24</v>
      </c>
      <c r="CK25" s="30">
        <v>35</v>
      </c>
      <c r="CL25" s="63">
        <v>0.30555555555555558</v>
      </c>
      <c r="CM25" s="66">
        <v>0.96</v>
      </c>
      <c r="CN25" s="22">
        <f t="shared" si="16"/>
        <v>1.2655555555555555</v>
      </c>
      <c r="CO25" s="20">
        <v>15</v>
      </c>
      <c r="CP25" s="20">
        <v>10</v>
      </c>
      <c r="CQ25" s="29">
        <f t="shared" si="17"/>
        <v>5</v>
      </c>
      <c r="CR25" s="20">
        <v>13</v>
      </c>
      <c r="CS25" s="20">
        <v>17</v>
      </c>
      <c r="CT25" s="20">
        <f t="shared" si="18"/>
        <v>0.76470588235294112</v>
      </c>
      <c r="CU25" s="20">
        <v>19</v>
      </c>
      <c r="CV25" s="17">
        <f t="shared" si="19"/>
        <v>2</v>
      </c>
      <c r="CW25" s="20">
        <v>3</v>
      </c>
      <c r="CX25" s="20">
        <v>5</v>
      </c>
      <c r="CY25" s="20">
        <v>51</v>
      </c>
      <c r="CZ25" s="17">
        <v>78</v>
      </c>
      <c r="DD25" s="18" t="s">
        <v>47</v>
      </c>
      <c r="DE25" s="19">
        <v>42417</v>
      </c>
      <c r="DF25" s="20" t="s">
        <v>465</v>
      </c>
      <c r="DG25" s="20" t="s">
        <v>28</v>
      </c>
      <c r="DH25" s="17">
        <v>21</v>
      </c>
      <c r="DI25" s="20" t="s">
        <v>135</v>
      </c>
      <c r="DJ25" s="20">
        <v>0.48399999999999999</v>
      </c>
      <c r="DK25" s="25" t="s">
        <v>400</v>
      </c>
      <c r="DL25" s="24">
        <v>31</v>
      </c>
      <c r="DM25" s="20">
        <v>0.45200000000000001</v>
      </c>
      <c r="DN25" s="20" t="s">
        <v>431</v>
      </c>
      <c r="DO25" s="20">
        <v>0.88900000000000001</v>
      </c>
      <c r="DP25" s="20">
        <v>0.38500000000000001</v>
      </c>
      <c r="DQ25" s="20">
        <v>20</v>
      </c>
      <c r="DR25" s="27">
        <f t="shared" si="0"/>
        <v>11</v>
      </c>
      <c r="DS25" s="20">
        <v>9</v>
      </c>
      <c r="DT25" s="20">
        <v>24</v>
      </c>
      <c r="DU25" s="20">
        <v>33</v>
      </c>
      <c r="DV25" s="22">
        <v>0.31034482758620691</v>
      </c>
      <c r="DW25" s="22">
        <v>0.75</v>
      </c>
      <c r="DX25" s="22">
        <f t="shared" si="1"/>
        <v>1.0603448275862069</v>
      </c>
      <c r="DY25" s="20">
        <v>23</v>
      </c>
      <c r="DZ25" s="17">
        <v>20</v>
      </c>
      <c r="EA25" s="17">
        <f t="shared" si="2"/>
        <v>3</v>
      </c>
      <c r="EB25" s="20">
        <v>14</v>
      </c>
      <c r="EC25" s="20">
        <v>13</v>
      </c>
      <c r="ED25" s="25">
        <f t="shared" si="3"/>
        <v>1.0769230769230769</v>
      </c>
      <c r="EE25" s="17">
        <v>15</v>
      </c>
      <c r="EF25" s="17">
        <f t="shared" si="4"/>
        <v>1</v>
      </c>
      <c r="EG25" s="20">
        <v>1</v>
      </c>
      <c r="EH25" s="20">
        <v>6</v>
      </c>
      <c r="EI25" s="20">
        <v>90</v>
      </c>
      <c r="EJ25" s="20">
        <v>83</v>
      </c>
    </row>
    <row r="26" spans="1:140" x14ac:dyDescent="0.3">
      <c r="A26" s="2" t="s">
        <v>355</v>
      </c>
      <c r="B26" s="6">
        <v>42420</v>
      </c>
      <c r="C26" s="7" t="s">
        <v>466</v>
      </c>
      <c r="D26" s="7" t="s">
        <v>28</v>
      </c>
      <c r="E26" s="5">
        <v>11</v>
      </c>
      <c r="F26" s="7" t="s">
        <v>272</v>
      </c>
      <c r="G26" s="7">
        <v>0.45</v>
      </c>
      <c r="H26" s="8" t="s">
        <v>110</v>
      </c>
      <c r="I26" s="14" t="s">
        <v>607</v>
      </c>
      <c r="J26" s="7">
        <v>0.36799999999999999</v>
      </c>
      <c r="K26" s="7" t="s">
        <v>51</v>
      </c>
      <c r="L26" s="7">
        <v>0.83299999999999996</v>
      </c>
      <c r="M26" s="7">
        <v>0.42099999999999999</v>
      </c>
      <c r="N26" s="7">
        <v>18</v>
      </c>
      <c r="O26" s="14">
        <f t="shared" si="5"/>
        <v>1</v>
      </c>
      <c r="P26" s="7">
        <v>14</v>
      </c>
      <c r="Q26" s="7">
        <v>27</v>
      </c>
      <c r="R26" s="7">
        <v>41</v>
      </c>
      <c r="S26" s="9">
        <v>0.42424242424242425</v>
      </c>
      <c r="T26" s="9">
        <v>0.77142857142857146</v>
      </c>
      <c r="U26" s="9">
        <f t="shared" si="6"/>
        <v>1.1956709956709957</v>
      </c>
      <c r="V26" s="7">
        <v>21</v>
      </c>
      <c r="W26" s="5">
        <v>19</v>
      </c>
      <c r="X26" s="5">
        <f t="shared" si="7"/>
        <v>2</v>
      </c>
      <c r="Y26" s="7">
        <v>18</v>
      </c>
      <c r="Z26" s="7">
        <v>14</v>
      </c>
      <c r="AA26" s="10">
        <f t="shared" si="8"/>
        <v>1.2857142857142858</v>
      </c>
      <c r="AB26" s="5">
        <v>12</v>
      </c>
      <c r="AC26" s="5">
        <f t="shared" si="9"/>
        <v>-2</v>
      </c>
      <c r="AD26" s="7">
        <v>3</v>
      </c>
      <c r="AE26" s="7">
        <v>5</v>
      </c>
      <c r="AF26" s="7">
        <v>76</v>
      </c>
      <c r="AG26" s="7">
        <v>82</v>
      </c>
      <c r="AH26" s="60"/>
      <c r="AI26" s="18" t="s">
        <v>92</v>
      </c>
      <c r="AJ26" s="19">
        <v>43890</v>
      </c>
      <c r="AK26" s="20" t="s">
        <v>395</v>
      </c>
      <c r="AL26" s="20" t="s">
        <v>68</v>
      </c>
      <c r="AM26" s="20">
        <v>-2</v>
      </c>
      <c r="AN26" s="20" t="s">
        <v>396</v>
      </c>
      <c r="AO26" s="20">
        <v>0.5</v>
      </c>
      <c r="AP26" s="21" t="s">
        <v>105</v>
      </c>
      <c r="AQ26" s="25" t="s">
        <v>593</v>
      </c>
      <c r="AR26" s="20">
        <v>0.33300000000000002</v>
      </c>
      <c r="AS26" s="20" t="s">
        <v>171</v>
      </c>
      <c r="AT26" s="20">
        <v>0.72199999999999998</v>
      </c>
      <c r="AU26" s="23">
        <v>0.49099999999999999</v>
      </c>
      <c r="AV26" s="24">
        <v>28</v>
      </c>
      <c r="AW26" s="27">
        <f t="shared" si="10"/>
        <v>-10</v>
      </c>
      <c r="AX26" s="20">
        <v>7</v>
      </c>
      <c r="AY26" s="20">
        <v>25</v>
      </c>
      <c r="AZ26" s="20">
        <v>32</v>
      </c>
      <c r="BA26" s="25">
        <v>0.26923076923076922</v>
      </c>
      <c r="BB26" s="25">
        <v>0.8928571428571429</v>
      </c>
      <c r="BC26" s="22">
        <f t="shared" si="11"/>
        <v>1.1620879120879122</v>
      </c>
      <c r="BD26" s="20">
        <v>10</v>
      </c>
      <c r="BE26" s="24">
        <v>13</v>
      </c>
      <c r="BF26" s="17">
        <f t="shared" si="12"/>
        <v>-3</v>
      </c>
      <c r="BG26" s="20">
        <v>11</v>
      </c>
      <c r="BH26" s="20">
        <v>7</v>
      </c>
      <c r="BI26" s="20">
        <f t="shared" si="13"/>
        <v>1.5714285714285714</v>
      </c>
      <c r="BJ26" s="24">
        <v>7</v>
      </c>
      <c r="BK26" s="17">
        <f t="shared" si="14"/>
        <v>-4</v>
      </c>
      <c r="BL26" s="20">
        <v>3</v>
      </c>
      <c r="BM26" s="20">
        <v>3</v>
      </c>
      <c r="BN26" s="20">
        <v>71</v>
      </c>
      <c r="BO26" s="17">
        <v>68</v>
      </c>
      <c r="BQ26" s="32" t="s">
        <v>586</v>
      </c>
      <c r="BR26" s="32">
        <f>CORREL(BW2:BW153,CF2:CF153)</f>
        <v>-0.47021805752618634</v>
      </c>
      <c r="BT26" s="18" t="s">
        <v>92</v>
      </c>
      <c r="BU26" s="37">
        <v>43890</v>
      </c>
      <c r="BV26" s="20" t="s">
        <v>395</v>
      </c>
      <c r="BW26" s="20">
        <v>0</v>
      </c>
      <c r="BX26" s="20">
        <v>-2</v>
      </c>
      <c r="BY26" s="20" t="s">
        <v>396</v>
      </c>
      <c r="BZ26" s="20">
        <v>0.5</v>
      </c>
      <c r="CA26" s="21" t="s">
        <v>105</v>
      </c>
      <c r="CB26" s="25" t="s">
        <v>593</v>
      </c>
      <c r="CC26" s="30">
        <v>0.33300000000000002</v>
      </c>
      <c r="CD26" s="30" t="s">
        <v>171</v>
      </c>
      <c r="CE26" s="30">
        <v>0.72199999999999998</v>
      </c>
      <c r="CF26" s="64">
        <v>0.49099999999999999</v>
      </c>
      <c r="CG26" s="65">
        <v>28</v>
      </c>
      <c r="CH26" s="62">
        <f t="shared" si="15"/>
        <v>-10</v>
      </c>
      <c r="CI26" s="30">
        <v>7</v>
      </c>
      <c r="CJ26" s="30">
        <v>25</v>
      </c>
      <c r="CK26" s="30">
        <v>32</v>
      </c>
      <c r="CL26" s="66">
        <v>0.26923076923076922</v>
      </c>
      <c r="CM26" s="66">
        <v>0.8928571428571429</v>
      </c>
      <c r="CN26" s="22">
        <f t="shared" si="16"/>
        <v>1.1620879120879122</v>
      </c>
      <c r="CO26" s="20">
        <v>10</v>
      </c>
      <c r="CP26" s="24">
        <v>13</v>
      </c>
      <c r="CQ26" s="29">
        <f t="shared" si="17"/>
        <v>-3</v>
      </c>
      <c r="CR26" s="20">
        <v>11</v>
      </c>
      <c r="CS26" s="20">
        <v>7</v>
      </c>
      <c r="CT26" s="20">
        <f t="shared" si="18"/>
        <v>1.5714285714285714</v>
      </c>
      <c r="CU26" s="24">
        <v>7</v>
      </c>
      <c r="CV26" s="17">
        <f t="shared" si="19"/>
        <v>0</v>
      </c>
      <c r="CW26" s="20">
        <v>3</v>
      </c>
      <c r="CX26" s="20">
        <v>3</v>
      </c>
      <c r="CY26" s="20">
        <v>71</v>
      </c>
      <c r="CZ26" s="17">
        <v>68</v>
      </c>
      <c r="DD26" s="18" t="s">
        <v>355</v>
      </c>
      <c r="DE26" s="19">
        <v>42420</v>
      </c>
      <c r="DF26" s="20" t="s">
        <v>466</v>
      </c>
      <c r="DG26" s="20" t="s">
        <v>28</v>
      </c>
      <c r="DH26" s="17">
        <v>11</v>
      </c>
      <c r="DI26" s="20" t="s">
        <v>272</v>
      </c>
      <c r="DJ26" s="20">
        <v>0.45</v>
      </c>
      <c r="DK26" s="21" t="s">
        <v>110</v>
      </c>
      <c r="DL26" s="25" t="s">
        <v>607</v>
      </c>
      <c r="DM26" s="20">
        <v>0.36799999999999999</v>
      </c>
      <c r="DN26" s="20" t="s">
        <v>51</v>
      </c>
      <c r="DO26" s="20">
        <v>0.83299999999999996</v>
      </c>
      <c r="DP26" s="20">
        <v>0.42099999999999999</v>
      </c>
      <c r="DQ26" s="20">
        <v>18</v>
      </c>
      <c r="DR26" s="27">
        <f t="shared" si="0"/>
        <v>1</v>
      </c>
      <c r="DS26" s="20">
        <v>14</v>
      </c>
      <c r="DT26" s="20">
        <v>27</v>
      </c>
      <c r="DU26" s="20">
        <v>41</v>
      </c>
      <c r="DV26" s="22">
        <v>0.42424242424242425</v>
      </c>
      <c r="DW26" s="22">
        <v>0.77142857142857146</v>
      </c>
      <c r="DX26" s="22">
        <f t="shared" si="1"/>
        <v>1.1956709956709957</v>
      </c>
      <c r="DY26" s="20">
        <v>21</v>
      </c>
      <c r="DZ26" s="17">
        <v>19</v>
      </c>
      <c r="EA26" s="17">
        <f t="shared" si="2"/>
        <v>2</v>
      </c>
      <c r="EB26" s="20">
        <v>18</v>
      </c>
      <c r="EC26" s="20">
        <v>14</v>
      </c>
      <c r="ED26" s="25">
        <f t="shared" si="3"/>
        <v>1.2857142857142858</v>
      </c>
      <c r="EE26" s="17">
        <v>12</v>
      </c>
      <c r="EF26" s="17">
        <f t="shared" si="4"/>
        <v>-6</v>
      </c>
      <c r="EG26" s="20">
        <v>3</v>
      </c>
      <c r="EH26" s="20">
        <v>5</v>
      </c>
      <c r="EI26" s="20">
        <v>76</v>
      </c>
      <c r="EJ26" s="20">
        <v>82</v>
      </c>
    </row>
    <row r="27" spans="1:140" x14ac:dyDescent="0.3">
      <c r="A27" s="2" t="s">
        <v>107</v>
      </c>
      <c r="B27" s="6">
        <v>42426</v>
      </c>
      <c r="C27" s="7" t="s">
        <v>467</v>
      </c>
      <c r="D27" s="7" t="s">
        <v>28</v>
      </c>
      <c r="E27" s="5">
        <v>4</v>
      </c>
      <c r="F27" s="7" t="s">
        <v>468</v>
      </c>
      <c r="G27" s="7">
        <v>0.38600000000000001</v>
      </c>
      <c r="H27" s="8" t="s">
        <v>170</v>
      </c>
      <c r="I27" s="14" t="s">
        <v>606</v>
      </c>
      <c r="J27" s="7">
        <v>0.28599999999999998</v>
      </c>
      <c r="K27" s="7" t="s">
        <v>469</v>
      </c>
      <c r="L27" s="7">
        <v>0.81799999999999995</v>
      </c>
      <c r="M27" s="7">
        <v>0.434</v>
      </c>
      <c r="N27" s="7">
        <v>19</v>
      </c>
      <c r="O27" s="14">
        <f t="shared" si="5"/>
        <v>2</v>
      </c>
      <c r="P27" s="7">
        <v>8</v>
      </c>
      <c r="Q27" s="7">
        <v>27</v>
      </c>
      <c r="R27" s="7">
        <v>35</v>
      </c>
      <c r="S27" s="9">
        <v>0.21621621621621623</v>
      </c>
      <c r="T27" s="9">
        <v>0.84375</v>
      </c>
      <c r="U27" s="9">
        <f t="shared" si="6"/>
        <v>1.0599662162162162</v>
      </c>
      <c r="V27" s="7">
        <v>21</v>
      </c>
      <c r="W27" s="5">
        <v>27</v>
      </c>
      <c r="X27" s="5">
        <f t="shared" si="7"/>
        <v>-6</v>
      </c>
      <c r="Y27" s="7">
        <v>8</v>
      </c>
      <c r="Z27" s="7">
        <v>9</v>
      </c>
      <c r="AA27" s="10">
        <f t="shared" si="8"/>
        <v>0.88888888888888884</v>
      </c>
      <c r="AB27" s="5">
        <v>15</v>
      </c>
      <c r="AC27" s="5">
        <f t="shared" si="9"/>
        <v>6</v>
      </c>
      <c r="AD27" s="7">
        <v>3</v>
      </c>
      <c r="AE27" s="7">
        <v>7</v>
      </c>
      <c r="AF27" s="7">
        <v>77</v>
      </c>
      <c r="AG27" s="7">
        <v>82</v>
      </c>
      <c r="AH27" s="60"/>
      <c r="AI27" s="18" t="s">
        <v>504</v>
      </c>
      <c r="AJ27" s="19">
        <v>42722</v>
      </c>
      <c r="AK27" s="20" t="s">
        <v>505</v>
      </c>
      <c r="AL27" s="20" t="s">
        <v>28</v>
      </c>
      <c r="AM27" s="17">
        <v>1</v>
      </c>
      <c r="AN27" s="20" t="s">
        <v>506</v>
      </c>
      <c r="AO27" s="20">
        <v>0.442</v>
      </c>
      <c r="AP27" s="21" t="s">
        <v>64</v>
      </c>
      <c r="AQ27" s="25" t="s">
        <v>598</v>
      </c>
      <c r="AR27" s="20">
        <v>0.35</v>
      </c>
      <c r="AS27" s="21" t="s">
        <v>583</v>
      </c>
      <c r="AT27" s="20">
        <v>0.66700000000000004</v>
      </c>
      <c r="AU27" s="17">
        <v>0.377</v>
      </c>
      <c r="AV27" s="17">
        <v>16</v>
      </c>
      <c r="AW27" s="27">
        <f t="shared" si="10"/>
        <v>4</v>
      </c>
      <c r="AX27" s="20">
        <v>5</v>
      </c>
      <c r="AY27" s="20">
        <v>27</v>
      </c>
      <c r="AZ27" s="20">
        <v>32</v>
      </c>
      <c r="BA27" s="22">
        <v>0.17241379310344829</v>
      </c>
      <c r="BB27" s="22">
        <v>0.67500000000000004</v>
      </c>
      <c r="BC27" s="22">
        <f t="shared" si="11"/>
        <v>0.84741379310344833</v>
      </c>
      <c r="BD27" s="20">
        <v>18</v>
      </c>
      <c r="BE27" s="17">
        <v>18</v>
      </c>
      <c r="BF27" s="17">
        <f t="shared" si="12"/>
        <v>0</v>
      </c>
      <c r="BG27" s="20">
        <v>13</v>
      </c>
      <c r="BH27" s="20">
        <v>10</v>
      </c>
      <c r="BI27" s="20">
        <f t="shared" si="13"/>
        <v>1.3</v>
      </c>
      <c r="BJ27" s="17">
        <v>8</v>
      </c>
      <c r="BK27" s="17">
        <f t="shared" si="14"/>
        <v>-5</v>
      </c>
      <c r="BL27" s="20">
        <v>6</v>
      </c>
      <c r="BM27" s="20">
        <v>0</v>
      </c>
      <c r="BN27" s="20">
        <v>61</v>
      </c>
      <c r="BO27" s="20">
        <v>69</v>
      </c>
      <c r="BQ27" s="33" t="s">
        <v>637</v>
      </c>
      <c r="BR27" s="33">
        <f>CORREL(BW2:BW153,CY2:CY153)</f>
        <v>0.3745914449019252</v>
      </c>
      <c r="BT27" s="18" t="s">
        <v>504</v>
      </c>
      <c r="BU27" s="37">
        <v>42722</v>
      </c>
      <c r="BV27" s="20" t="s">
        <v>505</v>
      </c>
      <c r="BW27" s="20">
        <v>1</v>
      </c>
      <c r="BX27" s="17">
        <v>1</v>
      </c>
      <c r="BY27" s="20" t="s">
        <v>506</v>
      </c>
      <c r="BZ27" s="20">
        <v>0.442</v>
      </c>
      <c r="CA27" s="21" t="s">
        <v>64</v>
      </c>
      <c r="CB27" s="25" t="s">
        <v>598</v>
      </c>
      <c r="CC27" s="30">
        <v>0.35</v>
      </c>
      <c r="CD27" s="61" t="s">
        <v>583</v>
      </c>
      <c r="CE27" s="30">
        <v>0.66700000000000004</v>
      </c>
      <c r="CF27" s="29">
        <v>0.377</v>
      </c>
      <c r="CG27" s="29">
        <v>16</v>
      </c>
      <c r="CH27" s="62">
        <f t="shared" si="15"/>
        <v>4</v>
      </c>
      <c r="CI27" s="30">
        <v>5</v>
      </c>
      <c r="CJ27" s="30">
        <v>27</v>
      </c>
      <c r="CK27" s="30">
        <v>32</v>
      </c>
      <c r="CL27" s="63">
        <v>0.17241379310344829</v>
      </c>
      <c r="CM27" s="63">
        <v>0.67500000000000004</v>
      </c>
      <c r="CN27" s="22">
        <f t="shared" si="16"/>
        <v>0.84741379310344833</v>
      </c>
      <c r="CO27" s="20">
        <v>18</v>
      </c>
      <c r="CP27" s="17">
        <v>18</v>
      </c>
      <c r="CQ27" s="29">
        <f t="shared" si="17"/>
        <v>0</v>
      </c>
      <c r="CR27" s="20">
        <v>13</v>
      </c>
      <c r="CS27" s="20">
        <v>10</v>
      </c>
      <c r="CT27" s="20">
        <f t="shared" si="18"/>
        <v>1.3</v>
      </c>
      <c r="CU27" s="17">
        <v>8</v>
      </c>
      <c r="CV27" s="17">
        <f t="shared" si="19"/>
        <v>-2</v>
      </c>
      <c r="CW27" s="20">
        <v>6</v>
      </c>
      <c r="CX27" s="20">
        <v>0</v>
      </c>
      <c r="CY27" s="20">
        <v>61</v>
      </c>
      <c r="CZ27" s="20">
        <v>69</v>
      </c>
      <c r="DD27" s="18" t="s">
        <v>107</v>
      </c>
      <c r="DE27" s="19">
        <v>42426</v>
      </c>
      <c r="DF27" s="20" t="s">
        <v>467</v>
      </c>
      <c r="DG27" s="20" t="s">
        <v>28</v>
      </c>
      <c r="DH27" s="17">
        <v>4</v>
      </c>
      <c r="DI27" s="20" t="s">
        <v>468</v>
      </c>
      <c r="DJ27" s="20">
        <v>0.38600000000000001</v>
      </c>
      <c r="DK27" s="21" t="s">
        <v>170</v>
      </c>
      <c r="DL27" s="25" t="s">
        <v>606</v>
      </c>
      <c r="DM27" s="20">
        <v>0.28599999999999998</v>
      </c>
      <c r="DN27" s="20" t="s">
        <v>469</v>
      </c>
      <c r="DO27" s="20">
        <v>0.81799999999999995</v>
      </c>
      <c r="DP27" s="20">
        <v>0.434</v>
      </c>
      <c r="DQ27" s="20">
        <v>19</v>
      </c>
      <c r="DR27" s="27">
        <f t="shared" si="0"/>
        <v>2</v>
      </c>
      <c r="DS27" s="20">
        <v>8</v>
      </c>
      <c r="DT27" s="20">
        <v>27</v>
      </c>
      <c r="DU27" s="20">
        <v>35</v>
      </c>
      <c r="DV27" s="22">
        <v>0.21621621621621623</v>
      </c>
      <c r="DW27" s="22">
        <v>0.84375</v>
      </c>
      <c r="DX27" s="22">
        <f t="shared" si="1"/>
        <v>1.0599662162162162</v>
      </c>
      <c r="DY27" s="20">
        <v>21</v>
      </c>
      <c r="DZ27" s="17">
        <v>27</v>
      </c>
      <c r="EA27" s="17">
        <f t="shared" si="2"/>
        <v>-6</v>
      </c>
      <c r="EB27" s="20">
        <v>8</v>
      </c>
      <c r="EC27" s="20">
        <v>9</v>
      </c>
      <c r="ED27" s="25">
        <f t="shared" si="3"/>
        <v>0.88888888888888884</v>
      </c>
      <c r="EE27" s="17">
        <v>15</v>
      </c>
      <c r="EF27" s="17">
        <f t="shared" si="4"/>
        <v>7</v>
      </c>
      <c r="EG27" s="20">
        <v>3</v>
      </c>
      <c r="EH27" s="20">
        <v>7</v>
      </c>
      <c r="EI27" s="20">
        <v>77</v>
      </c>
      <c r="EJ27" s="20">
        <v>82</v>
      </c>
    </row>
    <row r="28" spans="1:140" x14ac:dyDescent="0.3">
      <c r="A28" s="2" t="s">
        <v>96</v>
      </c>
      <c r="B28" s="6">
        <v>42427</v>
      </c>
      <c r="C28" s="7" t="s">
        <v>470</v>
      </c>
      <c r="D28" s="7" t="s">
        <v>68</v>
      </c>
      <c r="E28" s="5">
        <v>-11</v>
      </c>
      <c r="F28" s="7" t="s">
        <v>471</v>
      </c>
      <c r="G28" s="7">
        <v>0.377</v>
      </c>
      <c r="H28" s="8" t="s">
        <v>567</v>
      </c>
      <c r="I28" s="14" t="s">
        <v>594</v>
      </c>
      <c r="J28" s="7">
        <v>0.36</v>
      </c>
      <c r="K28" s="7" t="s">
        <v>137</v>
      </c>
      <c r="L28" s="7">
        <v>0.65200000000000002</v>
      </c>
      <c r="M28" s="7">
        <v>0.50900000000000001</v>
      </c>
      <c r="N28" s="7">
        <v>12</v>
      </c>
      <c r="O28" s="14">
        <f t="shared" si="5"/>
        <v>13</v>
      </c>
      <c r="P28" s="7">
        <v>13</v>
      </c>
      <c r="Q28" s="7">
        <v>19</v>
      </c>
      <c r="R28" s="7">
        <v>32</v>
      </c>
      <c r="S28" s="9">
        <v>0.34210526315789475</v>
      </c>
      <c r="T28" s="9">
        <v>0.6333333333333333</v>
      </c>
      <c r="U28" s="9">
        <f t="shared" si="6"/>
        <v>0.97543859649122799</v>
      </c>
      <c r="V28" s="7">
        <v>21</v>
      </c>
      <c r="W28" s="5">
        <v>19</v>
      </c>
      <c r="X28" s="5">
        <f t="shared" si="7"/>
        <v>2</v>
      </c>
      <c r="Y28" s="7">
        <v>11</v>
      </c>
      <c r="Z28" s="7">
        <v>11</v>
      </c>
      <c r="AA28" s="10">
        <f t="shared" si="8"/>
        <v>1</v>
      </c>
      <c r="AB28" s="5">
        <v>8</v>
      </c>
      <c r="AC28" s="5">
        <f t="shared" si="9"/>
        <v>-3</v>
      </c>
      <c r="AD28" s="7">
        <v>4</v>
      </c>
      <c r="AE28" s="7">
        <v>4</v>
      </c>
      <c r="AF28" s="7">
        <v>64</v>
      </c>
      <c r="AG28" s="7">
        <v>74</v>
      </c>
      <c r="AH28" s="60"/>
      <c r="AI28" s="18" t="s">
        <v>287</v>
      </c>
      <c r="AJ28" s="19">
        <v>43532</v>
      </c>
      <c r="AK28" s="20" t="s">
        <v>288</v>
      </c>
      <c r="AL28" s="20" t="s">
        <v>28</v>
      </c>
      <c r="AM28" s="20">
        <v>1</v>
      </c>
      <c r="AN28" s="20" t="s">
        <v>289</v>
      </c>
      <c r="AO28" s="20">
        <v>0.379</v>
      </c>
      <c r="AP28" s="21" t="s">
        <v>223</v>
      </c>
      <c r="AQ28" s="25" t="s">
        <v>603</v>
      </c>
      <c r="AR28" s="20">
        <v>0.25</v>
      </c>
      <c r="AS28" s="21" t="s">
        <v>286</v>
      </c>
      <c r="AT28" s="20">
        <v>0.2</v>
      </c>
      <c r="AU28" s="23">
        <v>0.38300000000000001</v>
      </c>
      <c r="AV28" s="24">
        <v>27</v>
      </c>
      <c r="AW28" s="27">
        <f t="shared" si="10"/>
        <v>1</v>
      </c>
      <c r="AX28" s="20">
        <v>16</v>
      </c>
      <c r="AY28" s="20">
        <v>24</v>
      </c>
      <c r="AZ28" s="20">
        <v>40</v>
      </c>
      <c r="BA28" s="22">
        <v>0.38095238095238093</v>
      </c>
      <c r="BB28" s="25">
        <v>0.68571428571428572</v>
      </c>
      <c r="BC28" s="22">
        <f t="shared" si="11"/>
        <v>1.0666666666666667</v>
      </c>
      <c r="BD28" s="20">
        <v>10</v>
      </c>
      <c r="BE28" s="20">
        <v>12</v>
      </c>
      <c r="BF28" s="17">
        <f t="shared" si="12"/>
        <v>-2</v>
      </c>
      <c r="BG28" s="20">
        <v>14</v>
      </c>
      <c r="BH28" s="20">
        <v>8</v>
      </c>
      <c r="BI28" s="20">
        <f t="shared" si="13"/>
        <v>1.75</v>
      </c>
      <c r="BJ28" s="20">
        <v>9</v>
      </c>
      <c r="BK28" s="17">
        <f t="shared" si="14"/>
        <v>-5</v>
      </c>
      <c r="BL28" s="20">
        <v>5</v>
      </c>
      <c r="BM28" s="20">
        <v>4</v>
      </c>
      <c r="BN28" s="20">
        <v>58</v>
      </c>
      <c r="BO28" s="17">
        <v>76</v>
      </c>
      <c r="BQ28" s="33" t="s">
        <v>6</v>
      </c>
      <c r="BR28" s="33">
        <f>CORREL(BW2:BW153,BZ2:BZ153)</f>
        <v>0.31904338320037146</v>
      </c>
      <c r="BT28" s="18" t="s">
        <v>287</v>
      </c>
      <c r="BU28" s="37">
        <v>43532</v>
      </c>
      <c r="BV28" s="20" t="s">
        <v>288</v>
      </c>
      <c r="BW28" s="20">
        <v>1</v>
      </c>
      <c r="BX28" s="20">
        <v>1</v>
      </c>
      <c r="BY28" s="20" t="s">
        <v>289</v>
      </c>
      <c r="BZ28" s="20">
        <v>0.379</v>
      </c>
      <c r="CA28" s="21" t="s">
        <v>223</v>
      </c>
      <c r="CB28" s="25" t="s">
        <v>603</v>
      </c>
      <c r="CC28" s="30">
        <v>0.25</v>
      </c>
      <c r="CD28" s="61" t="s">
        <v>286</v>
      </c>
      <c r="CE28" s="30">
        <v>0.2</v>
      </c>
      <c r="CF28" s="64">
        <v>0.38300000000000001</v>
      </c>
      <c r="CG28" s="65">
        <v>27</v>
      </c>
      <c r="CH28" s="62">
        <f t="shared" si="15"/>
        <v>1</v>
      </c>
      <c r="CI28" s="30">
        <v>16</v>
      </c>
      <c r="CJ28" s="30">
        <v>24</v>
      </c>
      <c r="CK28" s="30">
        <v>40</v>
      </c>
      <c r="CL28" s="63">
        <v>0.38095238095238093</v>
      </c>
      <c r="CM28" s="66">
        <v>0.68571428571428572</v>
      </c>
      <c r="CN28" s="22">
        <f t="shared" si="16"/>
        <v>1.0666666666666667</v>
      </c>
      <c r="CO28" s="20">
        <v>10</v>
      </c>
      <c r="CP28" s="20">
        <v>12</v>
      </c>
      <c r="CQ28" s="29">
        <f t="shared" si="17"/>
        <v>-2</v>
      </c>
      <c r="CR28" s="20">
        <v>14</v>
      </c>
      <c r="CS28" s="20">
        <v>8</v>
      </c>
      <c r="CT28" s="20">
        <f t="shared" si="18"/>
        <v>1.75</v>
      </c>
      <c r="CU28" s="20">
        <v>9</v>
      </c>
      <c r="CV28" s="17">
        <f t="shared" si="19"/>
        <v>1</v>
      </c>
      <c r="CW28" s="20">
        <v>5</v>
      </c>
      <c r="CX28" s="20">
        <v>4</v>
      </c>
      <c r="CY28" s="20">
        <v>58</v>
      </c>
      <c r="CZ28" s="17">
        <v>76</v>
      </c>
      <c r="DD28" s="18" t="s">
        <v>96</v>
      </c>
      <c r="DE28" s="19">
        <v>42427</v>
      </c>
      <c r="DF28" s="20" t="s">
        <v>470</v>
      </c>
      <c r="DG28" s="20" t="s">
        <v>68</v>
      </c>
      <c r="DH28" s="17">
        <v>-11</v>
      </c>
      <c r="DI28" s="20" t="s">
        <v>471</v>
      </c>
      <c r="DJ28" s="20">
        <v>0.377</v>
      </c>
      <c r="DK28" s="21" t="s">
        <v>567</v>
      </c>
      <c r="DL28" s="25" t="s">
        <v>594</v>
      </c>
      <c r="DM28" s="20">
        <v>0.36</v>
      </c>
      <c r="DN28" s="20" t="s">
        <v>137</v>
      </c>
      <c r="DO28" s="20">
        <v>0.65200000000000002</v>
      </c>
      <c r="DP28" s="20">
        <v>0.50900000000000001</v>
      </c>
      <c r="DQ28" s="20">
        <v>12</v>
      </c>
      <c r="DR28" s="27">
        <f t="shared" si="0"/>
        <v>13</v>
      </c>
      <c r="DS28" s="20">
        <v>13</v>
      </c>
      <c r="DT28" s="20">
        <v>19</v>
      </c>
      <c r="DU28" s="20">
        <v>32</v>
      </c>
      <c r="DV28" s="22">
        <v>0.34210526315789475</v>
      </c>
      <c r="DW28" s="22">
        <v>0.6333333333333333</v>
      </c>
      <c r="DX28" s="22">
        <f t="shared" si="1"/>
        <v>0.97543859649122799</v>
      </c>
      <c r="DY28" s="20">
        <v>21</v>
      </c>
      <c r="DZ28" s="17">
        <v>19</v>
      </c>
      <c r="EA28" s="17">
        <f t="shared" si="2"/>
        <v>2</v>
      </c>
      <c r="EB28" s="20">
        <v>11</v>
      </c>
      <c r="EC28" s="20">
        <v>11</v>
      </c>
      <c r="ED28" s="25">
        <f t="shared" si="3"/>
        <v>1</v>
      </c>
      <c r="EE28" s="17">
        <v>8</v>
      </c>
      <c r="EF28" s="17">
        <f t="shared" si="4"/>
        <v>-3</v>
      </c>
      <c r="EG28" s="20">
        <v>4</v>
      </c>
      <c r="EH28" s="20">
        <v>4</v>
      </c>
      <c r="EI28" s="20">
        <v>64</v>
      </c>
      <c r="EJ28" s="20">
        <v>74</v>
      </c>
    </row>
    <row r="29" spans="1:140" x14ac:dyDescent="0.3">
      <c r="A29" s="2" t="s">
        <v>472</v>
      </c>
      <c r="B29" s="6">
        <v>42431</v>
      </c>
      <c r="C29" s="7" t="s">
        <v>473</v>
      </c>
      <c r="D29" s="7" t="s">
        <v>28</v>
      </c>
      <c r="E29" s="5">
        <v>21</v>
      </c>
      <c r="F29" s="7" t="s">
        <v>474</v>
      </c>
      <c r="G29" s="7">
        <v>0.39100000000000001</v>
      </c>
      <c r="H29" s="8" t="s">
        <v>568</v>
      </c>
      <c r="I29" s="14" t="s">
        <v>602</v>
      </c>
      <c r="J29" s="7">
        <v>0.375</v>
      </c>
      <c r="K29" s="7" t="s">
        <v>276</v>
      </c>
      <c r="L29" s="7">
        <v>0.71399999999999997</v>
      </c>
      <c r="M29" s="7">
        <v>0.28999999999999998</v>
      </c>
      <c r="N29" s="7">
        <v>25</v>
      </c>
      <c r="O29" s="14">
        <f t="shared" si="5"/>
        <v>7</v>
      </c>
      <c r="P29" s="7">
        <v>16</v>
      </c>
      <c r="Q29" s="7">
        <v>36</v>
      </c>
      <c r="R29" s="7">
        <v>52</v>
      </c>
      <c r="S29" s="9">
        <v>0.4</v>
      </c>
      <c r="T29" s="9">
        <v>0.75</v>
      </c>
      <c r="U29" s="9">
        <f t="shared" si="6"/>
        <v>1.1499999999999999</v>
      </c>
      <c r="V29" s="7">
        <v>21</v>
      </c>
      <c r="W29" s="5">
        <v>19</v>
      </c>
      <c r="X29" s="5">
        <f t="shared" si="7"/>
        <v>2</v>
      </c>
      <c r="Y29" s="7">
        <v>18</v>
      </c>
      <c r="Z29" s="7">
        <v>8</v>
      </c>
      <c r="AA29" s="10">
        <f t="shared" si="8"/>
        <v>2.25</v>
      </c>
      <c r="AB29" s="5">
        <v>10</v>
      </c>
      <c r="AC29" s="5">
        <f t="shared" si="9"/>
        <v>2</v>
      </c>
      <c r="AD29" s="7">
        <v>5</v>
      </c>
      <c r="AE29" s="7">
        <v>4</v>
      </c>
      <c r="AF29" s="7">
        <v>81</v>
      </c>
      <c r="AG29" s="7">
        <v>87</v>
      </c>
      <c r="AH29" s="60"/>
      <c r="AI29" s="18" t="s">
        <v>146</v>
      </c>
      <c r="AJ29" s="19">
        <v>43148</v>
      </c>
      <c r="AK29" s="20" t="s">
        <v>147</v>
      </c>
      <c r="AL29" s="20" t="s">
        <v>28</v>
      </c>
      <c r="AM29" s="20">
        <v>2</v>
      </c>
      <c r="AN29" s="20" t="s">
        <v>148</v>
      </c>
      <c r="AO29" s="20">
        <v>0.44900000000000001</v>
      </c>
      <c r="AP29" s="21" t="s">
        <v>149</v>
      </c>
      <c r="AQ29" s="25" t="s">
        <v>601</v>
      </c>
      <c r="AR29" s="20">
        <v>0.14299999999999999</v>
      </c>
      <c r="AS29" s="21" t="s">
        <v>132</v>
      </c>
      <c r="AT29" s="20">
        <v>0.57099999999999995</v>
      </c>
      <c r="AU29" s="23">
        <v>0.38300000000000001</v>
      </c>
      <c r="AV29" s="20">
        <v>22</v>
      </c>
      <c r="AW29" s="27">
        <f t="shared" si="10"/>
        <v>-8</v>
      </c>
      <c r="AX29" s="20">
        <v>13</v>
      </c>
      <c r="AY29" s="20">
        <v>24</v>
      </c>
      <c r="AZ29" s="20">
        <v>37</v>
      </c>
      <c r="BA29" s="25">
        <v>0.39393939393939392</v>
      </c>
      <c r="BB29" s="25">
        <v>0.66666666666666663</v>
      </c>
      <c r="BC29" s="22">
        <f t="shared" si="11"/>
        <v>1.0606060606060606</v>
      </c>
      <c r="BD29" s="20">
        <v>14</v>
      </c>
      <c r="BE29" s="20">
        <v>21</v>
      </c>
      <c r="BF29" s="17">
        <f t="shared" si="12"/>
        <v>-7</v>
      </c>
      <c r="BG29" s="20">
        <v>8</v>
      </c>
      <c r="BH29" s="20">
        <v>16</v>
      </c>
      <c r="BI29" s="20">
        <f t="shared" si="13"/>
        <v>0.5</v>
      </c>
      <c r="BJ29" s="20">
        <v>14</v>
      </c>
      <c r="BK29" s="17">
        <f t="shared" si="14"/>
        <v>6</v>
      </c>
      <c r="BL29" s="20">
        <v>9</v>
      </c>
      <c r="BM29" s="20">
        <v>4</v>
      </c>
      <c r="BN29" s="20">
        <v>58</v>
      </c>
      <c r="BO29" s="17">
        <v>72</v>
      </c>
      <c r="BQ29" s="33" t="s">
        <v>620</v>
      </c>
      <c r="BR29" s="33">
        <f>CORREL(BW2:BW153,CQ2:CQ153)</f>
        <v>-0.29715448993698695</v>
      </c>
      <c r="BT29" s="18" t="s">
        <v>146</v>
      </c>
      <c r="BU29" s="37">
        <v>43148</v>
      </c>
      <c r="BV29" s="20" t="s">
        <v>147</v>
      </c>
      <c r="BW29" s="20">
        <v>1</v>
      </c>
      <c r="BX29" s="20">
        <v>2</v>
      </c>
      <c r="BY29" s="20" t="s">
        <v>148</v>
      </c>
      <c r="BZ29" s="20">
        <v>0.44900000000000001</v>
      </c>
      <c r="CA29" s="21" t="s">
        <v>149</v>
      </c>
      <c r="CB29" s="25" t="s">
        <v>601</v>
      </c>
      <c r="CC29" s="30">
        <v>0.14299999999999999</v>
      </c>
      <c r="CD29" s="61" t="s">
        <v>132</v>
      </c>
      <c r="CE29" s="30">
        <v>0.57099999999999995</v>
      </c>
      <c r="CF29" s="64">
        <v>0.38300000000000001</v>
      </c>
      <c r="CG29" s="30">
        <v>22</v>
      </c>
      <c r="CH29" s="62">
        <f t="shared" si="15"/>
        <v>-8</v>
      </c>
      <c r="CI29" s="30">
        <v>13</v>
      </c>
      <c r="CJ29" s="30">
        <v>24</v>
      </c>
      <c r="CK29" s="30">
        <v>37</v>
      </c>
      <c r="CL29" s="66">
        <v>0.39393939393939392</v>
      </c>
      <c r="CM29" s="66">
        <v>0.66666666666666663</v>
      </c>
      <c r="CN29" s="22">
        <f t="shared" si="16"/>
        <v>1.0606060606060606</v>
      </c>
      <c r="CO29" s="20">
        <v>14</v>
      </c>
      <c r="CP29" s="20">
        <v>21</v>
      </c>
      <c r="CQ29" s="29">
        <f t="shared" si="17"/>
        <v>-7</v>
      </c>
      <c r="CR29" s="20">
        <v>8</v>
      </c>
      <c r="CS29" s="20">
        <v>16</v>
      </c>
      <c r="CT29" s="20">
        <f t="shared" si="18"/>
        <v>0.5</v>
      </c>
      <c r="CU29" s="20">
        <v>14</v>
      </c>
      <c r="CV29" s="17">
        <f t="shared" si="19"/>
        <v>-2</v>
      </c>
      <c r="CW29" s="20">
        <v>9</v>
      </c>
      <c r="CX29" s="20">
        <v>4</v>
      </c>
      <c r="CY29" s="20">
        <v>58</v>
      </c>
      <c r="CZ29" s="17">
        <v>72</v>
      </c>
      <c r="DD29" s="18" t="s">
        <v>472</v>
      </c>
      <c r="DE29" s="19">
        <v>42431</v>
      </c>
      <c r="DF29" s="20" t="s">
        <v>473</v>
      </c>
      <c r="DG29" s="20" t="s">
        <v>28</v>
      </c>
      <c r="DH29" s="17">
        <v>21</v>
      </c>
      <c r="DI29" s="20" t="s">
        <v>474</v>
      </c>
      <c r="DJ29" s="20">
        <v>0.39100000000000001</v>
      </c>
      <c r="DK29" s="21" t="s">
        <v>568</v>
      </c>
      <c r="DL29" s="25" t="s">
        <v>602</v>
      </c>
      <c r="DM29" s="20">
        <v>0.375</v>
      </c>
      <c r="DN29" s="20" t="s">
        <v>276</v>
      </c>
      <c r="DO29" s="20">
        <v>0.71399999999999997</v>
      </c>
      <c r="DP29" s="20">
        <v>0.28999999999999998</v>
      </c>
      <c r="DQ29" s="20">
        <v>25</v>
      </c>
      <c r="DR29" s="27">
        <f t="shared" si="0"/>
        <v>7</v>
      </c>
      <c r="DS29" s="20">
        <v>16</v>
      </c>
      <c r="DT29" s="20">
        <v>36</v>
      </c>
      <c r="DU29" s="20">
        <v>52</v>
      </c>
      <c r="DV29" s="22">
        <v>0.4</v>
      </c>
      <c r="DW29" s="22">
        <v>0.75</v>
      </c>
      <c r="DX29" s="22">
        <f t="shared" si="1"/>
        <v>1.1499999999999999</v>
      </c>
      <c r="DY29" s="20">
        <v>21</v>
      </c>
      <c r="DZ29" s="17">
        <v>19</v>
      </c>
      <c r="EA29" s="17">
        <f t="shared" si="2"/>
        <v>2</v>
      </c>
      <c r="EB29" s="20">
        <v>18</v>
      </c>
      <c r="EC29" s="20">
        <v>8</v>
      </c>
      <c r="ED29" s="25">
        <f t="shared" si="3"/>
        <v>2.25</v>
      </c>
      <c r="EE29" s="17">
        <v>10</v>
      </c>
      <c r="EF29" s="17">
        <f t="shared" si="4"/>
        <v>-8</v>
      </c>
      <c r="EG29" s="20">
        <v>5</v>
      </c>
      <c r="EH29" s="20">
        <v>4</v>
      </c>
      <c r="EI29" s="20">
        <v>81</v>
      </c>
      <c r="EJ29" s="20">
        <v>87</v>
      </c>
    </row>
    <row r="30" spans="1:140" x14ac:dyDescent="0.3">
      <c r="A30" s="2" t="s">
        <v>475</v>
      </c>
      <c r="B30" s="6">
        <v>42434</v>
      </c>
      <c r="C30" s="7" t="s">
        <v>476</v>
      </c>
      <c r="D30" s="7" t="s">
        <v>28</v>
      </c>
      <c r="E30" s="5">
        <v>12</v>
      </c>
      <c r="F30" s="7" t="s">
        <v>477</v>
      </c>
      <c r="G30" s="7">
        <v>0.60799999999999998</v>
      </c>
      <c r="H30" s="8" t="s">
        <v>358</v>
      </c>
      <c r="I30" s="14" t="s">
        <v>593</v>
      </c>
      <c r="J30" s="10">
        <v>0.5</v>
      </c>
      <c r="K30" s="7" t="s">
        <v>171</v>
      </c>
      <c r="L30" s="7">
        <v>0.72199999999999998</v>
      </c>
      <c r="M30" s="7">
        <v>0.48</v>
      </c>
      <c r="N30" s="7">
        <v>26</v>
      </c>
      <c r="O30" s="14">
        <f t="shared" si="5"/>
        <v>-8</v>
      </c>
      <c r="P30" s="7">
        <v>5</v>
      </c>
      <c r="Q30" s="7">
        <v>24</v>
      </c>
      <c r="R30" s="7">
        <v>29</v>
      </c>
      <c r="S30" s="9">
        <v>0.22727272727272727</v>
      </c>
      <c r="T30" s="9">
        <v>0.8</v>
      </c>
      <c r="U30" s="9">
        <f t="shared" si="6"/>
        <v>1.0272727272727273</v>
      </c>
      <c r="V30" s="7">
        <v>17</v>
      </c>
      <c r="W30" s="5">
        <v>17</v>
      </c>
      <c r="X30" s="5">
        <f t="shared" si="7"/>
        <v>0</v>
      </c>
      <c r="Y30" s="7">
        <v>16</v>
      </c>
      <c r="Z30" s="7">
        <v>17</v>
      </c>
      <c r="AA30" s="10">
        <f t="shared" si="8"/>
        <v>0.94117647058823528</v>
      </c>
      <c r="AB30" s="5">
        <v>15</v>
      </c>
      <c r="AC30" s="5">
        <f t="shared" si="9"/>
        <v>-2</v>
      </c>
      <c r="AD30" s="7">
        <v>2</v>
      </c>
      <c r="AE30" s="7">
        <v>5</v>
      </c>
      <c r="AF30" s="7">
        <v>84</v>
      </c>
      <c r="AG30" s="7">
        <v>78</v>
      </c>
      <c r="AH30" s="60"/>
      <c r="AI30" s="18" t="s">
        <v>212</v>
      </c>
      <c r="AJ30" s="19">
        <v>43464</v>
      </c>
      <c r="AK30" s="20" t="s">
        <v>213</v>
      </c>
      <c r="AL30" s="20" t="s">
        <v>28</v>
      </c>
      <c r="AM30" s="20">
        <v>2</v>
      </c>
      <c r="AN30" s="20" t="s">
        <v>135</v>
      </c>
      <c r="AO30" s="20">
        <v>0.48399999999999999</v>
      </c>
      <c r="AP30" s="21" t="s">
        <v>214</v>
      </c>
      <c r="AQ30" s="25" t="s">
        <v>599</v>
      </c>
      <c r="AR30" s="20">
        <v>0.45500000000000002</v>
      </c>
      <c r="AS30" s="21" t="s">
        <v>215</v>
      </c>
      <c r="AT30" s="20">
        <v>0.63200000000000001</v>
      </c>
      <c r="AU30" s="23">
        <v>0.44900000000000001</v>
      </c>
      <c r="AV30" s="24">
        <v>21</v>
      </c>
      <c r="AW30" s="27">
        <f t="shared" si="10"/>
        <v>1</v>
      </c>
      <c r="AX30" s="20">
        <v>10</v>
      </c>
      <c r="AY30" s="20">
        <v>28</v>
      </c>
      <c r="AZ30" s="20">
        <v>38</v>
      </c>
      <c r="BA30" s="22">
        <v>0.27777777777777779</v>
      </c>
      <c r="BB30" s="25">
        <v>0.63636363636363635</v>
      </c>
      <c r="BC30" s="22">
        <f t="shared" si="11"/>
        <v>0.91414141414141414</v>
      </c>
      <c r="BD30" s="20">
        <v>15</v>
      </c>
      <c r="BE30" s="20">
        <v>17</v>
      </c>
      <c r="BF30" s="17">
        <f t="shared" si="12"/>
        <v>-2</v>
      </c>
      <c r="BG30" s="20">
        <v>18</v>
      </c>
      <c r="BH30" s="20">
        <v>13</v>
      </c>
      <c r="BI30" s="20">
        <f t="shared" si="13"/>
        <v>1.3846153846153846</v>
      </c>
      <c r="BJ30" s="20">
        <v>10</v>
      </c>
      <c r="BK30" s="17">
        <f t="shared" si="14"/>
        <v>-8</v>
      </c>
      <c r="BL30" s="20">
        <v>4</v>
      </c>
      <c r="BM30" s="20">
        <v>6</v>
      </c>
      <c r="BN30" s="20">
        <v>82</v>
      </c>
      <c r="BO30" s="17">
        <v>84</v>
      </c>
      <c r="BQ30" s="33" t="s">
        <v>20</v>
      </c>
      <c r="BR30" s="33">
        <f>CORREL(BW2:BW153,CR2:CR153)</f>
        <v>0.27448160129795152</v>
      </c>
      <c r="BT30" s="18" t="s">
        <v>212</v>
      </c>
      <c r="BU30" s="37">
        <v>43464</v>
      </c>
      <c r="BV30" s="20" t="s">
        <v>213</v>
      </c>
      <c r="BW30" s="20">
        <v>1</v>
      </c>
      <c r="BX30" s="20">
        <v>2</v>
      </c>
      <c r="BY30" s="20" t="s">
        <v>135</v>
      </c>
      <c r="BZ30" s="20">
        <v>0.48399999999999999</v>
      </c>
      <c r="CA30" s="21" t="s">
        <v>214</v>
      </c>
      <c r="CB30" s="25" t="s">
        <v>599</v>
      </c>
      <c r="CC30" s="30">
        <v>0.45500000000000002</v>
      </c>
      <c r="CD30" s="61" t="s">
        <v>215</v>
      </c>
      <c r="CE30" s="30">
        <v>0.63200000000000001</v>
      </c>
      <c r="CF30" s="64">
        <v>0.44900000000000001</v>
      </c>
      <c r="CG30" s="65">
        <v>21</v>
      </c>
      <c r="CH30" s="62">
        <f t="shared" si="15"/>
        <v>1</v>
      </c>
      <c r="CI30" s="30">
        <v>10</v>
      </c>
      <c r="CJ30" s="30">
        <v>28</v>
      </c>
      <c r="CK30" s="30">
        <v>38</v>
      </c>
      <c r="CL30" s="63">
        <v>0.27777777777777779</v>
      </c>
      <c r="CM30" s="66">
        <v>0.63636363636363635</v>
      </c>
      <c r="CN30" s="22">
        <f t="shared" si="16"/>
        <v>0.91414141414141414</v>
      </c>
      <c r="CO30" s="20">
        <v>15</v>
      </c>
      <c r="CP30" s="20">
        <v>17</v>
      </c>
      <c r="CQ30" s="29">
        <f t="shared" si="17"/>
        <v>-2</v>
      </c>
      <c r="CR30" s="20">
        <v>18</v>
      </c>
      <c r="CS30" s="20">
        <v>13</v>
      </c>
      <c r="CT30" s="20">
        <f t="shared" si="18"/>
        <v>1.3846153846153846</v>
      </c>
      <c r="CU30" s="20">
        <v>10</v>
      </c>
      <c r="CV30" s="17">
        <f t="shared" si="19"/>
        <v>-3</v>
      </c>
      <c r="CW30" s="20">
        <v>4</v>
      </c>
      <c r="CX30" s="20">
        <v>6</v>
      </c>
      <c r="CY30" s="20">
        <v>82</v>
      </c>
      <c r="CZ30" s="17">
        <v>84</v>
      </c>
      <c r="DD30" s="18" t="s">
        <v>475</v>
      </c>
      <c r="DE30" s="19">
        <v>42434</v>
      </c>
      <c r="DF30" s="20" t="s">
        <v>476</v>
      </c>
      <c r="DG30" s="20" t="s">
        <v>28</v>
      </c>
      <c r="DH30" s="17">
        <v>12</v>
      </c>
      <c r="DI30" s="20" t="s">
        <v>477</v>
      </c>
      <c r="DJ30" s="20">
        <v>0.60799999999999998</v>
      </c>
      <c r="DK30" s="21" t="s">
        <v>358</v>
      </c>
      <c r="DL30" s="25" t="s">
        <v>593</v>
      </c>
      <c r="DM30" s="25">
        <v>0.5</v>
      </c>
      <c r="DN30" s="20" t="s">
        <v>171</v>
      </c>
      <c r="DO30" s="20">
        <v>0.72199999999999998</v>
      </c>
      <c r="DP30" s="20">
        <v>0.48</v>
      </c>
      <c r="DQ30" s="20">
        <v>26</v>
      </c>
      <c r="DR30" s="27">
        <f t="shared" si="0"/>
        <v>-8</v>
      </c>
      <c r="DS30" s="20">
        <v>5</v>
      </c>
      <c r="DT30" s="20">
        <v>24</v>
      </c>
      <c r="DU30" s="20">
        <v>29</v>
      </c>
      <c r="DV30" s="22">
        <v>0.22727272727272727</v>
      </c>
      <c r="DW30" s="22">
        <v>0.8</v>
      </c>
      <c r="DX30" s="22">
        <f t="shared" si="1"/>
        <v>1.0272727272727273</v>
      </c>
      <c r="DY30" s="20">
        <v>17</v>
      </c>
      <c r="DZ30" s="17">
        <v>17</v>
      </c>
      <c r="EA30" s="17">
        <f t="shared" si="2"/>
        <v>0</v>
      </c>
      <c r="EB30" s="20">
        <v>16</v>
      </c>
      <c r="EC30" s="20">
        <v>17</v>
      </c>
      <c r="ED30" s="25">
        <f t="shared" si="3"/>
        <v>0.94117647058823528</v>
      </c>
      <c r="EE30" s="17">
        <v>15</v>
      </c>
      <c r="EF30" s="17">
        <f t="shared" si="4"/>
        <v>-1</v>
      </c>
      <c r="EG30" s="20">
        <v>2</v>
      </c>
      <c r="EH30" s="20">
        <v>5</v>
      </c>
      <c r="EI30" s="20">
        <v>84</v>
      </c>
      <c r="EJ30" s="20">
        <v>78</v>
      </c>
    </row>
    <row r="31" spans="1:140" x14ac:dyDescent="0.3">
      <c r="A31" s="2" t="s">
        <v>478</v>
      </c>
      <c r="B31" s="6">
        <v>42435</v>
      </c>
      <c r="C31" s="7" t="s">
        <v>479</v>
      </c>
      <c r="D31" s="7" t="s">
        <v>68</v>
      </c>
      <c r="E31" s="5">
        <v>-18</v>
      </c>
      <c r="F31" s="7" t="s">
        <v>480</v>
      </c>
      <c r="G31" s="7">
        <v>0.39700000000000002</v>
      </c>
      <c r="H31" s="8" t="s">
        <v>569</v>
      </c>
      <c r="I31" s="14" t="s">
        <v>589</v>
      </c>
      <c r="J31" s="7">
        <v>0.32300000000000001</v>
      </c>
      <c r="K31" s="8" t="s">
        <v>156</v>
      </c>
      <c r="L31" s="7">
        <v>0.53800000000000003</v>
      </c>
      <c r="M31" s="7">
        <v>0.47499999999999998</v>
      </c>
      <c r="N31" s="7">
        <v>16</v>
      </c>
      <c r="O31" s="14">
        <f t="shared" si="5"/>
        <v>15</v>
      </c>
      <c r="P31" s="7">
        <v>15</v>
      </c>
      <c r="Q31" s="7">
        <v>23</v>
      </c>
      <c r="R31" s="7">
        <v>38</v>
      </c>
      <c r="S31" s="9">
        <v>0.34883720930232559</v>
      </c>
      <c r="T31" s="9">
        <v>0.69696969696969702</v>
      </c>
      <c r="U31" s="9">
        <f t="shared" si="6"/>
        <v>1.0458069062720226</v>
      </c>
      <c r="V31" s="7">
        <v>23</v>
      </c>
      <c r="W31" s="5">
        <v>15</v>
      </c>
      <c r="X31" s="5">
        <f t="shared" si="7"/>
        <v>8</v>
      </c>
      <c r="Y31" s="7">
        <v>22</v>
      </c>
      <c r="Z31" s="7">
        <v>20</v>
      </c>
      <c r="AA31" s="10">
        <f t="shared" si="8"/>
        <v>1.1000000000000001</v>
      </c>
      <c r="AB31" s="5">
        <v>11</v>
      </c>
      <c r="AC31" s="5">
        <f t="shared" si="9"/>
        <v>-9</v>
      </c>
      <c r="AD31" s="7">
        <v>1</v>
      </c>
      <c r="AE31" s="7">
        <v>3</v>
      </c>
      <c r="AF31" s="7">
        <v>71</v>
      </c>
      <c r="AG31" s="7">
        <v>94</v>
      </c>
      <c r="AH31" s="60"/>
      <c r="AI31" s="18" t="s">
        <v>144</v>
      </c>
      <c r="AJ31" s="19">
        <v>43489</v>
      </c>
      <c r="AK31" s="20" t="s">
        <v>244</v>
      </c>
      <c r="AL31" s="20" t="s">
        <v>28</v>
      </c>
      <c r="AM31" s="20">
        <v>2</v>
      </c>
      <c r="AN31" s="20" t="s">
        <v>245</v>
      </c>
      <c r="AO31" s="20">
        <v>0.41799999999999998</v>
      </c>
      <c r="AP31" s="21" t="s">
        <v>246</v>
      </c>
      <c r="AQ31" s="25" t="s">
        <v>598</v>
      </c>
      <c r="AR31" s="20">
        <v>0.25</v>
      </c>
      <c r="AS31" s="21" t="s">
        <v>247</v>
      </c>
      <c r="AT31" s="20">
        <v>0.75</v>
      </c>
      <c r="AU31" s="23">
        <v>0.41299999999999998</v>
      </c>
      <c r="AV31" s="24">
        <v>19</v>
      </c>
      <c r="AW31" s="27">
        <f t="shared" si="10"/>
        <v>1</v>
      </c>
      <c r="AX31" s="20">
        <v>14</v>
      </c>
      <c r="AY31" s="20">
        <v>27</v>
      </c>
      <c r="AZ31" s="20">
        <v>41</v>
      </c>
      <c r="BA31" s="22">
        <v>0.35</v>
      </c>
      <c r="BB31" s="25">
        <v>0.72972972972972971</v>
      </c>
      <c r="BC31" s="22">
        <f t="shared" si="11"/>
        <v>1.0797297297297297</v>
      </c>
      <c r="BD31" s="20">
        <v>9</v>
      </c>
      <c r="BE31" s="20">
        <v>8</v>
      </c>
      <c r="BF31" s="17">
        <f t="shared" si="12"/>
        <v>1</v>
      </c>
      <c r="BG31" s="20">
        <v>11</v>
      </c>
      <c r="BH31" s="20">
        <v>8</v>
      </c>
      <c r="BI31" s="20">
        <f t="shared" si="13"/>
        <v>1.375</v>
      </c>
      <c r="BJ31" s="20">
        <v>8</v>
      </c>
      <c r="BK31" s="17">
        <f t="shared" si="14"/>
        <v>-3</v>
      </c>
      <c r="BL31" s="20">
        <v>8</v>
      </c>
      <c r="BM31" s="20">
        <v>3</v>
      </c>
      <c r="BN31" s="20">
        <v>64</v>
      </c>
      <c r="BO31" s="17">
        <v>79</v>
      </c>
      <c r="BQ31" s="34" t="s">
        <v>635</v>
      </c>
      <c r="BR31" s="34">
        <f>CORREL(BW2:BW153,CC2:CC153)</f>
        <v>0.2418055384521699</v>
      </c>
      <c r="BT31" s="18" t="s">
        <v>144</v>
      </c>
      <c r="BU31" s="37">
        <v>43489</v>
      </c>
      <c r="BV31" s="20" t="s">
        <v>244</v>
      </c>
      <c r="BW31" s="20">
        <v>1</v>
      </c>
      <c r="BX31" s="20">
        <v>2</v>
      </c>
      <c r="BY31" s="20" t="s">
        <v>245</v>
      </c>
      <c r="BZ31" s="20">
        <v>0.41799999999999998</v>
      </c>
      <c r="CA31" s="21" t="s">
        <v>246</v>
      </c>
      <c r="CB31" s="25" t="s">
        <v>598</v>
      </c>
      <c r="CC31" s="30">
        <v>0.25</v>
      </c>
      <c r="CD31" s="61" t="s">
        <v>247</v>
      </c>
      <c r="CE31" s="30">
        <v>0.75</v>
      </c>
      <c r="CF31" s="64">
        <v>0.41299999999999998</v>
      </c>
      <c r="CG31" s="65">
        <v>19</v>
      </c>
      <c r="CH31" s="62">
        <f t="shared" si="15"/>
        <v>1</v>
      </c>
      <c r="CI31" s="30">
        <v>14</v>
      </c>
      <c r="CJ31" s="30">
        <v>27</v>
      </c>
      <c r="CK31" s="30">
        <v>41</v>
      </c>
      <c r="CL31" s="63">
        <v>0.35</v>
      </c>
      <c r="CM31" s="66">
        <v>0.72972972972972971</v>
      </c>
      <c r="CN31" s="22">
        <f t="shared" si="16"/>
        <v>1.0797297297297297</v>
      </c>
      <c r="CO31" s="20">
        <v>9</v>
      </c>
      <c r="CP31" s="20">
        <v>8</v>
      </c>
      <c r="CQ31" s="29">
        <f t="shared" si="17"/>
        <v>1</v>
      </c>
      <c r="CR31" s="20">
        <v>11</v>
      </c>
      <c r="CS31" s="20">
        <v>8</v>
      </c>
      <c r="CT31" s="20">
        <f t="shared" si="18"/>
        <v>1.375</v>
      </c>
      <c r="CU31" s="20">
        <v>8</v>
      </c>
      <c r="CV31" s="17">
        <f t="shared" si="19"/>
        <v>0</v>
      </c>
      <c r="CW31" s="20">
        <v>8</v>
      </c>
      <c r="CX31" s="20">
        <v>3</v>
      </c>
      <c r="CY31" s="20">
        <v>64</v>
      </c>
      <c r="CZ31" s="17">
        <v>79</v>
      </c>
      <c r="DD31" s="18" t="s">
        <v>478</v>
      </c>
      <c r="DE31" s="19">
        <v>42435</v>
      </c>
      <c r="DF31" s="20" t="s">
        <v>479</v>
      </c>
      <c r="DG31" s="20" t="s">
        <v>68</v>
      </c>
      <c r="DH31" s="17">
        <v>-18</v>
      </c>
      <c r="DI31" s="20" t="s">
        <v>480</v>
      </c>
      <c r="DJ31" s="20">
        <v>0.39700000000000002</v>
      </c>
      <c r="DK31" s="21" t="s">
        <v>569</v>
      </c>
      <c r="DL31" s="25" t="s">
        <v>589</v>
      </c>
      <c r="DM31" s="20">
        <v>0.32300000000000001</v>
      </c>
      <c r="DN31" s="21" t="s">
        <v>156</v>
      </c>
      <c r="DO31" s="20">
        <v>0.53800000000000003</v>
      </c>
      <c r="DP31" s="20">
        <v>0.47499999999999998</v>
      </c>
      <c r="DQ31" s="20">
        <v>16</v>
      </c>
      <c r="DR31" s="27">
        <f t="shared" si="0"/>
        <v>15</v>
      </c>
      <c r="DS31" s="20">
        <v>15</v>
      </c>
      <c r="DT31" s="20">
        <v>23</v>
      </c>
      <c r="DU31" s="20">
        <v>38</v>
      </c>
      <c r="DV31" s="22">
        <v>0.34883720930232559</v>
      </c>
      <c r="DW31" s="22">
        <v>0.69696969696969702</v>
      </c>
      <c r="DX31" s="22">
        <f t="shared" si="1"/>
        <v>1.0458069062720226</v>
      </c>
      <c r="DY31" s="20">
        <v>23</v>
      </c>
      <c r="DZ31" s="17">
        <v>15</v>
      </c>
      <c r="EA31" s="17">
        <f t="shared" si="2"/>
        <v>8</v>
      </c>
      <c r="EB31" s="20">
        <v>22</v>
      </c>
      <c r="EC31" s="20">
        <v>20</v>
      </c>
      <c r="ED31" s="25">
        <f t="shared" si="3"/>
        <v>1.1000000000000001</v>
      </c>
      <c r="EE31" s="17">
        <v>11</v>
      </c>
      <c r="EF31" s="17">
        <f t="shared" si="4"/>
        <v>-11</v>
      </c>
      <c r="EG31" s="20">
        <v>1</v>
      </c>
      <c r="EH31" s="20">
        <v>3</v>
      </c>
      <c r="EI31" s="20">
        <v>71</v>
      </c>
      <c r="EJ31" s="20">
        <v>94</v>
      </c>
    </row>
    <row r="32" spans="1:140" x14ac:dyDescent="0.3">
      <c r="B32" s="4"/>
      <c r="C32" s="4"/>
      <c r="D32" s="4"/>
      <c r="E32" s="53">
        <f>AVERAGE(E2:E31)</f>
        <v>8.2666666666666675</v>
      </c>
      <c r="F32" s="49"/>
      <c r="G32" s="54">
        <f>AVERAGE(G2:G31)</f>
        <v>0.44853333333333334</v>
      </c>
      <c r="H32" s="49"/>
      <c r="I32" s="53">
        <f>AVERAGE(I2:I31)</f>
        <v>28.333333333333332</v>
      </c>
      <c r="J32" s="54">
        <f>AVERAGE(J2:J31)</f>
        <v>0.3468</v>
      </c>
      <c r="K32" s="49"/>
      <c r="L32" s="54">
        <f>AVERAGE(L2:L31)</f>
        <v>0.78073333333333339</v>
      </c>
      <c r="M32" s="54">
        <f>AVERAGE(M2:M31)</f>
        <v>0.40396666666666664</v>
      </c>
      <c r="N32" s="53">
        <f t="shared" ref="N32:AG32" si="20">AVERAGE(N2:N31)</f>
        <v>19.766666666666666</v>
      </c>
      <c r="O32" s="53">
        <f>AVERAGE(O2:O31)</f>
        <v>1.0333333333333334</v>
      </c>
      <c r="P32" s="53">
        <f t="shared" si="20"/>
        <v>10.6</v>
      </c>
      <c r="Q32" s="53">
        <f t="shared" si="20"/>
        <v>27.4</v>
      </c>
      <c r="R32" s="53">
        <f t="shared" si="20"/>
        <v>38</v>
      </c>
      <c r="S32" s="49">
        <f t="shared" si="20"/>
        <v>0.32267204921922171</v>
      </c>
      <c r="T32" s="49">
        <f t="shared" si="20"/>
        <v>0.76805075784156884</v>
      </c>
      <c r="U32" s="49">
        <f>S32+T32</f>
        <v>1.0907228070607906</v>
      </c>
      <c r="V32" s="53">
        <f t="shared" si="20"/>
        <v>19.5</v>
      </c>
      <c r="W32" s="53">
        <f t="shared" si="20"/>
        <v>19.633333333333333</v>
      </c>
      <c r="X32" s="49">
        <f t="shared" si="7"/>
        <v>-0.13333333333333286</v>
      </c>
      <c r="Y32" s="50">
        <f t="shared" si="20"/>
        <v>14.333333333333334</v>
      </c>
      <c r="Z32" s="52">
        <f t="shared" si="20"/>
        <v>13.8</v>
      </c>
      <c r="AA32" s="55">
        <f t="shared" si="8"/>
        <v>1.038647342995169</v>
      </c>
      <c r="AB32" s="53">
        <f t="shared" si="20"/>
        <v>12.333333333333334</v>
      </c>
      <c r="AC32" s="53">
        <f t="shared" si="9"/>
        <v>-1.4666666666666668</v>
      </c>
      <c r="AD32" s="52">
        <f t="shared" si="20"/>
        <v>3.0666666666666669</v>
      </c>
      <c r="AE32" s="50">
        <f t="shared" si="20"/>
        <v>4.0333333333333332</v>
      </c>
      <c r="AF32" s="52">
        <f t="shared" si="20"/>
        <v>72.900000000000006</v>
      </c>
      <c r="AG32" s="50">
        <f t="shared" si="20"/>
        <v>79.2</v>
      </c>
      <c r="AH32" s="60"/>
      <c r="AI32" s="18" t="s">
        <v>133</v>
      </c>
      <c r="AJ32" s="19">
        <v>43803</v>
      </c>
      <c r="AK32" s="20" t="s">
        <v>327</v>
      </c>
      <c r="AL32" s="20" t="s">
        <v>28</v>
      </c>
      <c r="AM32" s="20">
        <v>2</v>
      </c>
      <c r="AN32" s="20" t="s">
        <v>328</v>
      </c>
      <c r="AO32" s="20">
        <v>0.53200000000000003</v>
      </c>
      <c r="AP32" s="21" t="s">
        <v>329</v>
      </c>
      <c r="AQ32" s="25" t="s">
        <v>599</v>
      </c>
      <c r="AR32" s="20">
        <v>0.40899999999999997</v>
      </c>
      <c r="AS32" s="21" t="s">
        <v>330</v>
      </c>
      <c r="AT32" s="20">
        <v>0.68799999999999994</v>
      </c>
      <c r="AU32" s="23">
        <v>0.5</v>
      </c>
      <c r="AV32" s="24">
        <v>22</v>
      </c>
      <c r="AW32" s="27">
        <f t="shared" si="10"/>
        <v>0</v>
      </c>
      <c r="AX32" s="20">
        <v>6</v>
      </c>
      <c r="AY32" s="20">
        <v>26</v>
      </c>
      <c r="AZ32" s="20">
        <v>32</v>
      </c>
      <c r="BA32" s="25">
        <v>0.20689655172413793</v>
      </c>
      <c r="BB32" s="25">
        <v>0.78787878787878785</v>
      </c>
      <c r="BC32" s="22">
        <f t="shared" si="11"/>
        <v>0.99477533960292575</v>
      </c>
      <c r="BD32" s="20">
        <v>16</v>
      </c>
      <c r="BE32" s="24">
        <v>17</v>
      </c>
      <c r="BF32" s="17">
        <f t="shared" si="12"/>
        <v>-1</v>
      </c>
      <c r="BG32" s="20">
        <v>14</v>
      </c>
      <c r="BH32" s="20">
        <v>12</v>
      </c>
      <c r="BI32" s="20">
        <f t="shared" si="13"/>
        <v>1.1666666666666667</v>
      </c>
      <c r="BJ32" s="24">
        <v>11</v>
      </c>
      <c r="BK32" s="17">
        <f t="shared" si="14"/>
        <v>-3</v>
      </c>
      <c r="BL32" s="20">
        <v>8</v>
      </c>
      <c r="BM32" s="20">
        <v>5</v>
      </c>
      <c r="BN32" s="20">
        <v>86</v>
      </c>
      <c r="BO32" s="17">
        <v>81</v>
      </c>
      <c r="BQ32" s="34" t="s">
        <v>23</v>
      </c>
      <c r="BR32" s="34">
        <f>CORREL(BW2:BW153,CW2:CW153)</f>
        <v>0.22575241349868991</v>
      </c>
      <c r="BT32" s="18" t="s">
        <v>133</v>
      </c>
      <c r="BU32" s="37">
        <v>43803</v>
      </c>
      <c r="BV32" s="20" t="s">
        <v>327</v>
      </c>
      <c r="BW32" s="20">
        <v>1</v>
      </c>
      <c r="BX32" s="20">
        <v>2</v>
      </c>
      <c r="BY32" s="20" t="s">
        <v>328</v>
      </c>
      <c r="BZ32" s="20">
        <v>0.53200000000000003</v>
      </c>
      <c r="CA32" s="21" t="s">
        <v>329</v>
      </c>
      <c r="CB32" s="25" t="s">
        <v>599</v>
      </c>
      <c r="CC32" s="30">
        <v>0.40899999999999997</v>
      </c>
      <c r="CD32" s="61" t="s">
        <v>330</v>
      </c>
      <c r="CE32" s="30">
        <v>0.68799999999999994</v>
      </c>
      <c r="CF32" s="64">
        <v>0.5</v>
      </c>
      <c r="CG32" s="65">
        <v>22</v>
      </c>
      <c r="CH32" s="62">
        <f t="shared" si="15"/>
        <v>0</v>
      </c>
      <c r="CI32" s="30">
        <v>6</v>
      </c>
      <c r="CJ32" s="30">
        <v>26</v>
      </c>
      <c r="CK32" s="30">
        <v>32</v>
      </c>
      <c r="CL32" s="66">
        <v>0.20689655172413793</v>
      </c>
      <c r="CM32" s="66">
        <v>0.78787878787878785</v>
      </c>
      <c r="CN32" s="22">
        <f t="shared" si="16"/>
        <v>0.99477533960292575</v>
      </c>
      <c r="CO32" s="20">
        <v>16</v>
      </c>
      <c r="CP32" s="24">
        <v>17</v>
      </c>
      <c r="CQ32" s="29">
        <f t="shared" si="17"/>
        <v>-1</v>
      </c>
      <c r="CR32" s="20">
        <v>14</v>
      </c>
      <c r="CS32" s="20">
        <v>12</v>
      </c>
      <c r="CT32" s="20">
        <f t="shared" si="18"/>
        <v>1.1666666666666667</v>
      </c>
      <c r="CU32" s="24">
        <v>11</v>
      </c>
      <c r="CV32" s="17">
        <f t="shared" si="19"/>
        <v>-1</v>
      </c>
      <c r="CW32" s="20">
        <v>8</v>
      </c>
      <c r="CX32" s="20">
        <v>5</v>
      </c>
      <c r="CY32" s="20">
        <v>86</v>
      </c>
      <c r="CZ32" s="17">
        <v>81</v>
      </c>
      <c r="DD32" s="18" t="s">
        <v>481</v>
      </c>
      <c r="DE32" s="19">
        <v>42689</v>
      </c>
      <c r="DF32" s="20" t="s">
        <v>482</v>
      </c>
      <c r="DG32" s="20" t="s">
        <v>28</v>
      </c>
      <c r="DH32" s="17">
        <v>17</v>
      </c>
      <c r="DI32" s="20" t="s">
        <v>483</v>
      </c>
      <c r="DJ32" s="20">
        <v>0.48</v>
      </c>
      <c r="DK32" s="21" t="s">
        <v>99</v>
      </c>
      <c r="DL32" s="25" t="s">
        <v>599</v>
      </c>
      <c r="DM32" s="20">
        <v>0.27300000000000002</v>
      </c>
      <c r="DN32" s="20" t="s">
        <v>484</v>
      </c>
      <c r="DO32" s="20">
        <v>0.625</v>
      </c>
      <c r="DP32" s="17">
        <v>0.29099999999999998</v>
      </c>
      <c r="DQ32" s="17">
        <v>14</v>
      </c>
      <c r="DR32" s="27">
        <f t="shared" si="0"/>
        <v>8</v>
      </c>
      <c r="DS32" s="20">
        <v>11</v>
      </c>
      <c r="DT32" s="20">
        <v>37</v>
      </c>
      <c r="DU32" s="20">
        <v>48</v>
      </c>
      <c r="DV32" s="22">
        <v>0.39285714285714285</v>
      </c>
      <c r="DW32" s="22">
        <v>0.82222222222222219</v>
      </c>
      <c r="DX32" s="22">
        <f t="shared" si="1"/>
        <v>1.215079365079365</v>
      </c>
      <c r="DY32" s="20">
        <v>20</v>
      </c>
      <c r="DZ32" s="17">
        <v>21</v>
      </c>
      <c r="EA32" s="17">
        <f t="shared" si="2"/>
        <v>-1</v>
      </c>
      <c r="EB32" s="20">
        <v>12</v>
      </c>
      <c r="EC32" s="20">
        <v>22</v>
      </c>
      <c r="ED32" s="25">
        <f t="shared" si="3"/>
        <v>0.54545454545454541</v>
      </c>
      <c r="EE32" s="17">
        <v>13</v>
      </c>
      <c r="EF32" s="17">
        <f t="shared" si="4"/>
        <v>1</v>
      </c>
      <c r="EG32" s="20">
        <v>9</v>
      </c>
      <c r="EH32" s="20">
        <v>5</v>
      </c>
      <c r="EI32" s="20">
        <v>69</v>
      </c>
      <c r="EJ32" s="20">
        <v>81</v>
      </c>
    </row>
    <row r="33" spans="1:140" x14ac:dyDescent="0.3">
      <c r="A33" s="15" t="s">
        <v>0</v>
      </c>
      <c r="B33" s="16" t="s">
        <v>1</v>
      </c>
      <c r="C33" s="17" t="s">
        <v>2</v>
      </c>
      <c r="D33" s="17" t="s">
        <v>3</v>
      </c>
      <c r="E33" s="17" t="s">
        <v>4</v>
      </c>
      <c r="F33" s="17" t="s">
        <v>5</v>
      </c>
      <c r="G33" s="17" t="s">
        <v>6</v>
      </c>
      <c r="H33" s="17" t="s">
        <v>7</v>
      </c>
      <c r="I33" s="17" t="s">
        <v>587</v>
      </c>
      <c r="J33" s="17" t="s">
        <v>8</v>
      </c>
      <c r="K33" s="17" t="s">
        <v>9</v>
      </c>
      <c r="L33" s="17" t="s">
        <v>10</v>
      </c>
      <c r="M33" s="17" t="s">
        <v>11</v>
      </c>
      <c r="N33" s="17" t="s">
        <v>12</v>
      </c>
      <c r="O33" s="17" t="s">
        <v>614</v>
      </c>
      <c r="P33" s="17" t="s">
        <v>13</v>
      </c>
      <c r="Q33" s="17" t="s">
        <v>14</v>
      </c>
      <c r="R33" s="17" t="s">
        <v>15</v>
      </c>
      <c r="S33" s="17" t="s">
        <v>16</v>
      </c>
      <c r="T33" s="17" t="s">
        <v>17</v>
      </c>
      <c r="U33" s="17" t="s">
        <v>634</v>
      </c>
      <c r="V33" s="17" t="s">
        <v>18</v>
      </c>
      <c r="W33" s="17" t="s">
        <v>19</v>
      </c>
      <c r="X33" s="17" t="s">
        <v>619</v>
      </c>
      <c r="Y33" s="17" t="s">
        <v>20</v>
      </c>
      <c r="Z33" s="17" t="s">
        <v>21</v>
      </c>
      <c r="AA33" s="17" t="s">
        <v>621</v>
      </c>
      <c r="AB33" s="17" t="s">
        <v>22</v>
      </c>
      <c r="AC33" s="17" t="s">
        <v>623</v>
      </c>
      <c r="AD33" s="17" t="s">
        <v>23</v>
      </c>
      <c r="AE33" s="17" t="s">
        <v>24</v>
      </c>
      <c r="AF33" s="17" t="s">
        <v>25</v>
      </c>
      <c r="AG33" s="17" t="s">
        <v>552</v>
      </c>
      <c r="AH33" s="60"/>
      <c r="AI33" s="18" t="s">
        <v>339</v>
      </c>
      <c r="AJ33" s="19">
        <v>43832</v>
      </c>
      <c r="AK33" s="20" t="s">
        <v>340</v>
      </c>
      <c r="AL33" s="20" t="s">
        <v>28</v>
      </c>
      <c r="AM33" s="20">
        <v>3</v>
      </c>
      <c r="AN33" s="20" t="s">
        <v>341</v>
      </c>
      <c r="AO33" s="20">
        <v>0.34499999999999997</v>
      </c>
      <c r="AP33" s="21" t="s">
        <v>342</v>
      </c>
      <c r="AQ33" s="25" t="s">
        <v>604</v>
      </c>
      <c r="AR33" s="23">
        <v>0.25</v>
      </c>
      <c r="AS33" s="20" t="s">
        <v>343</v>
      </c>
      <c r="AT33" s="20">
        <v>0.68400000000000005</v>
      </c>
      <c r="AU33" s="23">
        <v>0.43099999999999999</v>
      </c>
      <c r="AV33" s="24">
        <v>11</v>
      </c>
      <c r="AW33" s="27">
        <f t="shared" si="10"/>
        <v>13</v>
      </c>
      <c r="AX33" s="20">
        <v>14</v>
      </c>
      <c r="AY33" s="20">
        <v>27</v>
      </c>
      <c r="AZ33" s="20">
        <v>41</v>
      </c>
      <c r="BA33" s="25">
        <v>0.35</v>
      </c>
      <c r="BB33" s="25">
        <v>0.79411764705882348</v>
      </c>
      <c r="BC33" s="22">
        <f t="shared" si="11"/>
        <v>1.1441176470588235</v>
      </c>
      <c r="BD33" s="20">
        <v>16</v>
      </c>
      <c r="BE33" s="24">
        <v>17</v>
      </c>
      <c r="BF33" s="17">
        <f t="shared" si="12"/>
        <v>-1</v>
      </c>
      <c r="BG33" s="20">
        <v>11</v>
      </c>
      <c r="BH33" s="20">
        <v>9</v>
      </c>
      <c r="BI33" s="20">
        <f t="shared" si="13"/>
        <v>1.2222222222222223</v>
      </c>
      <c r="BJ33" s="24">
        <v>11</v>
      </c>
      <c r="BK33" s="17">
        <f t="shared" si="14"/>
        <v>0</v>
      </c>
      <c r="BL33" s="20">
        <v>4</v>
      </c>
      <c r="BM33" s="20">
        <v>7</v>
      </c>
      <c r="BN33" s="20">
        <v>59</v>
      </c>
      <c r="BO33" s="17">
        <v>77</v>
      </c>
      <c r="BQ33" s="34" t="s">
        <v>636</v>
      </c>
      <c r="BR33" s="34">
        <f>CORREL(BW2:BW153,CN2:CN153)</f>
        <v>0.18259396014247981</v>
      </c>
      <c r="BT33" s="18" t="s">
        <v>339</v>
      </c>
      <c r="BU33" s="37">
        <v>43832</v>
      </c>
      <c r="BV33" s="20" t="s">
        <v>340</v>
      </c>
      <c r="BW33" s="20">
        <v>1</v>
      </c>
      <c r="BX33" s="20">
        <v>3</v>
      </c>
      <c r="BY33" s="20" t="s">
        <v>341</v>
      </c>
      <c r="BZ33" s="20">
        <v>0.34499999999999997</v>
      </c>
      <c r="CA33" s="21" t="s">
        <v>342</v>
      </c>
      <c r="CB33" s="25" t="s">
        <v>604</v>
      </c>
      <c r="CC33" s="64">
        <v>0.25</v>
      </c>
      <c r="CD33" s="30" t="s">
        <v>343</v>
      </c>
      <c r="CE33" s="30">
        <v>0.68400000000000005</v>
      </c>
      <c r="CF33" s="64">
        <v>0.43099999999999999</v>
      </c>
      <c r="CG33" s="65">
        <v>11</v>
      </c>
      <c r="CH33" s="62">
        <f t="shared" si="15"/>
        <v>13</v>
      </c>
      <c r="CI33" s="30">
        <v>14</v>
      </c>
      <c r="CJ33" s="30">
        <v>27</v>
      </c>
      <c r="CK33" s="30">
        <v>41</v>
      </c>
      <c r="CL33" s="66">
        <v>0.35</v>
      </c>
      <c r="CM33" s="66">
        <v>0.79411764705882348</v>
      </c>
      <c r="CN33" s="22">
        <f t="shared" si="16"/>
        <v>1.1441176470588235</v>
      </c>
      <c r="CO33" s="20">
        <v>16</v>
      </c>
      <c r="CP33" s="24">
        <v>17</v>
      </c>
      <c r="CQ33" s="29">
        <f t="shared" si="17"/>
        <v>-1</v>
      </c>
      <c r="CR33" s="20">
        <v>11</v>
      </c>
      <c r="CS33" s="20">
        <v>9</v>
      </c>
      <c r="CT33" s="20">
        <f t="shared" si="18"/>
        <v>1.2222222222222223</v>
      </c>
      <c r="CU33" s="24">
        <v>11</v>
      </c>
      <c r="CV33" s="17">
        <f t="shared" si="19"/>
        <v>2</v>
      </c>
      <c r="CW33" s="20">
        <v>4</v>
      </c>
      <c r="CX33" s="20">
        <v>7</v>
      </c>
      <c r="CY33" s="20">
        <v>59</v>
      </c>
      <c r="CZ33" s="17">
        <v>77</v>
      </c>
      <c r="DD33" s="18" t="s">
        <v>485</v>
      </c>
      <c r="DE33" s="19">
        <v>42693</v>
      </c>
      <c r="DF33" s="20" t="s">
        <v>486</v>
      </c>
      <c r="DG33" s="20" t="s">
        <v>28</v>
      </c>
      <c r="DH33" s="17">
        <v>6</v>
      </c>
      <c r="DI33" s="20" t="s">
        <v>448</v>
      </c>
      <c r="DJ33" s="20">
        <v>0.43099999999999999</v>
      </c>
      <c r="DK33" s="21" t="s">
        <v>573</v>
      </c>
      <c r="DL33" s="25" t="s">
        <v>609</v>
      </c>
      <c r="DM33" s="20">
        <v>0.33300000000000002</v>
      </c>
      <c r="DN33" s="20" t="s">
        <v>487</v>
      </c>
      <c r="DO33" s="20">
        <v>0.74299999999999999</v>
      </c>
      <c r="DP33" s="17">
        <v>0.371</v>
      </c>
      <c r="DQ33" s="17">
        <v>29</v>
      </c>
      <c r="DR33" s="27">
        <f t="shared" si="0"/>
        <v>1</v>
      </c>
      <c r="DS33" s="20">
        <v>14</v>
      </c>
      <c r="DT33" s="20">
        <v>37</v>
      </c>
      <c r="DU33" s="20">
        <v>51</v>
      </c>
      <c r="DV33" s="22">
        <v>0.3783783783783784</v>
      </c>
      <c r="DW33" s="22">
        <v>0.78723404255319152</v>
      </c>
      <c r="DX33" s="22">
        <f t="shared" si="1"/>
        <v>1.1656124209315699</v>
      </c>
      <c r="DY33" s="20">
        <v>23</v>
      </c>
      <c r="DZ33" s="17">
        <v>27</v>
      </c>
      <c r="EA33" s="17">
        <f t="shared" si="2"/>
        <v>-4</v>
      </c>
      <c r="EB33" s="20">
        <v>19</v>
      </c>
      <c r="EC33" s="20">
        <v>21</v>
      </c>
      <c r="ED33" s="25">
        <f t="shared" si="3"/>
        <v>0.90476190476190477</v>
      </c>
      <c r="EE33" s="17">
        <v>8</v>
      </c>
      <c r="EF33" s="17">
        <f t="shared" si="4"/>
        <v>-11</v>
      </c>
      <c r="EG33" s="20">
        <v>5</v>
      </c>
      <c r="EH33" s="20">
        <v>3</v>
      </c>
      <c r="EI33" s="20">
        <v>86</v>
      </c>
      <c r="EJ33" s="20">
        <v>94</v>
      </c>
    </row>
    <row r="34" spans="1:140" x14ac:dyDescent="0.3">
      <c r="A34" s="2" t="s">
        <v>481</v>
      </c>
      <c r="B34" s="6">
        <v>42689</v>
      </c>
      <c r="C34" s="7" t="s">
        <v>482</v>
      </c>
      <c r="D34" s="7" t="s">
        <v>28</v>
      </c>
      <c r="E34" s="5">
        <v>17</v>
      </c>
      <c r="F34" s="7" t="s">
        <v>483</v>
      </c>
      <c r="G34" s="7">
        <v>0.48</v>
      </c>
      <c r="H34" s="8" t="s">
        <v>99</v>
      </c>
      <c r="I34" s="14" t="s">
        <v>599</v>
      </c>
      <c r="J34" s="7">
        <v>0.27300000000000002</v>
      </c>
      <c r="K34" s="7" t="s">
        <v>484</v>
      </c>
      <c r="L34" s="7">
        <v>0.625</v>
      </c>
      <c r="M34" s="5">
        <v>0.29099999999999998</v>
      </c>
      <c r="N34" s="5">
        <v>14</v>
      </c>
      <c r="O34" s="47">
        <f>I34-N34</f>
        <v>8</v>
      </c>
      <c r="P34" s="7">
        <v>11</v>
      </c>
      <c r="Q34" s="7">
        <v>37</v>
      </c>
      <c r="R34" s="7">
        <v>48</v>
      </c>
      <c r="S34" s="9">
        <v>0.39285714285714285</v>
      </c>
      <c r="T34" s="9">
        <v>0.82222222222222219</v>
      </c>
      <c r="U34" s="9">
        <f t="shared" si="6"/>
        <v>1.215079365079365</v>
      </c>
      <c r="V34" s="7">
        <v>20</v>
      </c>
      <c r="W34" s="5">
        <v>21</v>
      </c>
      <c r="X34" s="5">
        <f t="shared" si="7"/>
        <v>-1</v>
      </c>
      <c r="Y34" s="7">
        <v>12</v>
      </c>
      <c r="Z34" s="7">
        <v>22</v>
      </c>
      <c r="AA34" s="10">
        <f t="shared" si="8"/>
        <v>0.54545454545454541</v>
      </c>
      <c r="AB34" s="5">
        <v>13</v>
      </c>
      <c r="AC34" s="5">
        <f t="shared" si="9"/>
        <v>-9</v>
      </c>
      <c r="AD34" s="7">
        <v>9</v>
      </c>
      <c r="AE34" s="7">
        <v>5</v>
      </c>
      <c r="AF34" s="7">
        <v>69</v>
      </c>
      <c r="AG34" s="7">
        <v>81</v>
      </c>
      <c r="AH34" s="60"/>
      <c r="AI34" s="18" t="s">
        <v>344</v>
      </c>
      <c r="AJ34" s="19">
        <v>43835</v>
      </c>
      <c r="AK34" s="20" t="s">
        <v>345</v>
      </c>
      <c r="AL34" s="20" t="s">
        <v>28</v>
      </c>
      <c r="AM34" s="20">
        <v>3</v>
      </c>
      <c r="AN34" s="20" t="s">
        <v>346</v>
      </c>
      <c r="AO34" s="20">
        <v>0.45800000000000002</v>
      </c>
      <c r="AP34" s="21" t="s">
        <v>347</v>
      </c>
      <c r="AQ34" s="25" t="s">
        <v>599</v>
      </c>
      <c r="AR34" s="20">
        <v>0.318</v>
      </c>
      <c r="AS34" s="20" t="s">
        <v>348</v>
      </c>
      <c r="AT34" s="20">
        <v>0.65</v>
      </c>
      <c r="AU34" s="23">
        <v>0.441</v>
      </c>
      <c r="AV34" s="24">
        <v>24</v>
      </c>
      <c r="AW34" s="27">
        <f t="shared" si="10"/>
        <v>-2</v>
      </c>
      <c r="AX34" s="20">
        <v>6</v>
      </c>
      <c r="AY34" s="20">
        <v>32</v>
      </c>
      <c r="AZ34" s="20">
        <v>38</v>
      </c>
      <c r="BA34" s="25">
        <v>0.15789473684210525</v>
      </c>
      <c r="BB34" s="25">
        <v>0.82051282051282048</v>
      </c>
      <c r="BC34" s="22">
        <f t="shared" si="11"/>
        <v>0.97840755735492579</v>
      </c>
      <c r="BD34" s="20">
        <v>18</v>
      </c>
      <c r="BE34" s="24">
        <v>19</v>
      </c>
      <c r="BF34" s="17">
        <f t="shared" si="12"/>
        <v>-1</v>
      </c>
      <c r="BG34" s="20">
        <v>15</v>
      </c>
      <c r="BH34" s="20">
        <v>15</v>
      </c>
      <c r="BI34" s="20">
        <f>BG34/BH34</f>
        <v>1</v>
      </c>
      <c r="BJ34" s="24">
        <v>16</v>
      </c>
      <c r="BK34" s="17">
        <f t="shared" si="14"/>
        <v>1</v>
      </c>
      <c r="BL34" s="20">
        <v>9</v>
      </c>
      <c r="BM34" s="20">
        <v>8</v>
      </c>
      <c r="BN34" s="20">
        <v>74</v>
      </c>
      <c r="BO34" s="17">
        <v>81</v>
      </c>
      <c r="BQ34" s="34" t="s">
        <v>18</v>
      </c>
      <c r="BR34" s="34">
        <f>CORREL(BW2:BW153,CO2:CO153)</f>
        <v>-0.18107576936539976</v>
      </c>
      <c r="BT34" s="18" t="s">
        <v>344</v>
      </c>
      <c r="BU34" s="37">
        <v>43835</v>
      </c>
      <c r="BV34" s="20" t="s">
        <v>345</v>
      </c>
      <c r="BW34" s="20">
        <v>1</v>
      </c>
      <c r="BX34" s="20">
        <v>3</v>
      </c>
      <c r="BY34" s="20" t="s">
        <v>346</v>
      </c>
      <c r="BZ34" s="20">
        <v>0.45800000000000002</v>
      </c>
      <c r="CA34" s="21" t="s">
        <v>347</v>
      </c>
      <c r="CB34" s="25" t="s">
        <v>599</v>
      </c>
      <c r="CC34" s="30">
        <v>0.318</v>
      </c>
      <c r="CD34" s="30" t="s">
        <v>348</v>
      </c>
      <c r="CE34" s="30">
        <v>0.65</v>
      </c>
      <c r="CF34" s="64">
        <v>0.441</v>
      </c>
      <c r="CG34" s="65">
        <v>24</v>
      </c>
      <c r="CH34" s="62">
        <f t="shared" si="15"/>
        <v>-2</v>
      </c>
      <c r="CI34" s="30">
        <v>6</v>
      </c>
      <c r="CJ34" s="30">
        <v>32</v>
      </c>
      <c r="CK34" s="30">
        <v>38</v>
      </c>
      <c r="CL34" s="66">
        <v>0.15789473684210525</v>
      </c>
      <c r="CM34" s="66">
        <v>0.82051282051282048</v>
      </c>
      <c r="CN34" s="22">
        <f t="shared" si="16"/>
        <v>0.97840755735492579</v>
      </c>
      <c r="CO34" s="20">
        <v>18</v>
      </c>
      <c r="CP34" s="24">
        <v>19</v>
      </c>
      <c r="CQ34" s="29">
        <f t="shared" si="17"/>
        <v>-1</v>
      </c>
      <c r="CR34" s="20">
        <v>15</v>
      </c>
      <c r="CS34" s="20">
        <v>15</v>
      </c>
      <c r="CT34" s="20">
        <f>CR34/CS34</f>
        <v>1</v>
      </c>
      <c r="CU34" s="24">
        <v>16</v>
      </c>
      <c r="CV34" s="17">
        <f t="shared" si="19"/>
        <v>1</v>
      </c>
      <c r="CW34" s="20">
        <v>9</v>
      </c>
      <c r="CX34" s="20">
        <v>8</v>
      </c>
      <c r="CY34" s="20">
        <v>74</v>
      </c>
      <c r="CZ34" s="17">
        <v>81</v>
      </c>
      <c r="DD34" s="18" t="s">
        <v>112</v>
      </c>
      <c r="DE34" s="19">
        <v>42696</v>
      </c>
      <c r="DF34" s="20" t="s">
        <v>488</v>
      </c>
      <c r="DG34" s="20" t="s">
        <v>28</v>
      </c>
      <c r="DH34" s="17">
        <v>13</v>
      </c>
      <c r="DI34" s="20" t="s">
        <v>489</v>
      </c>
      <c r="DJ34" s="20">
        <v>0.45500000000000002</v>
      </c>
      <c r="DK34" s="21" t="s">
        <v>170</v>
      </c>
      <c r="DL34" s="25" t="s">
        <v>606</v>
      </c>
      <c r="DM34" s="20">
        <v>0.28599999999999998</v>
      </c>
      <c r="DN34" s="20" t="s">
        <v>449</v>
      </c>
      <c r="DO34" s="20">
        <v>0.72</v>
      </c>
      <c r="DP34" s="17">
        <v>0.34899999999999998</v>
      </c>
      <c r="DQ34" s="17">
        <v>21</v>
      </c>
      <c r="DR34" s="27">
        <f t="shared" ref="DR34:DR65" si="21">DL34-DQ34</f>
        <v>0</v>
      </c>
      <c r="DS34" s="20">
        <v>10</v>
      </c>
      <c r="DT34" s="20">
        <v>38</v>
      </c>
      <c r="DU34" s="20">
        <v>48</v>
      </c>
      <c r="DV34" s="22">
        <v>0.32258064516129031</v>
      </c>
      <c r="DW34" s="22">
        <v>0.86363636363636365</v>
      </c>
      <c r="DX34" s="22">
        <f t="shared" ref="DX34:DX65" si="22">DV34+DW34</f>
        <v>1.186217008797654</v>
      </c>
      <c r="DY34" s="20">
        <v>25</v>
      </c>
      <c r="DZ34" s="17">
        <v>21</v>
      </c>
      <c r="EA34" s="17">
        <f t="shared" ref="EA34:EA65" si="23">DY34-DZ34</f>
        <v>4</v>
      </c>
      <c r="EB34" s="20">
        <v>16</v>
      </c>
      <c r="EC34" s="20">
        <v>18</v>
      </c>
      <c r="ED34" s="25">
        <f t="shared" ref="ED34:ED65" si="24">EB34/EC34</f>
        <v>0.88888888888888884</v>
      </c>
      <c r="EE34" s="17">
        <v>7</v>
      </c>
      <c r="EF34" s="17">
        <f t="shared" ref="EF34:EF65" si="25">EE34-EB34</f>
        <v>-9</v>
      </c>
      <c r="EG34" s="20">
        <v>5</v>
      </c>
      <c r="EH34" s="20">
        <v>2</v>
      </c>
      <c r="EI34" s="20">
        <v>74</v>
      </c>
      <c r="EJ34" s="20">
        <v>83</v>
      </c>
    </row>
    <row r="35" spans="1:140" x14ac:dyDescent="0.3">
      <c r="A35" s="2" t="s">
        <v>485</v>
      </c>
      <c r="B35" s="6">
        <v>42693</v>
      </c>
      <c r="C35" s="7" t="s">
        <v>486</v>
      </c>
      <c r="D35" s="7" t="s">
        <v>28</v>
      </c>
      <c r="E35" s="5">
        <v>6</v>
      </c>
      <c r="F35" s="7" t="s">
        <v>448</v>
      </c>
      <c r="G35" s="7">
        <v>0.43099999999999999</v>
      </c>
      <c r="H35" s="8" t="s">
        <v>573</v>
      </c>
      <c r="I35" s="14" t="s">
        <v>609</v>
      </c>
      <c r="J35" s="7">
        <v>0.33300000000000002</v>
      </c>
      <c r="K35" s="7" t="s">
        <v>487</v>
      </c>
      <c r="L35" s="7">
        <v>0.74299999999999999</v>
      </c>
      <c r="M35" s="5">
        <v>0.371</v>
      </c>
      <c r="N35" s="5">
        <v>29</v>
      </c>
      <c r="O35" s="47">
        <f t="shared" ref="O35:O62" si="26">I35-N35</f>
        <v>1</v>
      </c>
      <c r="P35" s="7">
        <v>14</v>
      </c>
      <c r="Q35" s="7">
        <v>37</v>
      </c>
      <c r="R35" s="7">
        <v>51</v>
      </c>
      <c r="S35" s="9">
        <v>0.3783783783783784</v>
      </c>
      <c r="T35" s="9">
        <v>0.78723404255319152</v>
      </c>
      <c r="U35" s="9">
        <f t="shared" si="6"/>
        <v>1.1656124209315699</v>
      </c>
      <c r="V35" s="7">
        <v>23</v>
      </c>
      <c r="W35" s="5">
        <v>27</v>
      </c>
      <c r="X35" s="5">
        <f t="shared" si="7"/>
        <v>-4</v>
      </c>
      <c r="Y35" s="7">
        <v>19</v>
      </c>
      <c r="Z35" s="7">
        <v>21</v>
      </c>
      <c r="AA35" s="10">
        <f t="shared" si="8"/>
        <v>0.90476190476190477</v>
      </c>
      <c r="AB35" s="5">
        <v>8</v>
      </c>
      <c r="AC35" s="5">
        <f t="shared" si="9"/>
        <v>-13</v>
      </c>
      <c r="AD35" s="7">
        <v>5</v>
      </c>
      <c r="AE35" s="7">
        <v>3</v>
      </c>
      <c r="AF35" s="7">
        <v>86</v>
      </c>
      <c r="AG35" s="7">
        <v>94</v>
      </c>
      <c r="AH35" s="60"/>
      <c r="AI35" s="18" t="s">
        <v>47</v>
      </c>
      <c r="AJ35" s="19">
        <v>43889</v>
      </c>
      <c r="AK35" s="20" t="s">
        <v>393</v>
      </c>
      <c r="AL35" s="20" t="s">
        <v>28</v>
      </c>
      <c r="AM35" s="20">
        <v>3</v>
      </c>
      <c r="AN35" s="20" t="s">
        <v>292</v>
      </c>
      <c r="AO35" s="20">
        <v>0.41399999999999998</v>
      </c>
      <c r="AP35" s="21" t="s">
        <v>136</v>
      </c>
      <c r="AQ35" s="25" t="s">
        <v>605</v>
      </c>
      <c r="AR35" s="20">
        <v>0.33300000000000002</v>
      </c>
      <c r="AS35" s="21" t="s">
        <v>394</v>
      </c>
      <c r="AT35" s="20">
        <v>0.8</v>
      </c>
      <c r="AU35" s="23">
        <v>0.436</v>
      </c>
      <c r="AV35" s="24">
        <v>23</v>
      </c>
      <c r="AW35" s="27">
        <f t="shared" si="10"/>
        <v>4</v>
      </c>
      <c r="AX35" s="20">
        <v>8</v>
      </c>
      <c r="AY35" s="20">
        <v>29</v>
      </c>
      <c r="AZ35" s="20">
        <v>37</v>
      </c>
      <c r="BA35" s="25">
        <v>0.23529411764705882</v>
      </c>
      <c r="BB35" s="25">
        <v>0.90625</v>
      </c>
      <c r="BC35" s="22">
        <f t="shared" si="11"/>
        <v>1.1415441176470589</v>
      </c>
      <c r="BD35" s="20">
        <v>12</v>
      </c>
      <c r="BE35" s="24">
        <v>11</v>
      </c>
      <c r="BF35" s="17">
        <f t="shared" si="12"/>
        <v>1</v>
      </c>
      <c r="BG35" s="20">
        <v>19</v>
      </c>
      <c r="BH35" s="20">
        <v>11</v>
      </c>
      <c r="BI35" s="20">
        <f t="shared" si="13"/>
        <v>1.7272727272727273</v>
      </c>
      <c r="BJ35" s="24">
        <v>10</v>
      </c>
      <c r="BK35" s="17">
        <f t="shared" si="14"/>
        <v>-9</v>
      </c>
      <c r="BL35" s="20">
        <v>3</v>
      </c>
      <c r="BM35" s="20">
        <v>6</v>
      </c>
      <c r="BN35" s="20">
        <v>65</v>
      </c>
      <c r="BO35" s="17">
        <v>75</v>
      </c>
      <c r="BQ35" s="34" t="s">
        <v>22</v>
      </c>
      <c r="BR35" s="34">
        <f>CORREL(BW2:BW153,CU2:CU153)</f>
        <v>0.17514783866599862</v>
      </c>
      <c r="BT35" s="18" t="s">
        <v>47</v>
      </c>
      <c r="BU35" s="37">
        <v>43889</v>
      </c>
      <c r="BV35" s="20" t="s">
        <v>393</v>
      </c>
      <c r="BW35" s="20">
        <v>1</v>
      </c>
      <c r="BX35" s="20">
        <v>3</v>
      </c>
      <c r="BY35" s="20" t="s">
        <v>292</v>
      </c>
      <c r="BZ35" s="20">
        <v>0.41399999999999998</v>
      </c>
      <c r="CA35" s="21" t="s">
        <v>136</v>
      </c>
      <c r="CB35" s="25" t="s">
        <v>605</v>
      </c>
      <c r="CC35" s="30">
        <v>0.33300000000000002</v>
      </c>
      <c r="CD35" s="61" t="s">
        <v>394</v>
      </c>
      <c r="CE35" s="30">
        <v>0.8</v>
      </c>
      <c r="CF35" s="64">
        <v>0.436</v>
      </c>
      <c r="CG35" s="65">
        <v>23</v>
      </c>
      <c r="CH35" s="62">
        <f t="shared" si="15"/>
        <v>4</v>
      </c>
      <c r="CI35" s="30">
        <v>8</v>
      </c>
      <c r="CJ35" s="30">
        <v>29</v>
      </c>
      <c r="CK35" s="30">
        <v>37</v>
      </c>
      <c r="CL35" s="66">
        <v>0.23529411764705882</v>
      </c>
      <c r="CM35" s="66">
        <v>0.90625</v>
      </c>
      <c r="CN35" s="22">
        <f t="shared" si="16"/>
        <v>1.1415441176470589</v>
      </c>
      <c r="CO35" s="20">
        <v>12</v>
      </c>
      <c r="CP35" s="24">
        <v>11</v>
      </c>
      <c r="CQ35" s="29">
        <f t="shared" si="17"/>
        <v>1</v>
      </c>
      <c r="CR35" s="20">
        <v>19</v>
      </c>
      <c r="CS35" s="20">
        <v>11</v>
      </c>
      <c r="CT35" s="20">
        <f t="shared" ref="CT35:CT54" si="27">CR35/CS35</f>
        <v>1.7272727272727273</v>
      </c>
      <c r="CU35" s="24">
        <v>10</v>
      </c>
      <c r="CV35" s="17">
        <f t="shared" si="19"/>
        <v>-1</v>
      </c>
      <c r="CW35" s="20">
        <v>3</v>
      </c>
      <c r="CX35" s="20">
        <v>6</v>
      </c>
      <c r="CY35" s="20">
        <v>65</v>
      </c>
      <c r="CZ35" s="17">
        <v>75</v>
      </c>
      <c r="DD35" s="18" t="s">
        <v>490</v>
      </c>
      <c r="DE35" s="19">
        <v>42701</v>
      </c>
      <c r="DF35" s="20" t="s">
        <v>491</v>
      </c>
      <c r="DG35" s="20" t="s">
        <v>28</v>
      </c>
      <c r="DH35" s="17">
        <v>8</v>
      </c>
      <c r="DI35" s="20" t="s">
        <v>492</v>
      </c>
      <c r="DJ35" s="20">
        <v>0.38600000000000001</v>
      </c>
      <c r="DK35" s="21" t="s">
        <v>187</v>
      </c>
      <c r="DL35" s="25" t="s">
        <v>599</v>
      </c>
      <c r="DM35" s="20">
        <v>0.5</v>
      </c>
      <c r="DN35" s="20" t="s">
        <v>493</v>
      </c>
      <c r="DO35" s="20">
        <v>0.75</v>
      </c>
      <c r="DP35" s="17">
        <v>0.34799999999999998</v>
      </c>
      <c r="DQ35" s="17">
        <v>37</v>
      </c>
      <c r="DR35" s="27">
        <f t="shared" si="21"/>
        <v>-15</v>
      </c>
      <c r="DS35" s="20">
        <v>15</v>
      </c>
      <c r="DT35" s="20">
        <v>36</v>
      </c>
      <c r="DU35" s="20">
        <v>51</v>
      </c>
      <c r="DV35" s="22">
        <v>0.31914893617021278</v>
      </c>
      <c r="DW35" s="22">
        <v>0.76595744680851063</v>
      </c>
      <c r="DX35" s="22">
        <f t="shared" si="22"/>
        <v>1.0851063829787235</v>
      </c>
      <c r="DY35" s="20">
        <v>17</v>
      </c>
      <c r="DZ35" s="17">
        <v>21</v>
      </c>
      <c r="EA35" s="17">
        <f t="shared" si="23"/>
        <v>-4</v>
      </c>
      <c r="EB35" s="20">
        <v>17</v>
      </c>
      <c r="EC35" s="20">
        <v>13</v>
      </c>
      <c r="ED35" s="25">
        <f t="shared" si="24"/>
        <v>1.3076923076923077</v>
      </c>
      <c r="EE35" s="17">
        <v>12</v>
      </c>
      <c r="EF35" s="17">
        <f t="shared" si="25"/>
        <v>-5</v>
      </c>
      <c r="EG35" s="20">
        <v>4</v>
      </c>
      <c r="EH35" s="20">
        <v>5</v>
      </c>
      <c r="EI35" s="20">
        <v>83</v>
      </c>
      <c r="EJ35" s="20">
        <v>91</v>
      </c>
    </row>
    <row r="36" spans="1:140" x14ac:dyDescent="0.3">
      <c r="A36" s="2" t="s">
        <v>112</v>
      </c>
      <c r="B36" s="6">
        <v>42696</v>
      </c>
      <c r="C36" s="7" t="s">
        <v>488</v>
      </c>
      <c r="D36" s="7" t="s">
        <v>28</v>
      </c>
      <c r="E36" s="5">
        <v>13</v>
      </c>
      <c r="F36" s="7" t="s">
        <v>489</v>
      </c>
      <c r="G36" s="7">
        <v>0.45500000000000002</v>
      </c>
      <c r="H36" s="8" t="s">
        <v>170</v>
      </c>
      <c r="I36" s="14" t="s">
        <v>606</v>
      </c>
      <c r="J36" s="7">
        <v>0.28599999999999998</v>
      </c>
      <c r="K36" s="7" t="s">
        <v>449</v>
      </c>
      <c r="L36" s="7">
        <v>0.72</v>
      </c>
      <c r="M36" s="5">
        <v>0.34899999999999998</v>
      </c>
      <c r="N36" s="5">
        <v>21</v>
      </c>
      <c r="O36" s="47">
        <f t="shared" si="26"/>
        <v>0</v>
      </c>
      <c r="P36" s="7">
        <v>10</v>
      </c>
      <c r="Q36" s="7">
        <v>38</v>
      </c>
      <c r="R36" s="7">
        <v>48</v>
      </c>
      <c r="S36" s="9">
        <v>0.32258064516129031</v>
      </c>
      <c r="T36" s="9">
        <v>0.86363636363636365</v>
      </c>
      <c r="U36" s="9">
        <f t="shared" si="6"/>
        <v>1.186217008797654</v>
      </c>
      <c r="V36" s="7">
        <v>25</v>
      </c>
      <c r="W36" s="5">
        <v>21</v>
      </c>
      <c r="X36" s="5">
        <f t="shared" si="7"/>
        <v>4</v>
      </c>
      <c r="Y36" s="7">
        <v>16</v>
      </c>
      <c r="Z36" s="7">
        <v>18</v>
      </c>
      <c r="AA36" s="10">
        <f t="shared" si="8"/>
        <v>0.88888888888888884</v>
      </c>
      <c r="AB36" s="5">
        <v>7</v>
      </c>
      <c r="AC36" s="5">
        <f t="shared" si="9"/>
        <v>-11</v>
      </c>
      <c r="AD36" s="7">
        <v>5</v>
      </c>
      <c r="AE36" s="7">
        <v>2</v>
      </c>
      <c r="AF36" s="7">
        <v>74</v>
      </c>
      <c r="AG36" s="7">
        <v>83</v>
      </c>
      <c r="AH36" s="60"/>
      <c r="AI36" s="18" t="s">
        <v>107</v>
      </c>
      <c r="AJ36" s="19">
        <v>42426</v>
      </c>
      <c r="AK36" s="20" t="s">
        <v>467</v>
      </c>
      <c r="AL36" s="20" t="s">
        <v>28</v>
      </c>
      <c r="AM36" s="17">
        <v>4</v>
      </c>
      <c r="AN36" s="20" t="s">
        <v>468</v>
      </c>
      <c r="AO36" s="20">
        <v>0.38600000000000001</v>
      </c>
      <c r="AP36" s="21" t="s">
        <v>170</v>
      </c>
      <c r="AQ36" s="25" t="s">
        <v>606</v>
      </c>
      <c r="AR36" s="20">
        <v>0.28599999999999998</v>
      </c>
      <c r="AS36" s="20" t="s">
        <v>469</v>
      </c>
      <c r="AT36" s="20">
        <v>0.81799999999999995</v>
      </c>
      <c r="AU36" s="20">
        <v>0.434</v>
      </c>
      <c r="AV36" s="20">
        <v>19</v>
      </c>
      <c r="AW36" s="27">
        <f t="shared" si="10"/>
        <v>2</v>
      </c>
      <c r="AX36" s="20">
        <v>8</v>
      </c>
      <c r="AY36" s="20">
        <v>27</v>
      </c>
      <c r="AZ36" s="20">
        <v>35</v>
      </c>
      <c r="BA36" s="22">
        <v>0.21621621621621623</v>
      </c>
      <c r="BB36" s="22">
        <v>0.84375</v>
      </c>
      <c r="BC36" s="22">
        <f t="shared" si="11"/>
        <v>1.0599662162162162</v>
      </c>
      <c r="BD36" s="20">
        <v>21</v>
      </c>
      <c r="BE36" s="17">
        <v>27</v>
      </c>
      <c r="BF36" s="17">
        <f t="shared" si="12"/>
        <v>-6</v>
      </c>
      <c r="BG36" s="20">
        <v>8</v>
      </c>
      <c r="BH36" s="20">
        <v>9</v>
      </c>
      <c r="BI36" s="20">
        <f t="shared" si="13"/>
        <v>0.88888888888888884</v>
      </c>
      <c r="BJ36" s="17">
        <v>15</v>
      </c>
      <c r="BK36" s="17">
        <f t="shared" si="14"/>
        <v>7</v>
      </c>
      <c r="BL36" s="20">
        <v>3</v>
      </c>
      <c r="BM36" s="20">
        <v>7</v>
      </c>
      <c r="BN36" s="20">
        <v>77</v>
      </c>
      <c r="BO36" s="20">
        <v>82</v>
      </c>
      <c r="BQ36" s="34" t="s">
        <v>24</v>
      </c>
      <c r="BR36" s="34">
        <f>CORREL(BW2:BW153,CX2:CX153)</f>
        <v>0.17357366204195371</v>
      </c>
      <c r="BT36" s="18" t="s">
        <v>107</v>
      </c>
      <c r="BU36" s="37">
        <v>42426</v>
      </c>
      <c r="BV36" s="20" t="s">
        <v>467</v>
      </c>
      <c r="BW36" s="20">
        <v>1</v>
      </c>
      <c r="BX36" s="17">
        <v>4</v>
      </c>
      <c r="BY36" s="20" t="s">
        <v>468</v>
      </c>
      <c r="BZ36" s="20">
        <v>0.38600000000000001</v>
      </c>
      <c r="CA36" s="21" t="s">
        <v>170</v>
      </c>
      <c r="CB36" s="25" t="s">
        <v>606</v>
      </c>
      <c r="CC36" s="30">
        <v>0.28599999999999998</v>
      </c>
      <c r="CD36" s="30" t="s">
        <v>469</v>
      </c>
      <c r="CE36" s="30">
        <v>0.81799999999999995</v>
      </c>
      <c r="CF36" s="30">
        <v>0.434</v>
      </c>
      <c r="CG36" s="30">
        <v>19</v>
      </c>
      <c r="CH36" s="62">
        <f t="shared" si="15"/>
        <v>2</v>
      </c>
      <c r="CI36" s="30">
        <v>8</v>
      </c>
      <c r="CJ36" s="30">
        <v>27</v>
      </c>
      <c r="CK36" s="30">
        <v>35</v>
      </c>
      <c r="CL36" s="63">
        <v>0.21621621621621623</v>
      </c>
      <c r="CM36" s="63">
        <v>0.84375</v>
      </c>
      <c r="CN36" s="22">
        <f t="shared" si="16"/>
        <v>1.0599662162162162</v>
      </c>
      <c r="CO36" s="20">
        <v>21</v>
      </c>
      <c r="CP36" s="17">
        <v>27</v>
      </c>
      <c r="CQ36" s="29">
        <f t="shared" si="17"/>
        <v>-6</v>
      </c>
      <c r="CR36" s="20">
        <v>8</v>
      </c>
      <c r="CS36" s="20">
        <v>9</v>
      </c>
      <c r="CT36" s="20">
        <f t="shared" si="27"/>
        <v>0.88888888888888884</v>
      </c>
      <c r="CU36" s="17">
        <v>15</v>
      </c>
      <c r="CV36" s="17">
        <f t="shared" si="19"/>
        <v>6</v>
      </c>
      <c r="CW36" s="20">
        <v>3</v>
      </c>
      <c r="CX36" s="20">
        <v>7</v>
      </c>
      <c r="CY36" s="20">
        <v>77</v>
      </c>
      <c r="CZ36" s="20">
        <v>82</v>
      </c>
      <c r="DD36" s="18" t="s">
        <v>122</v>
      </c>
      <c r="DE36" s="19">
        <v>42705</v>
      </c>
      <c r="DF36" s="20" t="s">
        <v>494</v>
      </c>
      <c r="DG36" s="20" t="s">
        <v>28</v>
      </c>
      <c r="DH36" s="17">
        <v>32</v>
      </c>
      <c r="DI36" s="20" t="s">
        <v>63</v>
      </c>
      <c r="DJ36" s="20">
        <v>0.48199999999999998</v>
      </c>
      <c r="DK36" s="21" t="s">
        <v>239</v>
      </c>
      <c r="DL36" s="25" t="s">
        <v>597</v>
      </c>
      <c r="DM36" s="20">
        <v>0.435</v>
      </c>
      <c r="DN36" s="20" t="s">
        <v>495</v>
      </c>
      <c r="DO36" s="20">
        <v>0.85</v>
      </c>
      <c r="DP36" s="17">
        <v>0.35799999999999998</v>
      </c>
      <c r="DQ36" s="17">
        <v>16</v>
      </c>
      <c r="DR36" s="27">
        <f t="shared" si="21"/>
        <v>7</v>
      </c>
      <c r="DS36" s="20">
        <v>18</v>
      </c>
      <c r="DT36" s="20">
        <v>29</v>
      </c>
      <c r="DU36" s="20">
        <v>47</v>
      </c>
      <c r="DV36" s="22">
        <v>0.58064516129032262</v>
      </c>
      <c r="DW36" s="22">
        <v>0.78378378378378377</v>
      </c>
      <c r="DX36" s="22">
        <f t="shared" si="22"/>
        <v>1.3644289450741063</v>
      </c>
      <c r="DY36" s="20">
        <v>13</v>
      </c>
      <c r="DZ36" s="17">
        <v>17</v>
      </c>
      <c r="EA36" s="17">
        <f t="shared" si="23"/>
        <v>-4</v>
      </c>
      <c r="EB36" s="20">
        <v>18</v>
      </c>
      <c r="EC36" s="20">
        <v>21</v>
      </c>
      <c r="ED36" s="25">
        <f t="shared" si="24"/>
        <v>0.8571428571428571</v>
      </c>
      <c r="EE36" s="17">
        <v>18</v>
      </c>
      <c r="EF36" s="17">
        <f t="shared" si="25"/>
        <v>0</v>
      </c>
      <c r="EG36" s="20">
        <v>1</v>
      </c>
      <c r="EH36" s="20">
        <v>5</v>
      </c>
      <c r="EI36" s="20">
        <v>81</v>
      </c>
      <c r="EJ36" s="20">
        <v>85</v>
      </c>
    </row>
    <row r="37" spans="1:140" x14ac:dyDescent="0.3">
      <c r="A37" s="2" t="s">
        <v>490</v>
      </c>
      <c r="B37" s="6">
        <v>42701</v>
      </c>
      <c r="C37" s="7" t="s">
        <v>491</v>
      </c>
      <c r="D37" s="7" t="s">
        <v>28</v>
      </c>
      <c r="E37" s="5">
        <v>8</v>
      </c>
      <c r="F37" s="7" t="s">
        <v>492</v>
      </c>
      <c r="G37" s="7">
        <v>0.38600000000000001</v>
      </c>
      <c r="H37" s="8" t="s">
        <v>187</v>
      </c>
      <c r="I37" s="14" t="s">
        <v>599</v>
      </c>
      <c r="J37" s="7">
        <v>0.5</v>
      </c>
      <c r="K37" s="7" t="s">
        <v>493</v>
      </c>
      <c r="L37" s="7">
        <v>0.75</v>
      </c>
      <c r="M37" s="5">
        <v>0.34799999999999998</v>
      </c>
      <c r="N37" s="5">
        <v>37</v>
      </c>
      <c r="O37" s="47">
        <f t="shared" si="26"/>
        <v>-15</v>
      </c>
      <c r="P37" s="7">
        <v>15</v>
      </c>
      <c r="Q37" s="7">
        <v>36</v>
      </c>
      <c r="R37" s="7">
        <v>51</v>
      </c>
      <c r="S37" s="9">
        <v>0.31914893617021278</v>
      </c>
      <c r="T37" s="9">
        <v>0.76595744680851063</v>
      </c>
      <c r="U37" s="9">
        <f t="shared" si="6"/>
        <v>1.0851063829787235</v>
      </c>
      <c r="V37" s="7">
        <v>17</v>
      </c>
      <c r="W37" s="5">
        <v>21</v>
      </c>
      <c r="X37" s="5">
        <f t="shared" si="7"/>
        <v>-4</v>
      </c>
      <c r="Y37" s="7">
        <v>17</v>
      </c>
      <c r="Z37" s="7">
        <v>13</v>
      </c>
      <c r="AA37" s="10">
        <f t="shared" si="8"/>
        <v>1.3076923076923077</v>
      </c>
      <c r="AB37" s="5">
        <v>12</v>
      </c>
      <c r="AC37" s="5">
        <f t="shared" si="9"/>
        <v>-1</v>
      </c>
      <c r="AD37" s="7">
        <v>4</v>
      </c>
      <c r="AE37" s="7">
        <v>5</v>
      </c>
      <c r="AF37" s="7">
        <v>83</v>
      </c>
      <c r="AG37" s="7">
        <v>91</v>
      </c>
      <c r="AH37" s="60"/>
      <c r="AI37" s="18" t="s">
        <v>107</v>
      </c>
      <c r="AJ37" s="19">
        <v>42791</v>
      </c>
      <c r="AK37" s="20" t="s">
        <v>543</v>
      </c>
      <c r="AL37" s="20" t="s">
        <v>28</v>
      </c>
      <c r="AM37" s="17">
        <v>4</v>
      </c>
      <c r="AN37" s="20" t="s">
        <v>544</v>
      </c>
      <c r="AO37" s="20">
        <v>0.54800000000000004</v>
      </c>
      <c r="AP37" s="21" t="s">
        <v>381</v>
      </c>
      <c r="AQ37" s="25" t="s">
        <v>598</v>
      </c>
      <c r="AR37" s="20">
        <v>0.6</v>
      </c>
      <c r="AS37" s="21" t="s">
        <v>127</v>
      </c>
      <c r="AT37" s="20">
        <v>0.55600000000000005</v>
      </c>
      <c r="AU37" s="17">
        <v>0.44600000000000001</v>
      </c>
      <c r="AV37" s="17">
        <v>22</v>
      </c>
      <c r="AW37" s="27">
        <f t="shared" si="10"/>
        <v>-2</v>
      </c>
      <c r="AX37" s="20">
        <v>5</v>
      </c>
      <c r="AY37" s="20">
        <v>24</v>
      </c>
      <c r="AZ37" s="20">
        <v>29</v>
      </c>
      <c r="BA37" s="22">
        <v>0.22727272727272727</v>
      </c>
      <c r="BB37" s="22">
        <v>0.75</v>
      </c>
      <c r="BC37" s="22">
        <f t="shared" si="11"/>
        <v>0.97727272727272729</v>
      </c>
      <c r="BD37" s="20">
        <v>13</v>
      </c>
      <c r="BE37" s="17">
        <v>17</v>
      </c>
      <c r="BF37" s="17">
        <f t="shared" si="12"/>
        <v>-4</v>
      </c>
      <c r="BG37" s="20">
        <v>16</v>
      </c>
      <c r="BH37" s="20">
        <v>20</v>
      </c>
      <c r="BI37" s="20">
        <f t="shared" si="13"/>
        <v>0.8</v>
      </c>
      <c r="BJ37" s="17">
        <v>12</v>
      </c>
      <c r="BK37" s="17">
        <f t="shared" si="14"/>
        <v>-4</v>
      </c>
      <c r="BL37" s="20">
        <v>6</v>
      </c>
      <c r="BM37" s="20">
        <v>5</v>
      </c>
      <c r="BN37" s="20">
        <v>68</v>
      </c>
      <c r="BO37" s="20">
        <v>70</v>
      </c>
      <c r="BQ37" s="34" t="s">
        <v>616</v>
      </c>
      <c r="BR37" s="34">
        <f>CORREL(BW2:BW153,CL2:CL153)</f>
        <v>0.16921917748424123</v>
      </c>
      <c r="BT37" s="18" t="s">
        <v>107</v>
      </c>
      <c r="BU37" s="37">
        <v>42791</v>
      </c>
      <c r="BV37" s="20" t="s">
        <v>543</v>
      </c>
      <c r="BW37" s="20">
        <v>1</v>
      </c>
      <c r="BX37" s="17">
        <v>4</v>
      </c>
      <c r="BY37" s="20" t="s">
        <v>544</v>
      </c>
      <c r="BZ37" s="20">
        <v>0.54800000000000004</v>
      </c>
      <c r="CA37" s="21" t="s">
        <v>381</v>
      </c>
      <c r="CB37" s="25" t="s">
        <v>598</v>
      </c>
      <c r="CC37" s="30">
        <v>0.6</v>
      </c>
      <c r="CD37" s="61" t="s">
        <v>127</v>
      </c>
      <c r="CE37" s="30">
        <v>0.55600000000000005</v>
      </c>
      <c r="CF37" s="29">
        <v>0.44600000000000001</v>
      </c>
      <c r="CG37" s="29">
        <v>22</v>
      </c>
      <c r="CH37" s="62">
        <f t="shared" si="15"/>
        <v>-2</v>
      </c>
      <c r="CI37" s="30">
        <v>5</v>
      </c>
      <c r="CJ37" s="30">
        <v>24</v>
      </c>
      <c r="CK37" s="30">
        <v>29</v>
      </c>
      <c r="CL37" s="63">
        <v>0.22727272727272727</v>
      </c>
      <c r="CM37" s="63">
        <v>0.75</v>
      </c>
      <c r="CN37" s="22">
        <f>CL37+CM37</f>
        <v>0.97727272727272729</v>
      </c>
      <c r="CO37" s="20">
        <v>13</v>
      </c>
      <c r="CP37" s="17">
        <v>17</v>
      </c>
      <c r="CQ37" s="29">
        <f t="shared" si="17"/>
        <v>-4</v>
      </c>
      <c r="CR37" s="20">
        <v>16</v>
      </c>
      <c r="CS37" s="20">
        <v>20</v>
      </c>
      <c r="CT37" s="20">
        <f t="shared" si="27"/>
        <v>0.8</v>
      </c>
      <c r="CU37" s="17">
        <v>12</v>
      </c>
      <c r="CV37" s="17">
        <f t="shared" si="19"/>
        <v>-8</v>
      </c>
      <c r="CW37" s="20">
        <v>6</v>
      </c>
      <c r="CX37" s="20">
        <v>5</v>
      </c>
      <c r="CY37" s="20">
        <v>68</v>
      </c>
      <c r="CZ37" s="20">
        <v>70</v>
      </c>
      <c r="DD37" s="18" t="s">
        <v>107</v>
      </c>
      <c r="DE37" s="19">
        <v>42707</v>
      </c>
      <c r="DF37" s="20" t="s">
        <v>496</v>
      </c>
      <c r="DG37" s="20" t="s">
        <v>103</v>
      </c>
      <c r="DH37" s="17">
        <v>7</v>
      </c>
      <c r="DI37" s="20" t="s">
        <v>448</v>
      </c>
      <c r="DJ37" s="20">
        <v>0.43099999999999999</v>
      </c>
      <c r="DK37" s="21" t="s">
        <v>574</v>
      </c>
      <c r="DL37" s="25" t="s">
        <v>608</v>
      </c>
      <c r="DM37" s="20">
        <v>0.3</v>
      </c>
      <c r="DN37" s="20" t="s">
        <v>497</v>
      </c>
      <c r="DO37" s="20">
        <v>0.67900000000000005</v>
      </c>
      <c r="DP37" s="17">
        <v>0.40300000000000002</v>
      </c>
      <c r="DQ37" s="17">
        <v>26</v>
      </c>
      <c r="DR37" s="27">
        <f t="shared" si="21"/>
        <v>-16</v>
      </c>
      <c r="DS37" s="20">
        <v>17</v>
      </c>
      <c r="DT37" s="20">
        <v>30</v>
      </c>
      <c r="DU37" s="20">
        <v>47</v>
      </c>
      <c r="DV37" s="22">
        <v>0.53125</v>
      </c>
      <c r="DW37" s="22">
        <v>0.78947368421052633</v>
      </c>
      <c r="DX37" s="22">
        <f t="shared" si="22"/>
        <v>1.3207236842105263</v>
      </c>
      <c r="DY37" s="20">
        <v>17</v>
      </c>
      <c r="DZ37" s="17">
        <v>25</v>
      </c>
      <c r="EA37" s="17">
        <f t="shared" si="23"/>
        <v>-8</v>
      </c>
      <c r="EB37" s="20">
        <v>7</v>
      </c>
      <c r="EC37" s="20">
        <v>23</v>
      </c>
      <c r="ED37" s="25">
        <f t="shared" si="24"/>
        <v>0.30434782608695654</v>
      </c>
      <c r="EE37" s="17">
        <v>15</v>
      </c>
      <c r="EF37" s="17">
        <f t="shared" si="25"/>
        <v>8</v>
      </c>
      <c r="EG37" s="20">
        <v>5</v>
      </c>
      <c r="EH37" s="20">
        <v>7</v>
      </c>
      <c r="EI37" s="20">
        <v>72</v>
      </c>
      <c r="EJ37" s="20" t="s">
        <v>628</v>
      </c>
    </row>
    <row r="38" spans="1:140" x14ac:dyDescent="0.3">
      <c r="A38" s="2" t="s">
        <v>122</v>
      </c>
      <c r="B38" s="6">
        <v>42705</v>
      </c>
      <c r="C38" s="7" t="s">
        <v>494</v>
      </c>
      <c r="D38" s="7" t="s">
        <v>28</v>
      </c>
      <c r="E38" s="5">
        <v>32</v>
      </c>
      <c r="F38" s="7" t="s">
        <v>63</v>
      </c>
      <c r="G38" s="7">
        <v>0.48199999999999998</v>
      </c>
      <c r="H38" s="8" t="s">
        <v>239</v>
      </c>
      <c r="I38" s="14" t="s">
        <v>597</v>
      </c>
      <c r="J38" s="7">
        <v>0.435</v>
      </c>
      <c r="K38" s="7" t="s">
        <v>495</v>
      </c>
      <c r="L38" s="7">
        <v>0.85</v>
      </c>
      <c r="M38" s="5">
        <v>0.35799999999999998</v>
      </c>
      <c r="N38" s="5">
        <v>16</v>
      </c>
      <c r="O38" s="47">
        <f t="shared" si="26"/>
        <v>7</v>
      </c>
      <c r="P38" s="7">
        <v>18</v>
      </c>
      <c r="Q38" s="7">
        <v>29</v>
      </c>
      <c r="R38" s="7">
        <v>47</v>
      </c>
      <c r="S38" s="9">
        <v>0.58064516129032262</v>
      </c>
      <c r="T38" s="9">
        <v>0.78378378378378377</v>
      </c>
      <c r="U38" s="9">
        <f t="shared" si="6"/>
        <v>1.3644289450741063</v>
      </c>
      <c r="V38" s="7">
        <v>13</v>
      </c>
      <c r="W38" s="5">
        <v>17</v>
      </c>
      <c r="X38" s="5">
        <f t="shared" si="7"/>
        <v>-4</v>
      </c>
      <c r="Y38" s="7">
        <v>18</v>
      </c>
      <c r="Z38" s="7">
        <v>21</v>
      </c>
      <c r="AA38" s="10">
        <f t="shared" si="8"/>
        <v>0.8571428571428571</v>
      </c>
      <c r="AB38" s="5">
        <v>18</v>
      </c>
      <c r="AC38" s="5">
        <f t="shared" si="9"/>
        <v>-3</v>
      </c>
      <c r="AD38" s="7">
        <v>1</v>
      </c>
      <c r="AE38" s="7">
        <v>5</v>
      </c>
      <c r="AF38" s="7">
        <v>81</v>
      </c>
      <c r="AG38" s="7">
        <v>85</v>
      </c>
      <c r="AH38" s="60"/>
      <c r="AI38" s="18" t="s">
        <v>290</v>
      </c>
      <c r="AJ38" s="19">
        <v>43533</v>
      </c>
      <c r="AK38" s="20" t="s">
        <v>291</v>
      </c>
      <c r="AL38" s="20" t="s">
        <v>28</v>
      </c>
      <c r="AM38" s="20">
        <v>4</v>
      </c>
      <c r="AN38" s="20" t="s">
        <v>292</v>
      </c>
      <c r="AO38" s="20">
        <v>0.41399999999999998</v>
      </c>
      <c r="AP38" s="21" t="s">
        <v>293</v>
      </c>
      <c r="AQ38" s="25" t="s">
        <v>605</v>
      </c>
      <c r="AR38" s="20">
        <v>0.37</v>
      </c>
      <c r="AS38" s="21" t="s">
        <v>294</v>
      </c>
      <c r="AT38" s="20">
        <v>0.73299999999999998</v>
      </c>
      <c r="AU38" s="23">
        <v>0.39700000000000002</v>
      </c>
      <c r="AV38" s="24">
        <v>18</v>
      </c>
      <c r="AW38" s="27">
        <f t="shared" si="10"/>
        <v>9</v>
      </c>
      <c r="AX38" s="20">
        <v>11</v>
      </c>
      <c r="AY38" s="20">
        <v>29</v>
      </c>
      <c r="AZ38" s="20">
        <v>40</v>
      </c>
      <c r="BA38" s="22">
        <v>0.30555555555555558</v>
      </c>
      <c r="BB38" s="25">
        <v>0.74358974358974361</v>
      </c>
      <c r="BC38" s="22">
        <f t="shared" si="11"/>
        <v>1.0491452991452992</v>
      </c>
      <c r="BD38" s="20">
        <v>16</v>
      </c>
      <c r="BE38" s="20">
        <v>16</v>
      </c>
      <c r="BF38" s="17">
        <f>BD38-BE38</f>
        <v>0</v>
      </c>
      <c r="BG38" s="20">
        <v>14</v>
      </c>
      <c r="BH38" s="20">
        <v>14</v>
      </c>
      <c r="BI38" s="20">
        <f t="shared" si="13"/>
        <v>1</v>
      </c>
      <c r="BJ38" s="20">
        <v>9</v>
      </c>
      <c r="BK38" s="17">
        <f>BJ38-BG38</f>
        <v>-5</v>
      </c>
      <c r="BL38" s="20">
        <v>5</v>
      </c>
      <c r="BM38" s="20">
        <v>3</v>
      </c>
      <c r="BN38" s="20">
        <v>69</v>
      </c>
      <c r="BO38" s="17">
        <v>79</v>
      </c>
      <c r="BQ38" s="35" t="s">
        <v>621</v>
      </c>
      <c r="BR38" s="35">
        <f>CORREL(BW2:BW153,CT2:CT153)</f>
        <v>0.14901993352790904</v>
      </c>
      <c r="BT38" s="18" t="s">
        <v>290</v>
      </c>
      <c r="BU38" s="37">
        <v>43533</v>
      </c>
      <c r="BV38" s="20" t="s">
        <v>291</v>
      </c>
      <c r="BW38" s="20">
        <v>1</v>
      </c>
      <c r="BX38" s="20">
        <v>4</v>
      </c>
      <c r="BY38" s="20" t="s">
        <v>292</v>
      </c>
      <c r="BZ38" s="20">
        <v>0.41399999999999998</v>
      </c>
      <c r="CA38" s="21" t="s">
        <v>293</v>
      </c>
      <c r="CB38" s="25" t="s">
        <v>605</v>
      </c>
      <c r="CC38" s="30">
        <v>0.37</v>
      </c>
      <c r="CD38" s="61" t="s">
        <v>294</v>
      </c>
      <c r="CE38" s="30">
        <v>0.73299999999999998</v>
      </c>
      <c r="CF38" s="64">
        <v>0.39700000000000002</v>
      </c>
      <c r="CG38" s="65">
        <v>18</v>
      </c>
      <c r="CH38" s="62">
        <f t="shared" si="15"/>
        <v>9</v>
      </c>
      <c r="CI38" s="30">
        <v>11</v>
      </c>
      <c r="CJ38" s="30">
        <v>29</v>
      </c>
      <c r="CK38" s="30">
        <v>40</v>
      </c>
      <c r="CL38" s="63">
        <v>0.30555555555555558</v>
      </c>
      <c r="CM38" s="66">
        <v>0.74358974358974361</v>
      </c>
      <c r="CN38" s="22">
        <f t="shared" si="16"/>
        <v>1.0491452991452992</v>
      </c>
      <c r="CO38" s="20">
        <v>16</v>
      </c>
      <c r="CP38" s="20">
        <v>16</v>
      </c>
      <c r="CQ38" s="29">
        <f>CO38-CP38</f>
        <v>0</v>
      </c>
      <c r="CR38" s="20">
        <v>14</v>
      </c>
      <c r="CS38" s="20">
        <v>14</v>
      </c>
      <c r="CT38" s="20">
        <f t="shared" si="27"/>
        <v>1</v>
      </c>
      <c r="CU38" s="20">
        <v>9</v>
      </c>
      <c r="CV38" s="17">
        <f t="shared" si="19"/>
        <v>-5</v>
      </c>
      <c r="CW38" s="20">
        <v>5</v>
      </c>
      <c r="CX38" s="20">
        <v>3</v>
      </c>
      <c r="CY38" s="20">
        <v>69</v>
      </c>
      <c r="CZ38" s="17">
        <v>79</v>
      </c>
      <c r="DD38" s="18" t="s">
        <v>133</v>
      </c>
      <c r="DE38" s="19">
        <v>42711</v>
      </c>
      <c r="DF38" s="20" t="s">
        <v>498</v>
      </c>
      <c r="DG38" s="20" t="s">
        <v>28</v>
      </c>
      <c r="DH38" s="17">
        <v>8</v>
      </c>
      <c r="DI38" s="20" t="s">
        <v>463</v>
      </c>
      <c r="DJ38" s="20">
        <v>0.39</v>
      </c>
      <c r="DK38" s="21" t="s">
        <v>575</v>
      </c>
      <c r="DL38" s="25" t="s">
        <v>603</v>
      </c>
      <c r="DM38" s="20">
        <v>0.32100000000000001</v>
      </c>
      <c r="DN38" s="20" t="s">
        <v>499</v>
      </c>
      <c r="DO38" s="20">
        <v>0.71399999999999997</v>
      </c>
      <c r="DP38" s="17">
        <v>0.36899999999999999</v>
      </c>
      <c r="DQ38" s="17">
        <v>20</v>
      </c>
      <c r="DR38" s="27">
        <f t="shared" si="21"/>
        <v>8</v>
      </c>
      <c r="DS38" s="20">
        <v>12</v>
      </c>
      <c r="DT38" s="20">
        <v>33</v>
      </c>
      <c r="DU38" s="20">
        <v>45</v>
      </c>
      <c r="DV38" s="22">
        <v>0.3</v>
      </c>
      <c r="DW38" s="22">
        <v>0.75</v>
      </c>
      <c r="DX38" s="22">
        <f t="shared" si="22"/>
        <v>1.05</v>
      </c>
      <c r="DY38" s="20">
        <v>22</v>
      </c>
      <c r="DZ38" s="17">
        <v>23</v>
      </c>
      <c r="EA38" s="17">
        <f t="shared" si="23"/>
        <v>-1</v>
      </c>
      <c r="EB38" s="20">
        <v>10</v>
      </c>
      <c r="EC38" s="20">
        <v>15</v>
      </c>
      <c r="ED38" s="25">
        <f t="shared" si="24"/>
        <v>0.66666666666666663</v>
      </c>
      <c r="EE38" s="17">
        <v>10</v>
      </c>
      <c r="EF38" s="17">
        <f t="shared" si="25"/>
        <v>0</v>
      </c>
      <c r="EG38" s="20">
        <v>6</v>
      </c>
      <c r="EH38" s="20">
        <v>5</v>
      </c>
      <c r="EI38" s="20">
        <v>75</v>
      </c>
      <c r="EJ38" s="20">
        <v>88</v>
      </c>
    </row>
    <row r="39" spans="1:140" x14ac:dyDescent="0.3">
      <c r="A39" s="2" t="s">
        <v>107</v>
      </c>
      <c r="B39" s="6">
        <v>42707</v>
      </c>
      <c r="C39" s="7" t="s">
        <v>496</v>
      </c>
      <c r="D39" s="7" t="s">
        <v>103</v>
      </c>
      <c r="E39" s="5">
        <v>7</v>
      </c>
      <c r="F39" s="7" t="s">
        <v>448</v>
      </c>
      <c r="G39" s="7">
        <v>0.43099999999999999</v>
      </c>
      <c r="H39" s="8" t="s">
        <v>574</v>
      </c>
      <c r="I39" s="14" t="s">
        <v>608</v>
      </c>
      <c r="J39" s="7">
        <v>0.3</v>
      </c>
      <c r="K39" s="7" t="s">
        <v>497</v>
      </c>
      <c r="L39" s="7">
        <v>0.67900000000000005</v>
      </c>
      <c r="M39" s="5">
        <v>0.40300000000000002</v>
      </c>
      <c r="N39" s="5">
        <v>26</v>
      </c>
      <c r="O39" s="47">
        <f t="shared" si="26"/>
        <v>-16</v>
      </c>
      <c r="P39" s="7">
        <v>17</v>
      </c>
      <c r="Q39" s="7">
        <v>30</v>
      </c>
      <c r="R39" s="7">
        <v>47</v>
      </c>
      <c r="S39" s="9">
        <v>0.53125</v>
      </c>
      <c r="T39" s="9">
        <v>0.78947368421052633</v>
      </c>
      <c r="U39" s="9">
        <f t="shared" si="6"/>
        <v>1.3207236842105263</v>
      </c>
      <c r="V39" s="7">
        <v>17</v>
      </c>
      <c r="W39" s="5">
        <v>25</v>
      </c>
      <c r="X39" s="5">
        <f t="shared" si="7"/>
        <v>-8</v>
      </c>
      <c r="Y39" s="7">
        <v>7</v>
      </c>
      <c r="Z39" s="7">
        <v>23</v>
      </c>
      <c r="AA39" s="10">
        <f t="shared" si="8"/>
        <v>0.30434782608695654</v>
      </c>
      <c r="AB39" s="5">
        <v>15</v>
      </c>
      <c r="AC39" s="5">
        <f t="shared" si="9"/>
        <v>-8</v>
      </c>
      <c r="AD39" s="7">
        <v>5</v>
      </c>
      <c r="AE39" s="7">
        <v>7</v>
      </c>
      <c r="AF39" s="7">
        <v>72</v>
      </c>
      <c r="AG39" s="7">
        <v>93</v>
      </c>
      <c r="AH39" s="60"/>
      <c r="AI39" s="18" t="s">
        <v>117</v>
      </c>
      <c r="AJ39" s="19">
        <v>43862</v>
      </c>
      <c r="AK39" s="20" t="s">
        <v>373</v>
      </c>
      <c r="AL39" s="20" t="s">
        <v>28</v>
      </c>
      <c r="AM39" s="20">
        <v>4</v>
      </c>
      <c r="AN39" s="20" t="s">
        <v>374</v>
      </c>
      <c r="AO39" s="20">
        <v>0.38800000000000001</v>
      </c>
      <c r="AP39" s="21" t="s">
        <v>375</v>
      </c>
      <c r="AQ39" s="25" t="s">
        <v>607</v>
      </c>
      <c r="AR39" s="20">
        <v>0.26300000000000001</v>
      </c>
      <c r="AS39" s="20" t="s">
        <v>376</v>
      </c>
      <c r="AT39" s="20">
        <v>0.77300000000000002</v>
      </c>
      <c r="AU39" s="23">
        <v>0.48199999999999998</v>
      </c>
      <c r="AV39" s="24">
        <v>22</v>
      </c>
      <c r="AW39" s="27">
        <f t="shared" si="10"/>
        <v>-3</v>
      </c>
      <c r="AX39" s="20">
        <v>15</v>
      </c>
      <c r="AY39" s="20">
        <v>26</v>
      </c>
      <c r="AZ39" s="20">
        <v>41</v>
      </c>
      <c r="BA39" s="25">
        <v>0.34090909090909088</v>
      </c>
      <c r="BB39" s="25">
        <v>0.8666666666666667</v>
      </c>
      <c r="BC39" s="22">
        <f t="shared" si="11"/>
        <v>1.2075757575757575</v>
      </c>
      <c r="BD39" s="20">
        <v>17</v>
      </c>
      <c r="BE39" s="24">
        <v>19</v>
      </c>
      <c r="BF39" s="17">
        <f t="shared" si="12"/>
        <v>-2</v>
      </c>
      <c r="BG39" s="20">
        <v>7</v>
      </c>
      <c r="BH39" s="20">
        <v>13</v>
      </c>
      <c r="BI39" s="20">
        <f t="shared" si="13"/>
        <v>0.53846153846153844</v>
      </c>
      <c r="BJ39" s="24">
        <v>17</v>
      </c>
      <c r="BK39" s="17">
        <f t="shared" si="14"/>
        <v>10</v>
      </c>
      <c r="BL39" s="20">
        <v>3</v>
      </c>
      <c r="BM39" s="20">
        <v>6</v>
      </c>
      <c r="BN39" s="20">
        <v>74</v>
      </c>
      <c r="BO39" s="17">
        <v>90</v>
      </c>
      <c r="BQ39" s="35" t="s">
        <v>19</v>
      </c>
      <c r="BR39" s="35">
        <f>CORREL(BW2:BW153,CP2:CP153)</f>
        <v>0.13152088206342813</v>
      </c>
      <c r="BT39" s="18" t="s">
        <v>117</v>
      </c>
      <c r="BU39" s="37">
        <v>43862</v>
      </c>
      <c r="BV39" s="20" t="s">
        <v>373</v>
      </c>
      <c r="BW39" s="20">
        <v>1</v>
      </c>
      <c r="BX39" s="20">
        <v>4</v>
      </c>
      <c r="BY39" s="20" t="s">
        <v>374</v>
      </c>
      <c r="BZ39" s="20">
        <v>0.38800000000000001</v>
      </c>
      <c r="CA39" s="21" t="s">
        <v>375</v>
      </c>
      <c r="CB39" s="25" t="s">
        <v>607</v>
      </c>
      <c r="CC39" s="30">
        <v>0.26300000000000001</v>
      </c>
      <c r="CD39" s="30" t="s">
        <v>376</v>
      </c>
      <c r="CE39" s="30">
        <v>0.77300000000000002</v>
      </c>
      <c r="CF39" s="64">
        <v>0.48199999999999998</v>
      </c>
      <c r="CG39" s="65">
        <v>22</v>
      </c>
      <c r="CH39" s="62">
        <f t="shared" si="15"/>
        <v>-3</v>
      </c>
      <c r="CI39" s="30">
        <v>15</v>
      </c>
      <c r="CJ39" s="30">
        <v>26</v>
      </c>
      <c r="CK39" s="30">
        <v>41</v>
      </c>
      <c r="CL39" s="66">
        <v>0.34090909090909088</v>
      </c>
      <c r="CM39" s="66">
        <v>0.8666666666666667</v>
      </c>
      <c r="CN39" s="22">
        <f t="shared" si="16"/>
        <v>1.2075757575757575</v>
      </c>
      <c r="CO39" s="20">
        <v>17</v>
      </c>
      <c r="CP39" s="24">
        <v>19</v>
      </c>
      <c r="CQ39" s="29">
        <f t="shared" ref="CQ39:CQ73" si="28">CO39-CP39</f>
        <v>-2</v>
      </c>
      <c r="CR39" s="20">
        <v>7</v>
      </c>
      <c r="CS39" s="20">
        <v>13</v>
      </c>
      <c r="CT39" s="20">
        <f t="shared" si="27"/>
        <v>0.53846153846153844</v>
      </c>
      <c r="CU39" s="24">
        <v>17</v>
      </c>
      <c r="CV39" s="17">
        <f t="shared" si="19"/>
        <v>4</v>
      </c>
      <c r="CW39" s="20">
        <v>3</v>
      </c>
      <c r="CX39" s="20">
        <v>6</v>
      </c>
      <c r="CY39" s="20">
        <v>74</v>
      </c>
      <c r="CZ39" s="17">
        <v>90</v>
      </c>
      <c r="DD39" s="18" t="s">
        <v>500</v>
      </c>
      <c r="DE39" s="19">
        <v>42721</v>
      </c>
      <c r="DF39" s="20" t="s">
        <v>501</v>
      </c>
      <c r="DG39" s="20" t="s">
        <v>68</v>
      </c>
      <c r="DH39" s="17">
        <v>-8</v>
      </c>
      <c r="DI39" s="20" t="s">
        <v>502</v>
      </c>
      <c r="DJ39" s="20">
        <v>0.377</v>
      </c>
      <c r="DK39" s="21" t="s">
        <v>239</v>
      </c>
      <c r="DL39" s="25" t="s">
        <v>597</v>
      </c>
      <c r="DM39" s="20">
        <v>0.435</v>
      </c>
      <c r="DN39" s="20" t="s">
        <v>503</v>
      </c>
      <c r="DO39" s="20">
        <v>0.78600000000000003</v>
      </c>
      <c r="DP39" s="17">
        <v>0.36499999999999999</v>
      </c>
      <c r="DQ39" s="17">
        <v>35</v>
      </c>
      <c r="DR39" s="27">
        <f t="shared" si="21"/>
        <v>-12</v>
      </c>
      <c r="DS39" s="20">
        <v>19</v>
      </c>
      <c r="DT39" s="20">
        <v>36</v>
      </c>
      <c r="DU39" s="20">
        <v>55</v>
      </c>
      <c r="DV39" s="22">
        <v>0.43181818181818182</v>
      </c>
      <c r="DW39" s="22">
        <v>0.81818181818181823</v>
      </c>
      <c r="DX39" s="22">
        <f t="shared" si="22"/>
        <v>1.25</v>
      </c>
      <c r="DY39" s="20">
        <v>25</v>
      </c>
      <c r="DZ39" s="17">
        <v>26</v>
      </c>
      <c r="EA39" s="17">
        <f t="shared" si="23"/>
        <v>-1</v>
      </c>
      <c r="EB39" s="20">
        <v>18</v>
      </c>
      <c r="EC39" s="20">
        <v>22</v>
      </c>
      <c r="ED39" s="25">
        <f t="shared" si="24"/>
        <v>0.81818181818181823</v>
      </c>
      <c r="EE39" s="17">
        <v>7</v>
      </c>
      <c r="EF39" s="17">
        <f t="shared" si="25"/>
        <v>-11</v>
      </c>
      <c r="EG39" s="20">
        <v>7</v>
      </c>
      <c r="EH39" s="20">
        <v>2</v>
      </c>
      <c r="EI39" s="20">
        <v>84</v>
      </c>
      <c r="EJ39" s="20">
        <v>106</v>
      </c>
    </row>
    <row r="40" spans="1:140" x14ac:dyDescent="0.3">
      <c r="A40" s="2" t="s">
        <v>133</v>
      </c>
      <c r="B40" s="6">
        <v>42711</v>
      </c>
      <c r="C40" s="7" t="s">
        <v>498</v>
      </c>
      <c r="D40" s="7" t="s">
        <v>28</v>
      </c>
      <c r="E40" s="5">
        <v>8</v>
      </c>
      <c r="F40" s="7" t="s">
        <v>463</v>
      </c>
      <c r="G40" s="7">
        <v>0.39</v>
      </c>
      <c r="H40" s="8" t="s">
        <v>575</v>
      </c>
      <c r="I40" s="14" t="s">
        <v>603</v>
      </c>
      <c r="J40" s="7">
        <v>0.32100000000000001</v>
      </c>
      <c r="K40" s="7" t="s">
        <v>499</v>
      </c>
      <c r="L40" s="7">
        <v>0.71399999999999997</v>
      </c>
      <c r="M40" s="5">
        <v>0.36899999999999999</v>
      </c>
      <c r="N40" s="5">
        <v>20</v>
      </c>
      <c r="O40" s="47">
        <f t="shared" si="26"/>
        <v>8</v>
      </c>
      <c r="P40" s="7">
        <v>12</v>
      </c>
      <c r="Q40" s="7">
        <v>33</v>
      </c>
      <c r="R40" s="7">
        <v>45</v>
      </c>
      <c r="S40" s="9">
        <v>0.3</v>
      </c>
      <c r="T40" s="9">
        <v>0.75</v>
      </c>
      <c r="U40" s="9">
        <f t="shared" si="6"/>
        <v>1.05</v>
      </c>
      <c r="V40" s="7">
        <v>22</v>
      </c>
      <c r="W40" s="5">
        <v>23</v>
      </c>
      <c r="X40" s="5">
        <f t="shared" si="7"/>
        <v>-1</v>
      </c>
      <c r="Y40" s="7">
        <v>10</v>
      </c>
      <c r="Z40" s="7">
        <v>15</v>
      </c>
      <c r="AA40" s="10">
        <f t="shared" si="8"/>
        <v>0.66666666666666663</v>
      </c>
      <c r="AB40" s="5">
        <v>10</v>
      </c>
      <c r="AC40" s="5">
        <f t="shared" si="9"/>
        <v>-5</v>
      </c>
      <c r="AD40" s="7">
        <v>6</v>
      </c>
      <c r="AE40" s="7">
        <v>5</v>
      </c>
      <c r="AF40" s="7">
        <v>75</v>
      </c>
      <c r="AG40" s="7">
        <v>88</v>
      </c>
      <c r="AH40" s="60"/>
      <c r="AI40" s="18" t="s">
        <v>133</v>
      </c>
      <c r="AJ40" s="19">
        <v>42332</v>
      </c>
      <c r="AK40" s="20" t="s">
        <v>412</v>
      </c>
      <c r="AL40" s="20" t="s">
        <v>28</v>
      </c>
      <c r="AM40" s="17">
        <v>5</v>
      </c>
      <c r="AN40" s="20" t="s">
        <v>413</v>
      </c>
      <c r="AO40" s="20">
        <v>0.43099999999999999</v>
      </c>
      <c r="AP40" s="21" t="s">
        <v>553</v>
      </c>
      <c r="AQ40" s="25" t="s">
        <v>594</v>
      </c>
      <c r="AR40" s="25">
        <v>0.2</v>
      </c>
      <c r="AS40" s="20" t="s">
        <v>285</v>
      </c>
      <c r="AT40" s="20">
        <v>0.82399999999999995</v>
      </c>
      <c r="AU40" s="20">
        <v>0.40400000000000003</v>
      </c>
      <c r="AV40" s="20">
        <v>22</v>
      </c>
      <c r="AW40" s="27">
        <f t="shared" si="10"/>
        <v>3</v>
      </c>
      <c r="AX40" s="20">
        <v>4</v>
      </c>
      <c r="AY40" s="20">
        <v>24</v>
      </c>
      <c r="AZ40" s="20">
        <v>28</v>
      </c>
      <c r="BA40" s="22">
        <v>0.12903225806451613</v>
      </c>
      <c r="BB40" s="22">
        <v>0.77419354838709675</v>
      </c>
      <c r="BC40" s="22">
        <f t="shared" si="11"/>
        <v>0.90322580645161288</v>
      </c>
      <c r="BD40" s="20">
        <v>23</v>
      </c>
      <c r="BE40" s="17">
        <v>20</v>
      </c>
      <c r="BF40" s="17">
        <f t="shared" si="12"/>
        <v>3</v>
      </c>
      <c r="BG40" s="20">
        <v>8</v>
      </c>
      <c r="BH40" s="20">
        <v>12</v>
      </c>
      <c r="BI40" s="20">
        <f t="shared" si="13"/>
        <v>0.66666666666666663</v>
      </c>
      <c r="BJ40" s="17">
        <v>15</v>
      </c>
      <c r="BK40" s="17">
        <f t="shared" si="14"/>
        <v>7</v>
      </c>
      <c r="BL40" s="20">
        <v>2</v>
      </c>
      <c r="BM40" s="20">
        <v>3</v>
      </c>
      <c r="BN40" s="20">
        <v>63</v>
      </c>
      <c r="BO40" s="20">
        <v>73</v>
      </c>
      <c r="BQ40" s="35" t="s">
        <v>12</v>
      </c>
      <c r="BR40" s="35">
        <f>CORREL(BW2:BW153,CG2:CG153)</f>
        <v>0.10525750492944706</v>
      </c>
      <c r="BT40" s="18" t="s">
        <v>133</v>
      </c>
      <c r="BU40" s="37">
        <v>42332</v>
      </c>
      <c r="BV40" s="20" t="s">
        <v>412</v>
      </c>
      <c r="BW40" s="20">
        <v>1</v>
      </c>
      <c r="BX40" s="17">
        <v>5</v>
      </c>
      <c r="BY40" s="20" t="s">
        <v>413</v>
      </c>
      <c r="BZ40" s="20">
        <v>0.43099999999999999</v>
      </c>
      <c r="CA40" s="21" t="s">
        <v>553</v>
      </c>
      <c r="CB40" s="25" t="s">
        <v>594</v>
      </c>
      <c r="CC40" s="66">
        <v>0.2</v>
      </c>
      <c r="CD40" s="30" t="s">
        <v>285</v>
      </c>
      <c r="CE40" s="30">
        <v>0.82399999999999995</v>
      </c>
      <c r="CF40" s="30">
        <v>0.40400000000000003</v>
      </c>
      <c r="CG40" s="30">
        <v>22</v>
      </c>
      <c r="CH40" s="62">
        <f t="shared" si="15"/>
        <v>3</v>
      </c>
      <c r="CI40" s="30">
        <v>4</v>
      </c>
      <c r="CJ40" s="30">
        <v>24</v>
      </c>
      <c r="CK40" s="30">
        <v>28</v>
      </c>
      <c r="CL40" s="63">
        <v>0.12903225806451613</v>
      </c>
      <c r="CM40" s="63">
        <v>0.77419354838709675</v>
      </c>
      <c r="CN40" s="22">
        <f t="shared" si="16"/>
        <v>0.90322580645161288</v>
      </c>
      <c r="CO40" s="20">
        <v>23</v>
      </c>
      <c r="CP40" s="17">
        <v>20</v>
      </c>
      <c r="CQ40" s="29">
        <f t="shared" si="28"/>
        <v>3</v>
      </c>
      <c r="CR40" s="20">
        <v>8</v>
      </c>
      <c r="CS40" s="20">
        <v>12</v>
      </c>
      <c r="CT40" s="20">
        <f t="shared" si="27"/>
        <v>0.66666666666666663</v>
      </c>
      <c r="CU40" s="17">
        <v>15</v>
      </c>
      <c r="CV40" s="17">
        <f t="shared" si="19"/>
        <v>3</v>
      </c>
      <c r="CW40" s="20">
        <v>2</v>
      </c>
      <c r="CX40" s="20">
        <v>3</v>
      </c>
      <c r="CY40" s="20">
        <v>63</v>
      </c>
      <c r="CZ40" s="20">
        <v>73</v>
      </c>
      <c r="DD40" s="18" t="s">
        <v>504</v>
      </c>
      <c r="DE40" s="19">
        <v>42722</v>
      </c>
      <c r="DF40" s="20" t="s">
        <v>505</v>
      </c>
      <c r="DG40" s="20" t="s">
        <v>28</v>
      </c>
      <c r="DH40" s="17">
        <v>1</v>
      </c>
      <c r="DI40" s="20" t="s">
        <v>506</v>
      </c>
      <c r="DJ40" s="20">
        <v>0.442</v>
      </c>
      <c r="DK40" s="21" t="s">
        <v>64</v>
      </c>
      <c r="DL40" s="25" t="s">
        <v>598</v>
      </c>
      <c r="DM40" s="20">
        <v>0.35</v>
      </c>
      <c r="DN40" s="21" t="s">
        <v>583</v>
      </c>
      <c r="DO40" s="20">
        <v>0.66700000000000004</v>
      </c>
      <c r="DP40" s="17">
        <v>0.377</v>
      </c>
      <c r="DQ40" s="17">
        <v>16</v>
      </c>
      <c r="DR40" s="27">
        <f t="shared" si="21"/>
        <v>4</v>
      </c>
      <c r="DS40" s="20">
        <v>5</v>
      </c>
      <c r="DT40" s="20">
        <v>27</v>
      </c>
      <c r="DU40" s="20">
        <v>32</v>
      </c>
      <c r="DV40" s="22">
        <v>0.17241379310344829</v>
      </c>
      <c r="DW40" s="22">
        <v>0.67500000000000004</v>
      </c>
      <c r="DX40" s="22">
        <f t="shared" si="22"/>
        <v>0.84741379310344833</v>
      </c>
      <c r="DY40" s="20">
        <v>18</v>
      </c>
      <c r="DZ40" s="17">
        <v>18</v>
      </c>
      <c r="EA40" s="17">
        <f t="shared" si="23"/>
        <v>0</v>
      </c>
      <c r="EB40" s="20">
        <v>13</v>
      </c>
      <c r="EC40" s="20">
        <v>10</v>
      </c>
      <c r="ED40" s="25">
        <f t="shared" si="24"/>
        <v>1.3</v>
      </c>
      <c r="EE40" s="17">
        <v>8</v>
      </c>
      <c r="EF40" s="17">
        <f t="shared" si="25"/>
        <v>-5</v>
      </c>
      <c r="EG40" s="20">
        <v>6</v>
      </c>
      <c r="EH40" s="20">
        <v>0</v>
      </c>
      <c r="EI40" s="20">
        <v>61</v>
      </c>
      <c r="EJ40" s="20">
        <v>69</v>
      </c>
    </row>
    <row r="41" spans="1:140" x14ac:dyDescent="0.3">
      <c r="A41" s="2" t="s">
        <v>500</v>
      </c>
      <c r="B41" s="6">
        <v>42721</v>
      </c>
      <c r="C41" s="7" t="s">
        <v>501</v>
      </c>
      <c r="D41" s="7" t="s">
        <v>68</v>
      </c>
      <c r="E41" s="5">
        <v>-8</v>
      </c>
      <c r="F41" s="7" t="s">
        <v>502</v>
      </c>
      <c r="G41" s="7">
        <v>0.377</v>
      </c>
      <c r="H41" s="8" t="s">
        <v>239</v>
      </c>
      <c r="I41" s="14" t="s">
        <v>597</v>
      </c>
      <c r="J41" s="7">
        <v>0.435</v>
      </c>
      <c r="K41" s="7" t="s">
        <v>503</v>
      </c>
      <c r="L41" s="7">
        <v>0.78600000000000003</v>
      </c>
      <c r="M41" s="5">
        <v>0.36499999999999999</v>
      </c>
      <c r="N41" s="5">
        <v>35</v>
      </c>
      <c r="O41" s="47">
        <f t="shared" si="26"/>
        <v>-12</v>
      </c>
      <c r="P41" s="7">
        <v>19</v>
      </c>
      <c r="Q41" s="7">
        <v>36</v>
      </c>
      <c r="R41" s="7">
        <v>55</v>
      </c>
      <c r="S41" s="9">
        <v>0.43181818181818182</v>
      </c>
      <c r="T41" s="9">
        <v>0.81818181818181823</v>
      </c>
      <c r="U41" s="9">
        <f t="shared" si="6"/>
        <v>1.25</v>
      </c>
      <c r="V41" s="7">
        <v>25</v>
      </c>
      <c r="W41" s="5">
        <v>26</v>
      </c>
      <c r="X41" s="5">
        <f t="shared" si="7"/>
        <v>-1</v>
      </c>
      <c r="Y41" s="7">
        <v>18</v>
      </c>
      <c r="Z41" s="7">
        <v>22</v>
      </c>
      <c r="AA41" s="10">
        <f t="shared" si="8"/>
        <v>0.81818181818181823</v>
      </c>
      <c r="AB41" s="5">
        <v>7</v>
      </c>
      <c r="AC41" s="5">
        <f t="shared" si="9"/>
        <v>-15</v>
      </c>
      <c r="AD41" s="7">
        <v>7</v>
      </c>
      <c r="AE41" s="7">
        <v>2</v>
      </c>
      <c r="AF41" s="7">
        <v>84</v>
      </c>
      <c r="AG41" s="7">
        <v>106</v>
      </c>
      <c r="AH41" s="60"/>
      <c r="AI41" s="18" t="s">
        <v>128</v>
      </c>
      <c r="AJ41" s="19">
        <v>42385</v>
      </c>
      <c r="AK41" s="20" t="s">
        <v>442</v>
      </c>
      <c r="AL41" s="20" t="s">
        <v>28</v>
      </c>
      <c r="AM41" s="17">
        <v>5</v>
      </c>
      <c r="AN41" s="20" t="s">
        <v>443</v>
      </c>
      <c r="AO41" s="20">
        <v>0.53700000000000003</v>
      </c>
      <c r="AP41" s="21" t="s">
        <v>561</v>
      </c>
      <c r="AQ41" s="25" t="s">
        <v>607</v>
      </c>
      <c r="AR41" s="20">
        <v>0.57899999999999996</v>
      </c>
      <c r="AS41" s="21" t="s">
        <v>572</v>
      </c>
      <c r="AT41" s="25">
        <v>1</v>
      </c>
      <c r="AU41" s="20">
        <v>0.47099999999999997</v>
      </c>
      <c r="AV41" s="20">
        <v>10</v>
      </c>
      <c r="AW41" s="27">
        <f t="shared" si="10"/>
        <v>9</v>
      </c>
      <c r="AX41" s="20">
        <v>2</v>
      </c>
      <c r="AY41" s="20">
        <v>18</v>
      </c>
      <c r="AZ41" s="20">
        <v>20</v>
      </c>
      <c r="BA41" s="22">
        <v>0.1111111111111111</v>
      </c>
      <c r="BB41" s="22">
        <v>0.69230769230769229</v>
      </c>
      <c r="BC41" s="22">
        <f t="shared" si="11"/>
        <v>0.80341880341880345</v>
      </c>
      <c r="BD41" s="20">
        <v>12</v>
      </c>
      <c r="BE41" s="17">
        <v>12</v>
      </c>
      <c r="BF41" s="17">
        <f t="shared" si="12"/>
        <v>0</v>
      </c>
      <c r="BG41" s="20">
        <v>15</v>
      </c>
      <c r="BH41" s="20">
        <v>14</v>
      </c>
      <c r="BI41" s="20">
        <f t="shared" si="13"/>
        <v>1.0714285714285714</v>
      </c>
      <c r="BJ41" s="17">
        <v>8</v>
      </c>
      <c r="BK41" s="17">
        <f t="shared" si="14"/>
        <v>-7</v>
      </c>
      <c r="BL41" s="20">
        <v>0</v>
      </c>
      <c r="BM41" s="20">
        <v>2</v>
      </c>
      <c r="BN41" s="20">
        <v>59</v>
      </c>
      <c r="BO41" s="20">
        <v>57</v>
      </c>
      <c r="BQ41" s="35" t="s">
        <v>638</v>
      </c>
      <c r="BR41" s="35">
        <f>CORREL(BW2:BW153,CZ2:CZ153)</f>
        <v>9.7777192858912274E-2</v>
      </c>
      <c r="BT41" s="18" t="s">
        <v>128</v>
      </c>
      <c r="BU41" s="37">
        <v>42385</v>
      </c>
      <c r="BV41" s="20" t="s">
        <v>442</v>
      </c>
      <c r="BW41" s="20">
        <v>1</v>
      </c>
      <c r="BX41" s="17">
        <v>5</v>
      </c>
      <c r="BY41" s="20" t="s">
        <v>443</v>
      </c>
      <c r="BZ41" s="20">
        <v>0.53700000000000003</v>
      </c>
      <c r="CA41" s="21" t="s">
        <v>561</v>
      </c>
      <c r="CB41" s="25" t="s">
        <v>607</v>
      </c>
      <c r="CC41" s="30">
        <v>0.57899999999999996</v>
      </c>
      <c r="CD41" s="61" t="s">
        <v>572</v>
      </c>
      <c r="CE41" s="66">
        <v>1</v>
      </c>
      <c r="CF41" s="30">
        <v>0.47099999999999997</v>
      </c>
      <c r="CG41" s="30">
        <v>10</v>
      </c>
      <c r="CH41" s="62">
        <f t="shared" si="15"/>
        <v>9</v>
      </c>
      <c r="CI41" s="30">
        <v>2</v>
      </c>
      <c r="CJ41" s="30">
        <v>18</v>
      </c>
      <c r="CK41" s="30">
        <v>20</v>
      </c>
      <c r="CL41" s="63">
        <v>0.1111111111111111</v>
      </c>
      <c r="CM41" s="63">
        <v>0.69230769230769229</v>
      </c>
      <c r="CN41" s="22">
        <f t="shared" si="16"/>
        <v>0.80341880341880345</v>
      </c>
      <c r="CO41" s="20">
        <v>12</v>
      </c>
      <c r="CP41" s="17">
        <v>12</v>
      </c>
      <c r="CQ41" s="29">
        <f t="shared" si="28"/>
        <v>0</v>
      </c>
      <c r="CR41" s="20">
        <v>15</v>
      </c>
      <c r="CS41" s="20">
        <v>14</v>
      </c>
      <c r="CT41" s="20">
        <f t="shared" si="27"/>
        <v>1.0714285714285714</v>
      </c>
      <c r="CU41" s="17">
        <v>8</v>
      </c>
      <c r="CV41" s="17">
        <f t="shared" si="19"/>
        <v>-6</v>
      </c>
      <c r="CW41" s="20">
        <v>0</v>
      </c>
      <c r="CX41" s="20">
        <v>2</v>
      </c>
      <c r="CY41" s="20">
        <v>59</v>
      </c>
      <c r="CZ41" s="20">
        <v>57</v>
      </c>
      <c r="DD41" s="18" t="s">
        <v>507</v>
      </c>
      <c r="DE41" s="19">
        <v>42734</v>
      </c>
      <c r="DF41" s="20" t="s">
        <v>508</v>
      </c>
      <c r="DG41" s="20" t="s">
        <v>103</v>
      </c>
      <c r="DH41" s="17">
        <v>9</v>
      </c>
      <c r="DI41" s="20" t="s">
        <v>509</v>
      </c>
      <c r="DJ41" s="20">
        <v>0.375</v>
      </c>
      <c r="DK41" s="20" t="s">
        <v>510</v>
      </c>
      <c r="DL41" s="24">
        <v>34</v>
      </c>
      <c r="DM41" s="20">
        <v>0.41199999999999998</v>
      </c>
      <c r="DN41" s="21" t="s">
        <v>56</v>
      </c>
      <c r="DO41" s="20">
        <v>0.71399999999999997</v>
      </c>
      <c r="DP41" s="17">
        <v>0.30199999999999999</v>
      </c>
      <c r="DQ41" s="17">
        <v>21</v>
      </c>
      <c r="DR41" s="27">
        <f t="shared" si="21"/>
        <v>13</v>
      </c>
      <c r="DS41" s="20">
        <v>15</v>
      </c>
      <c r="DT41" s="20">
        <v>28</v>
      </c>
      <c r="DU41" s="20">
        <v>43</v>
      </c>
      <c r="DV41" s="22">
        <v>0.34883720930232559</v>
      </c>
      <c r="DW41" s="22">
        <v>0.71794871794871795</v>
      </c>
      <c r="DX41" s="22">
        <f t="shared" si="22"/>
        <v>1.0667859272510436</v>
      </c>
      <c r="DY41" s="20">
        <v>25</v>
      </c>
      <c r="DZ41" s="17">
        <v>20</v>
      </c>
      <c r="EA41" s="17">
        <f t="shared" si="23"/>
        <v>5</v>
      </c>
      <c r="EB41" s="20">
        <v>16</v>
      </c>
      <c r="EC41" s="20">
        <v>21</v>
      </c>
      <c r="ED41" s="25">
        <f t="shared" si="24"/>
        <v>0.76190476190476186</v>
      </c>
      <c r="EE41" s="17">
        <v>21</v>
      </c>
      <c r="EF41" s="17">
        <f t="shared" si="25"/>
        <v>5</v>
      </c>
      <c r="EG41" s="20">
        <v>10</v>
      </c>
      <c r="EH41" s="20">
        <v>7</v>
      </c>
      <c r="EI41" s="20">
        <v>72</v>
      </c>
      <c r="EJ41" s="20" t="s">
        <v>630</v>
      </c>
    </row>
    <row r="42" spans="1:140" x14ac:dyDescent="0.3">
      <c r="A42" s="2" t="s">
        <v>504</v>
      </c>
      <c r="B42" s="6">
        <v>42722</v>
      </c>
      <c r="C42" s="7" t="s">
        <v>505</v>
      </c>
      <c r="D42" s="7" t="s">
        <v>28</v>
      </c>
      <c r="E42" s="5">
        <v>1</v>
      </c>
      <c r="F42" s="7" t="s">
        <v>506</v>
      </c>
      <c r="G42" s="7">
        <v>0.442</v>
      </c>
      <c r="H42" s="8" t="s">
        <v>64</v>
      </c>
      <c r="I42" s="14" t="s">
        <v>598</v>
      </c>
      <c r="J42" s="7">
        <v>0.35</v>
      </c>
      <c r="K42" s="8" t="s">
        <v>583</v>
      </c>
      <c r="L42" s="7">
        <v>0.66700000000000004</v>
      </c>
      <c r="M42" s="5">
        <v>0.377</v>
      </c>
      <c r="N42" s="5">
        <v>16</v>
      </c>
      <c r="O42" s="47">
        <f t="shared" si="26"/>
        <v>4</v>
      </c>
      <c r="P42" s="7">
        <v>5</v>
      </c>
      <c r="Q42" s="7">
        <v>27</v>
      </c>
      <c r="R42" s="7">
        <v>32</v>
      </c>
      <c r="S42" s="9">
        <v>0.17241379310344829</v>
      </c>
      <c r="T42" s="9">
        <v>0.67500000000000004</v>
      </c>
      <c r="U42" s="9">
        <f t="shared" si="6"/>
        <v>0.84741379310344833</v>
      </c>
      <c r="V42" s="7">
        <v>18</v>
      </c>
      <c r="W42" s="5">
        <v>18</v>
      </c>
      <c r="X42" s="5">
        <f t="shared" si="7"/>
        <v>0</v>
      </c>
      <c r="Y42" s="7">
        <v>13</v>
      </c>
      <c r="Z42" s="7">
        <v>10</v>
      </c>
      <c r="AA42" s="10">
        <f t="shared" si="8"/>
        <v>1.3</v>
      </c>
      <c r="AB42" s="5">
        <v>8</v>
      </c>
      <c r="AC42" s="5">
        <f t="shared" si="9"/>
        <v>-2</v>
      </c>
      <c r="AD42" s="7">
        <v>6</v>
      </c>
      <c r="AE42" s="7">
        <v>0</v>
      </c>
      <c r="AF42" s="7">
        <v>61</v>
      </c>
      <c r="AG42" s="7">
        <v>69</v>
      </c>
      <c r="AH42" s="60"/>
      <c r="AI42" s="18" t="s">
        <v>128</v>
      </c>
      <c r="AJ42" s="19">
        <v>42745</v>
      </c>
      <c r="AK42" s="20" t="s">
        <v>102</v>
      </c>
      <c r="AL42" s="20" t="s">
        <v>103</v>
      </c>
      <c r="AM42" s="17">
        <v>5</v>
      </c>
      <c r="AN42" s="20" t="s">
        <v>515</v>
      </c>
      <c r="AO42" s="20">
        <v>0.42299999999999999</v>
      </c>
      <c r="AP42" s="21" t="s">
        <v>115</v>
      </c>
      <c r="AQ42" s="25" t="s">
        <v>594</v>
      </c>
      <c r="AR42" s="20">
        <v>0.32</v>
      </c>
      <c r="AS42" s="20" t="s">
        <v>343</v>
      </c>
      <c r="AT42" s="20">
        <v>0.68400000000000005</v>
      </c>
      <c r="AU42" s="17">
        <v>0.34300000000000003</v>
      </c>
      <c r="AV42" s="17">
        <v>25</v>
      </c>
      <c r="AW42" s="27">
        <f t="shared" si="10"/>
        <v>0</v>
      </c>
      <c r="AX42" s="20">
        <v>14</v>
      </c>
      <c r="AY42" s="20">
        <v>24</v>
      </c>
      <c r="AZ42" s="20">
        <v>38</v>
      </c>
      <c r="BA42" s="22">
        <v>0.4375</v>
      </c>
      <c r="BB42" s="22">
        <v>0.55813953488372092</v>
      </c>
      <c r="BC42" s="22">
        <f t="shared" si="11"/>
        <v>0.99563953488372092</v>
      </c>
      <c r="BD42" s="20">
        <v>12</v>
      </c>
      <c r="BE42" s="17">
        <v>19</v>
      </c>
      <c r="BF42" s="17">
        <f t="shared" si="12"/>
        <v>-7</v>
      </c>
      <c r="BG42" s="20">
        <v>11</v>
      </c>
      <c r="BH42" s="20">
        <v>15</v>
      </c>
      <c r="BI42" s="20">
        <f t="shared" si="13"/>
        <v>0.73333333333333328</v>
      </c>
      <c r="BJ42" s="17">
        <v>13</v>
      </c>
      <c r="BK42" s="17">
        <f t="shared" si="14"/>
        <v>2</v>
      </c>
      <c r="BL42" s="20">
        <v>7</v>
      </c>
      <c r="BM42" s="20">
        <v>6</v>
      </c>
      <c r="BN42" s="20">
        <v>65</v>
      </c>
      <c r="BO42" s="20" t="s">
        <v>626</v>
      </c>
      <c r="BQ42" s="35" t="s">
        <v>622</v>
      </c>
      <c r="BR42" s="35">
        <f>CORREL(BW2:BW153,CV2:CV153)</f>
        <v>0.14706954718076393</v>
      </c>
      <c r="BT42" s="18" t="s">
        <v>128</v>
      </c>
      <c r="BU42" s="37">
        <v>42745</v>
      </c>
      <c r="BV42" s="20" t="s">
        <v>102</v>
      </c>
      <c r="BW42" s="20">
        <v>1</v>
      </c>
      <c r="BX42" s="17">
        <v>5</v>
      </c>
      <c r="BY42" s="20" t="s">
        <v>515</v>
      </c>
      <c r="BZ42" s="20">
        <v>0.42299999999999999</v>
      </c>
      <c r="CA42" s="21" t="s">
        <v>115</v>
      </c>
      <c r="CB42" s="25" t="s">
        <v>594</v>
      </c>
      <c r="CC42" s="30">
        <v>0.32</v>
      </c>
      <c r="CD42" s="30" t="s">
        <v>343</v>
      </c>
      <c r="CE42" s="30">
        <v>0.68400000000000005</v>
      </c>
      <c r="CF42" s="29">
        <v>0.34300000000000003</v>
      </c>
      <c r="CG42" s="29">
        <v>25</v>
      </c>
      <c r="CH42" s="62">
        <f t="shared" si="15"/>
        <v>0</v>
      </c>
      <c r="CI42" s="30">
        <v>14</v>
      </c>
      <c r="CJ42" s="30">
        <v>24</v>
      </c>
      <c r="CK42" s="30">
        <v>38</v>
      </c>
      <c r="CL42" s="63">
        <v>0.4375</v>
      </c>
      <c r="CM42" s="63">
        <v>0.55813953488372092</v>
      </c>
      <c r="CN42" s="22">
        <f t="shared" si="16"/>
        <v>0.99563953488372092</v>
      </c>
      <c r="CO42" s="20">
        <v>12</v>
      </c>
      <c r="CP42" s="17">
        <v>19</v>
      </c>
      <c r="CQ42" s="29">
        <f t="shared" si="28"/>
        <v>-7</v>
      </c>
      <c r="CR42" s="20">
        <v>11</v>
      </c>
      <c r="CS42" s="20">
        <v>15</v>
      </c>
      <c r="CT42" s="20">
        <f t="shared" si="27"/>
        <v>0.73333333333333328</v>
      </c>
      <c r="CU42" s="17">
        <v>13</v>
      </c>
      <c r="CV42" s="17">
        <f t="shared" si="19"/>
        <v>-2</v>
      </c>
      <c r="CW42" s="20">
        <v>7</v>
      </c>
      <c r="CX42" s="20">
        <v>6</v>
      </c>
      <c r="CY42" s="20">
        <v>65</v>
      </c>
      <c r="CZ42" s="20" t="s">
        <v>626</v>
      </c>
      <c r="DD42" s="18" t="s">
        <v>511</v>
      </c>
      <c r="DE42" s="19">
        <v>42738</v>
      </c>
      <c r="DF42" s="20" t="s">
        <v>512</v>
      </c>
      <c r="DG42" s="20" t="s">
        <v>28</v>
      </c>
      <c r="DH42" s="17">
        <v>37</v>
      </c>
      <c r="DI42" s="20" t="s">
        <v>513</v>
      </c>
      <c r="DJ42" s="20">
        <v>0.53600000000000003</v>
      </c>
      <c r="DK42" s="21" t="s">
        <v>576</v>
      </c>
      <c r="DL42" s="25" t="s">
        <v>604</v>
      </c>
      <c r="DM42" s="20">
        <v>0.45800000000000002</v>
      </c>
      <c r="DN42" s="21" t="s">
        <v>247</v>
      </c>
      <c r="DO42" s="20">
        <v>0.75</v>
      </c>
      <c r="DP42" s="17">
        <v>0.22600000000000001</v>
      </c>
      <c r="DQ42" s="17">
        <v>19</v>
      </c>
      <c r="DR42" s="27">
        <f t="shared" si="21"/>
        <v>5</v>
      </c>
      <c r="DS42" s="20">
        <v>12</v>
      </c>
      <c r="DT42" s="20">
        <v>34</v>
      </c>
      <c r="DU42" s="20">
        <v>46</v>
      </c>
      <c r="DV42" s="22">
        <v>0.36363636363636365</v>
      </c>
      <c r="DW42" s="22">
        <v>0.77272727272727271</v>
      </c>
      <c r="DX42" s="22">
        <f t="shared" si="22"/>
        <v>1.1363636363636362</v>
      </c>
      <c r="DY42" s="20">
        <v>18</v>
      </c>
      <c r="DZ42" s="17">
        <v>9</v>
      </c>
      <c r="EA42" s="17">
        <f t="shared" si="23"/>
        <v>9</v>
      </c>
      <c r="EB42" s="20">
        <v>25</v>
      </c>
      <c r="EC42" s="20">
        <v>11</v>
      </c>
      <c r="ED42" s="25">
        <f t="shared" si="24"/>
        <v>2.2727272727272729</v>
      </c>
      <c r="EE42" s="17">
        <v>12</v>
      </c>
      <c r="EF42" s="17">
        <f t="shared" si="25"/>
        <v>-13</v>
      </c>
      <c r="EG42" s="20">
        <v>8</v>
      </c>
      <c r="EH42" s="20">
        <v>2</v>
      </c>
      <c r="EI42" s="20">
        <v>88</v>
      </c>
      <c r="EJ42" s="20">
        <v>82</v>
      </c>
    </row>
    <row r="43" spans="1:140" x14ac:dyDescent="0.3">
      <c r="A43" s="2" t="s">
        <v>507</v>
      </c>
      <c r="B43" s="6">
        <v>42734</v>
      </c>
      <c r="C43" s="7" t="s">
        <v>508</v>
      </c>
      <c r="D43" s="7" t="s">
        <v>103</v>
      </c>
      <c r="E43" s="5">
        <v>9</v>
      </c>
      <c r="F43" s="7" t="s">
        <v>509</v>
      </c>
      <c r="G43" s="7">
        <v>0.375</v>
      </c>
      <c r="H43" s="7" t="s">
        <v>510</v>
      </c>
      <c r="I43" s="14">
        <v>34</v>
      </c>
      <c r="J43" s="7">
        <v>0.41199999999999998</v>
      </c>
      <c r="K43" s="8" t="s">
        <v>56</v>
      </c>
      <c r="L43" s="7">
        <v>0.71399999999999997</v>
      </c>
      <c r="M43" s="5">
        <v>0.30199999999999999</v>
      </c>
      <c r="N43" s="5">
        <v>21</v>
      </c>
      <c r="O43" s="47">
        <f t="shared" si="26"/>
        <v>13</v>
      </c>
      <c r="P43" s="7">
        <v>15</v>
      </c>
      <c r="Q43" s="7">
        <v>28</v>
      </c>
      <c r="R43" s="7">
        <v>43</v>
      </c>
      <c r="S43" s="9">
        <v>0.34883720930232559</v>
      </c>
      <c r="T43" s="9">
        <v>0.71794871794871795</v>
      </c>
      <c r="U43" s="9">
        <f t="shared" si="6"/>
        <v>1.0667859272510436</v>
      </c>
      <c r="V43" s="7">
        <v>25</v>
      </c>
      <c r="W43" s="5">
        <v>20</v>
      </c>
      <c r="X43" s="5">
        <f t="shared" si="7"/>
        <v>5</v>
      </c>
      <c r="Y43" s="7">
        <v>16</v>
      </c>
      <c r="Z43" s="7">
        <v>21</v>
      </c>
      <c r="AA43" s="10">
        <f t="shared" si="8"/>
        <v>0.76190476190476186</v>
      </c>
      <c r="AB43" s="5">
        <v>21</v>
      </c>
      <c r="AC43" s="5">
        <f t="shared" si="9"/>
        <v>0</v>
      </c>
      <c r="AD43" s="7">
        <v>10</v>
      </c>
      <c r="AE43" s="7">
        <v>7</v>
      </c>
      <c r="AF43" s="7">
        <v>72</v>
      </c>
      <c r="AG43" s="7">
        <v>94</v>
      </c>
      <c r="AH43" s="60"/>
      <c r="AI43" s="18" t="s">
        <v>101</v>
      </c>
      <c r="AJ43" s="19">
        <v>43117</v>
      </c>
      <c r="AK43" s="20" t="s">
        <v>102</v>
      </c>
      <c r="AL43" s="20" t="s">
        <v>103</v>
      </c>
      <c r="AM43" s="20">
        <v>5</v>
      </c>
      <c r="AN43" s="20" t="s">
        <v>104</v>
      </c>
      <c r="AO43" s="20">
        <v>0.35599999999999998</v>
      </c>
      <c r="AP43" s="21" t="s">
        <v>105</v>
      </c>
      <c r="AQ43" s="25" t="s">
        <v>593</v>
      </c>
      <c r="AR43" s="20">
        <v>0.33300000000000002</v>
      </c>
      <c r="AS43" s="20" t="s">
        <v>106</v>
      </c>
      <c r="AT43" s="20">
        <v>0.48599999999999999</v>
      </c>
      <c r="AU43" s="23">
        <v>0.34899999999999998</v>
      </c>
      <c r="AV43" s="20">
        <v>29</v>
      </c>
      <c r="AW43" s="27">
        <f t="shared" si="10"/>
        <v>-11</v>
      </c>
      <c r="AX43" s="20">
        <v>16</v>
      </c>
      <c r="AY43" s="20">
        <v>38</v>
      </c>
      <c r="AZ43" s="20">
        <v>54</v>
      </c>
      <c r="BA43" s="25">
        <v>0.31372549019607843</v>
      </c>
      <c r="BB43" s="25">
        <v>0.88372093023255816</v>
      </c>
      <c r="BC43" s="22">
        <f t="shared" si="11"/>
        <v>1.1974464204286366</v>
      </c>
      <c r="BD43" s="20">
        <v>13</v>
      </c>
      <c r="BE43" s="20">
        <v>30</v>
      </c>
      <c r="BF43" s="17">
        <f t="shared" si="12"/>
        <v>-17</v>
      </c>
      <c r="BG43" s="20">
        <v>13</v>
      </c>
      <c r="BH43" s="20">
        <v>18</v>
      </c>
      <c r="BI43" s="20">
        <f t="shared" si="13"/>
        <v>0.72222222222222221</v>
      </c>
      <c r="BJ43" s="20">
        <v>16</v>
      </c>
      <c r="BK43" s="17">
        <f t="shared" si="14"/>
        <v>3</v>
      </c>
      <c r="BL43" s="20">
        <v>2</v>
      </c>
      <c r="BM43" s="20">
        <v>9</v>
      </c>
      <c r="BN43" s="20">
        <v>65</v>
      </c>
      <c r="BO43" s="17" t="s">
        <v>627</v>
      </c>
      <c r="BQ43" s="15" t="s">
        <v>617</v>
      </c>
      <c r="BR43" s="15">
        <f>CORREL(BW2:BW153,CM2:CM153)</f>
        <v>8.1779222295416384E-2</v>
      </c>
      <c r="BT43" s="18" t="s">
        <v>101</v>
      </c>
      <c r="BU43" s="37">
        <v>43117</v>
      </c>
      <c r="BV43" s="20" t="s">
        <v>102</v>
      </c>
      <c r="BW43" s="20">
        <v>1</v>
      </c>
      <c r="BX43" s="20">
        <v>5</v>
      </c>
      <c r="BY43" s="20" t="s">
        <v>104</v>
      </c>
      <c r="BZ43" s="20">
        <v>0.35599999999999998</v>
      </c>
      <c r="CA43" s="21" t="s">
        <v>105</v>
      </c>
      <c r="CB43" s="25" t="s">
        <v>593</v>
      </c>
      <c r="CC43" s="30">
        <v>0.33300000000000002</v>
      </c>
      <c r="CD43" s="30" t="s">
        <v>106</v>
      </c>
      <c r="CE43" s="30">
        <v>0.48599999999999999</v>
      </c>
      <c r="CF43" s="64">
        <v>0.34899999999999998</v>
      </c>
      <c r="CG43" s="30">
        <v>29</v>
      </c>
      <c r="CH43" s="62">
        <f t="shared" si="15"/>
        <v>-11</v>
      </c>
      <c r="CI43" s="30">
        <v>16</v>
      </c>
      <c r="CJ43" s="30">
        <v>38</v>
      </c>
      <c r="CK43" s="30">
        <v>54</v>
      </c>
      <c r="CL43" s="66">
        <v>0.31372549019607843</v>
      </c>
      <c r="CM43" s="66">
        <v>0.88372093023255816</v>
      </c>
      <c r="CN43" s="22">
        <f t="shared" si="16"/>
        <v>1.1974464204286366</v>
      </c>
      <c r="CO43" s="20">
        <v>13</v>
      </c>
      <c r="CP43" s="20">
        <v>30</v>
      </c>
      <c r="CQ43" s="29">
        <f t="shared" si="28"/>
        <v>-17</v>
      </c>
      <c r="CR43" s="20">
        <v>13</v>
      </c>
      <c r="CS43" s="20">
        <v>18</v>
      </c>
      <c r="CT43" s="20">
        <f t="shared" si="27"/>
        <v>0.72222222222222221</v>
      </c>
      <c r="CU43" s="20">
        <v>16</v>
      </c>
      <c r="CV43" s="17">
        <f t="shared" si="19"/>
        <v>-2</v>
      </c>
      <c r="CW43" s="20">
        <v>2</v>
      </c>
      <c r="CX43" s="20">
        <v>9</v>
      </c>
      <c r="CY43" s="20">
        <v>65</v>
      </c>
      <c r="CZ43" s="17" t="s">
        <v>627</v>
      </c>
      <c r="DD43" s="18" t="s">
        <v>117</v>
      </c>
      <c r="DE43" s="19">
        <v>42742</v>
      </c>
      <c r="DF43" s="20" t="s">
        <v>514</v>
      </c>
      <c r="DG43" s="20" t="s">
        <v>28</v>
      </c>
      <c r="DH43" s="17">
        <v>17</v>
      </c>
      <c r="DI43" s="20" t="s">
        <v>186</v>
      </c>
      <c r="DJ43" s="20">
        <v>0.50900000000000001</v>
      </c>
      <c r="DK43" s="20" t="s">
        <v>411</v>
      </c>
      <c r="DL43" s="24">
        <v>23</v>
      </c>
      <c r="DM43" s="20">
        <v>0.60899999999999999</v>
      </c>
      <c r="DN43" s="21" t="s">
        <v>156</v>
      </c>
      <c r="DO43" s="20">
        <v>0.53800000000000003</v>
      </c>
      <c r="DP43" s="17">
        <v>0.36099999999999999</v>
      </c>
      <c r="DQ43" s="17">
        <v>26</v>
      </c>
      <c r="DR43" s="27">
        <f t="shared" si="21"/>
        <v>-3</v>
      </c>
      <c r="DS43" s="20">
        <v>11</v>
      </c>
      <c r="DT43" s="20">
        <v>32</v>
      </c>
      <c r="DU43" s="20">
        <v>43</v>
      </c>
      <c r="DV43" s="22">
        <v>0.36666666666666664</v>
      </c>
      <c r="DW43" s="22">
        <v>0.76190476190476186</v>
      </c>
      <c r="DX43" s="22">
        <f t="shared" si="22"/>
        <v>1.1285714285714286</v>
      </c>
      <c r="DY43" s="20">
        <v>13</v>
      </c>
      <c r="DZ43" s="17">
        <v>15</v>
      </c>
      <c r="EA43" s="17">
        <f t="shared" si="23"/>
        <v>-2</v>
      </c>
      <c r="EB43" s="20">
        <v>16</v>
      </c>
      <c r="EC43" s="20">
        <v>15</v>
      </c>
      <c r="ED43" s="25">
        <f t="shared" si="24"/>
        <v>1.0666666666666667</v>
      </c>
      <c r="EE43" s="17">
        <v>8</v>
      </c>
      <c r="EF43" s="17">
        <f t="shared" si="25"/>
        <v>-8</v>
      </c>
      <c r="EG43" s="20">
        <v>5</v>
      </c>
      <c r="EH43" s="20">
        <v>4</v>
      </c>
      <c r="EI43" s="20">
        <v>75</v>
      </c>
      <c r="EJ43" s="20">
        <v>74</v>
      </c>
    </row>
    <row r="44" spans="1:140" x14ac:dyDescent="0.3">
      <c r="A44" s="2" t="s">
        <v>511</v>
      </c>
      <c r="B44" s="6">
        <v>42738</v>
      </c>
      <c r="C44" s="7" t="s">
        <v>512</v>
      </c>
      <c r="D44" s="7" t="s">
        <v>28</v>
      </c>
      <c r="E44" s="5">
        <v>37</v>
      </c>
      <c r="F44" s="7" t="s">
        <v>513</v>
      </c>
      <c r="G44" s="7">
        <v>0.53600000000000003</v>
      </c>
      <c r="H44" s="8" t="s">
        <v>576</v>
      </c>
      <c r="I44" s="14" t="s">
        <v>604</v>
      </c>
      <c r="J44" s="7">
        <v>0.45800000000000002</v>
      </c>
      <c r="K44" s="8" t="s">
        <v>247</v>
      </c>
      <c r="L44" s="7">
        <v>0.75</v>
      </c>
      <c r="M44" s="5">
        <v>0.22600000000000001</v>
      </c>
      <c r="N44" s="5">
        <v>19</v>
      </c>
      <c r="O44" s="47">
        <f t="shared" si="26"/>
        <v>5</v>
      </c>
      <c r="P44" s="7">
        <v>12</v>
      </c>
      <c r="Q44" s="7">
        <v>34</v>
      </c>
      <c r="R44" s="7">
        <v>46</v>
      </c>
      <c r="S44" s="9">
        <v>0.36363636363636365</v>
      </c>
      <c r="T44" s="9">
        <v>0.77272727272727271</v>
      </c>
      <c r="U44" s="9">
        <f t="shared" si="6"/>
        <v>1.1363636363636362</v>
      </c>
      <c r="V44" s="7">
        <v>18</v>
      </c>
      <c r="W44" s="5">
        <v>9</v>
      </c>
      <c r="X44" s="5">
        <f t="shared" si="7"/>
        <v>9</v>
      </c>
      <c r="Y44" s="7">
        <v>25</v>
      </c>
      <c r="Z44" s="7">
        <v>11</v>
      </c>
      <c r="AA44" s="10">
        <f t="shared" si="8"/>
        <v>2.2727272727272729</v>
      </c>
      <c r="AB44" s="5">
        <v>12</v>
      </c>
      <c r="AC44" s="5">
        <f t="shared" si="9"/>
        <v>1</v>
      </c>
      <c r="AD44" s="7">
        <v>8</v>
      </c>
      <c r="AE44" s="7">
        <v>2</v>
      </c>
      <c r="AF44" s="7">
        <v>88</v>
      </c>
      <c r="AG44" s="7">
        <v>82</v>
      </c>
      <c r="AH44" s="60"/>
      <c r="AI44" s="18" t="s">
        <v>189</v>
      </c>
      <c r="AJ44" s="19">
        <v>43429</v>
      </c>
      <c r="AK44" s="20" t="s">
        <v>190</v>
      </c>
      <c r="AL44" s="20" t="s">
        <v>28</v>
      </c>
      <c r="AM44" s="20">
        <v>5</v>
      </c>
      <c r="AN44" s="20" t="s">
        <v>191</v>
      </c>
      <c r="AO44" s="20">
        <v>0.49099999999999999</v>
      </c>
      <c r="AP44" s="20" t="s">
        <v>192</v>
      </c>
      <c r="AQ44" s="24">
        <v>29</v>
      </c>
      <c r="AR44" s="20">
        <v>0.48299999999999998</v>
      </c>
      <c r="AS44" s="21" t="s">
        <v>193</v>
      </c>
      <c r="AT44" s="20">
        <v>0.70599999999999996</v>
      </c>
      <c r="AU44" s="23">
        <v>0.54200000000000004</v>
      </c>
      <c r="AV44" s="24">
        <v>13</v>
      </c>
      <c r="AW44" s="27">
        <f t="shared" si="10"/>
        <v>16</v>
      </c>
      <c r="AX44" s="20">
        <v>8</v>
      </c>
      <c r="AY44" s="20">
        <v>22</v>
      </c>
      <c r="AZ44" s="20">
        <v>30</v>
      </c>
      <c r="BA44" s="22">
        <v>0.25</v>
      </c>
      <c r="BB44" s="25">
        <v>0.73333333333333328</v>
      </c>
      <c r="BC44" s="22">
        <f t="shared" si="11"/>
        <v>0.98333333333333328</v>
      </c>
      <c r="BD44" s="20">
        <v>17</v>
      </c>
      <c r="BE44" s="20">
        <v>15</v>
      </c>
      <c r="BF44" s="17">
        <f t="shared" si="12"/>
        <v>2</v>
      </c>
      <c r="BG44" s="20">
        <v>17</v>
      </c>
      <c r="BH44" s="20">
        <v>7</v>
      </c>
      <c r="BI44" s="20">
        <f t="shared" si="13"/>
        <v>2.4285714285714284</v>
      </c>
      <c r="BJ44" s="20">
        <v>4</v>
      </c>
      <c r="BK44" s="17">
        <f t="shared" si="14"/>
        <v>-13</v>
      </c>
      <c r="BL44" s="20">
        <v>3</v>
      </c>
      <c r="BM44" s="20">
        <v>1</v>
      </c>
      <c r="BN44" s="20">
        <v>82</v>
      </c>
      <c r="BO44" s="17">
        <v>70</v>
      </c>
      <c r="BQ44" s="15" t="s">
        <v>10</v>
      </c>
      <c r="BR44" s="15">
        <f>CORREL(BW2:BW153,CE2:CE153)</f>
        <v>7.0013897772812778E-2</v>
      </c>
      <c r="BT44" s="18" t="s">
        <v>189</v>
      </c>
      <c r="BU44" s="37">
        <v>43429</v>
      </c>
      <c r="BV44" s="20" t="s">
        <v>190</v>
      </c>
      <c r="BW44" s="20">
        <v>1</v>
      </c>
      <c r="BX44" s="20">
        <v>5</v>
      </c>
      <c r="BY44" s="20" t="s">
        <v>191</v>
      </c>
      <c r="BZ44" s="20">
        <v>0.49099999999999999</v>
      </c>
      <c r="CA44" s="20" t="s">
        <v>192</v>
      </c>
      <c r="CB44" s="24">
        <v>29</v>
      </c>
      <c r="CC44" s="30">
        <v>0.48299999999999998</v>
      </c>
      <c r="CD44" s="61" t="s">
        <v>193</v>
      </c>
      <c r="CE44" s="30">
        <v>0.70599999999999996</v>
      </c>
      <c r="CF44" s="64">
        <v>0.54200000000000004</v>
      </c>
      <c r="CG44" s="65">
        <v>13</v>
      </c>
      <c r="CH44" s="62">
        <f t="shared" si="15"/>
        <v>16</v>
      </c>
      <c r="CI44" s="30">
        <v>8</v>
      </c>
      <c r="CJ44" s="30">
        <v>22</v>
      </c>
      <c r="CK44" s="30">
        <v>30</v>
      </c>
      <c r="CL44" s="63">
        <v>0.25</v>
      </c>
      <c r="CM44" s="66">
        <v>0.73333333333333328</v>
      </c>
      <c r="CN44" s="22">
        <f t="shared" si="16"/>
        <v>0.98333333333333328</v>
      </c>
      <c r="CO44" s="20">
        <v>17</v>
      </c>
      <c r="CP44" s="20">
        <v>15</v>
      </c>
      <c r="CQ44" s="29">
        <f t="shared" si="28"/>
        <v>2</v>
      </c>
      <c r="CR44" s="20">
        <v>17</v>
      </c>
      <c r="CS44" s="20">
        <v>7</v>
      </c>
      <c r="CT44" s="20">
        <f t="shared" si="27"/>
        <v>2.4285714285714284</v>
      </c>
      <c r="CU44" s="20">
        <v>4</v>
      </c>
      <c r="CV44" s="17">
        <f t="shared" si="19"/>
        <v>-3</v>
      </c>
      <c r="CW44" s="20">
        <v>3</v>
      </c>
      <c r="CX44" s="20">
        <v>1</v>
      </c>
      <c r="CY44" s="20">
        <v>82</v>
      </c>
      <c r="CZ44" s="17">
        <v>70</v>
      </c>
      <c r="DD44" s="18" t="s">
        <v>128</v>
      </c>
      <c r="DE44" s="19">
        <v>42745</v>
      </c>
      <c r="DF44" s="20" t="s">
        <v>102</v>
      </c>
      <c r="DG44" s="20" t="s">
        <v>103</v>
      </c>
      <c r="DH44" s="17">
        <v>5</v>
      </c>
      <c r="DI44" s="20" t="s">
        <v>515</v>
      </c>
      <c r="DJ44" s="20">
        <v>0.42299999999999999</v>
      </c>
      <c r="DK44" s="21" t="s">
        <v>115</v>
      </c>
      <c r="DL44" s="25" t="s">
        <v>594</v>
      </c>
      <c r="DM44" s="20">
        <v>0.32</v>
      </c>
      <c r="DN44" s="20" t="s">
        <v>343</v>
      </c>
      <c r="DO44" s="20">
        <v>0.68400000000000005</v>
      </c>
      <c r="DP44" s="17">
        <v>0.34300000000000003</v>
      </c>
      <c r="DQ44" s="17">
        <v>25</v>
      </c>
      <c r="DR44" s="27">
        <f t="shared" si="21"/>
        <v>0</v>
      </c>
      <c r="DS44" s="20">
        <v>14</v>
      </c>
      <c r="DT44" s="20">
        <v>24</v>
      </c>
      <c r="DU44" s="20">
        <v>38</v>
      </c>
      <c r="DV44" s="22">
        <v>0.4375</v>
      </c>
      <c r="DW44" s="22">
        <v>0.55813953488372092</v>
      </c>
      <c r="DX44" s="22">
        <f t="shared" si="22"/>
        <v>0.99563953488372092</v>
      </c>
      <c r="DY44" s="20">
        <v>12</v>
      </c>
      <c r="DZ44" s="17">
        <v>19</v>
      </c>
      <c r="EA44" s="17">
        <f t="shared" si="23"/>
        <v>-7</v>
      </c>
      <c r="EB44" s="20">
        <v>11</v>
      </c>
      <c r="EC44" s="20">
        <v>15</v>
      </c>
      <c r="ED44" s="25">
        <f t="shared" si="24"/>
        <v>0.73333333333333328</v>
      </c>
      <c r="EE44" s="17">
        <v>13</v>
      </c>
      <c r="EF44" s="17">
        <f t="shared" si="25"/>
        <v>2</v>
      </c>
      <c r="EG44" s="20">
        <v>7</v>
      </c>
      <c r="EH44" s="20">
        <v>6</v>
      </c>
      <c r="EI44" s="20">
        <v>65</v>
      </c>
      <c r="EJ44" s="20" t="s">
        <v>626</v>
      </c>
    </row>
    <row r="45" spans="1:140" x14ac:dyDescent="0.3">
      <c r="A45" s="2" t="s">
        <v>117</v>
      </c>
      <c r="B45" s="6">
        <v>42742</v>
      </c>
      <c r="C45" s="7" t="s">
        <v>514</v>
      </c>
      <c r="D45" s="7" t="s">
        <v>28</v>
      </c>
      <c r="E45" s="5">
        <v>17</v>
      </c>
      <c r="F45" s="7" t="s">
        <v>186</v>
      </c>
      <c r="G45" s="7">
        <v>0.50900000000000001</v>
      </c>
      <c r="H45" s="7" t="s">
        <v>411</v>
      </c>
      <c r="I45" s="14">
        <v>23</v>
      </c>
      <c r="J45" s="7">
        <v>0.60899999999999999</v>
      </c>
      <c r="K45" s="8" t="s">
        <v>156</v>
      </c>
      <c r="L45" s="7">
        <v>0.53800000000000003</v>
      </c>
      <c r="M45" s="5">
        <v>0.36099999999999999</v>
      </c>
      <c r="N45" s="5">
        <v>26</v>
      </c>
      <c r="O45" s="47">
        <f t="shared" si="26"/>
        <v>-3</v>
      </c>
      <c r="P45" s="7">
        <v>11</v>
      </c>
      <c r="Q45" s="7">
        <v>32</v>
      </c>
      <c r="R45" s="7">
        <v>43</v>
      </c>
      <c r="S45" s="9">
        <v>0.36666666666666664</v>
      </c>
      <c r="T45" s="9">
        <v>0.76190476190476186</v>
      </c>
      <c r="U45" s="9">
        <f t="shared" si="6"/>
        <v>1.1285714285714286</v>
      </c>
      <c r="V45" s="7">
        <v>13</v>
      </c>
      <c r="W45" s="5">
        <v>15</v>
      </c>
      <c r="X45" s="5">
        <f t="shared" si="7"/>
        <v>-2</v>
      </c>
      <c r="Y45" s="7">
        <v>16</v>
      </c>
      <c r="Z45" s="7">
        <v>15</v>
      </c>
      <c r="AA45" s="10">
        <f t="shared" si="8"/>
        <v>1.0666666666666667</v>
      </c>
      <c r="AB45" s="5">
        <v>8</v>
      </c>
      <c r="AC45" s="5">
        <f t="shared" si="9"/>
        <v>-7</v>
      </c>
      <c r="AD45" s="7">
        <v>5</v>
      </c>
      <c r="AE45" s="7">
        <v>4</v>
      </c>
      <c r="AF45" s="7">
        <v>75</v>
      </c>
      <c r="AG45" s="7">
        <v>74</v>
      </c>
      <c r="AH45" s="60"/>
      <c r="AI45" s="18" t="s">
        <v>92</v>
      </c>
      <c r="AJ45" s="19">
        <v>43809</v>
      </c>
      <c r="AK45" s="20" t="s">
        <v>335</v>
      </c>
      <c r="AL45" s="20" t="s">
        <v>28</v>
      </c>
      <c r="AM45" s="20">
        <v>5</v>
      </c>
      <c r="AN45" s="20" t="s">
        <v>336</v>
      </c>
      <c r="AO45" s="20">
        <v>0.51100000000000001</v>
      </c>
      <c r="AP45" s="21" t="s">
        <v>337</v>
      </c>
      <c r="AQ45" s="25" t="s">
        <v>590</v>
      </c>
      <c r="AR45" s="20">
        <v>0.27300000000000002</v>
      </c>
      <c r="AS45" s="21" t="s">
        <v>338</v>
      </c>
      <c r="AT45" s="20">
        <v>0.61499999999999999</v>
      </c>
      <c r="AU45" s="23">
        <v>0.379</v>
      </c>
      <c r="AV45" s="24">
        <v>26</v>
      </c>
      <c r="AW45" s="27">
        <f t="shared" si="10"/>
        <v>-15</v>
      </c>
      <c r="AX45" s="20">
        <v>7</v>
      </c>
      <c r="AY45" s="20">
        <v>29</v>
      </c>
      <c r="AZ45" s="20">
        <v>36</v>
      </c>
      <c r="BA45" s="25">
        <v>0.2413793103448276</v>
      </c>
      <c r="BB45" s="25">
        <v>0.78378378378378377</v>
      </c>
      <c r="BC45" s="22">
        <f t="shared" si="11"/>
        <v>1.0251630941286114</v>
      </c>
      <c r="BD45" s="20">
        <v>18</v>
      </c>
      <c r="BE45" s="24">
        <v>20</v>
      </c>
      <c r="BF45" s="17">
        <f t="shared" si="12"/>
        <v>-2</v>
      </c>
      <c r="BG45" s="20">
        <v>9</v>
      </c>
      <c r="BH45" s="20">
        <v>17</v>
      </c>
      <c r="BI45" s="20">
        <f t="shared" si="13"/>
        <v>0.52941176470588236</v>
      </c>
      <c r="BJ45" s="24">
        <v>8</v>
      </c>
      <c r="BK45" s="17">
        <f t="shared" si="14"/>
        <v>-1</v>
      </c>
      <c r="BL45" s="20">
        <v>2</v>
      </c>
      <c r="BM45" s="20">
        <v>3</v>
      </c>
      <c r="BN45" s="20">
        <v>67</v>
      </c>
      <c r="BO45" s="17">
        <v>75</v>
      </c>
      <c r="BQ45" s="15" t="s">
        <v>615</v>
      </c>
      <c r="BR45" s="15">
        <f>CORREL(BW2:BW153,CH2:CH153)</f>
        <v>-3.0826474801910541E-2</v>
      </c>
      <c r="BT45" s="18" t="s">
        <v>92</v>
      </c>
      <c r="BU45" s="37">
        <v>43809</v>
      </c>
      <c r="BV45" s="20" t="s">
        <v>335</v>
      </c>
      <c r="BW45" s="20">
        <v>1</v>
      </c>
      <c r="BX45" s="20">
        <v>5</v>
      </c>
      <c r="BY45" s="20" t="s">
        <v>336</v>
      </c>
      <c r="BZ45" s="20">
        <v>0.51100000000000001</v>
      </c>
      <c r="CA45" s="21" t="s">
        <v>337</v>
      </c>
      <c r="CB45" s="25" t="s">
        <v>590</v>
      </c>
      <c r="CC45" s="30">
        <v>0.27300000000000002</v>
      </c>
      <c r="CD45" s="61" t="s">
        <v>338</v>
      </c>
      <c r="CE45" s="30">
        <v>0.61499999999999999</v>
      </c>
      <c r="CF45" s="64">
        <v>0.379</v>
      </c>
      <c r="CG45" s="65">
        <v>26</v>
      </c>
      <c r="CH45" s="62">
        <f t="shared" si="15"/>
        <v>-15</v>
      </c>
      <c r="CI45" s="30">
        <v>7</v>
      </c>
      <c r="CJ45" s="30">
        <v>29</v>
      </c>
      <c r="CK45" s="30">
        <v>36</v>
      </c>
      <c r="CL45" s="66">
        <v>0.2413793103448276</v>
      </c>
      <c r="CM45" s="66">
        <v>0.78378378378378377</v>
      </c>
      <c r="CN45" s="22">
        <f t="shared" si="16"/>
        <v>1.0251630941286114</v>
      </c>
      <c r="CO45" s="20">
        <v>18</v>
      </c>
      <c r="CP45" s="24">
        <v>20</v>
      </c>
      <c r="CQ45" s="29">
        <f t="shared" si="28"/>
        <v>-2</v>
      </c>
      <c r="CR45" s="20">
        <v>9</v>
      </c>
      <c r="CS45" s="20">
        <v>17</v>
      </c>
      <c r="CT45" s="20">
        <f t="shared" si="27"/>
        <v>0.52941176470588236</v>
      </c>
      <c r="CU45" s="24">
        <v>8</v>
      </c>
      <c r="CV45" s="17">
        <f t="shared" si="19"/>
        <v>-9</v>
      </c>
      <c r="CW45" s="20">
        <v>2</v>
      </c>
      <c r="CX45" s="20">
        <v>3</v>
      </c>
      <c r="CY45" s="20">
        <v>67</v>
      </c>
      <c r="CZ45" s="17">
        <v>75</v>
      </c>
      <c r="DD45" s="18" t="s">
        <v>138</v>
      </c>
      <c r="DE45" s="19">
        <v>42747</v>
      </c>
      <c r="DF45" s="20" t="s">
        <v>516</v>
      </c>
      <c r="DG45" s="20" t="s">
        <v>68</v>
      </c>
      <c r="DH45" s="17">
        <v>-18</v>
      </c>
      <c r="DI45" s="20" t="s">
        <v>98</v>
      </c>
      <c r="DJ45" s="20">
        <v>0.38500000000000001</v>
      </c>
      <c r="DK45" s="21" t="s">
        <v>577</v>
      </c>
      <c r="DL45" s="25" t="s">
        <v>588</v>
      </c>
      <c r="DM45" s="20">
        <v>0.13300000000000001</v>
      </c>
      <c r="DN45" s="21" t="s">
        <v>56</v>
      </c>
      <c r="DO45" s="20">
        <v>0.71399999999999997</v>
      </c>
      <c r="DP45" s="17">
        <v>0.47199999999999998</v>
      </c>
      <c r="DQ45" s="17">
        <v>23</v>
      </c>
      <c r="DR45" s="27">
        <f t="shared" si="21"/>
        <v>-8</v>
      </c>
      <c r="DS45" s="20">
        <v>8</v>
      </c>
      <c r="DT45" s="20">
        <v>26</v>
      </c>
      <c r="DU45" s="20">
        <v>34</v>
      </c>
      <c r="DV45" s="22">
        <v>0.25</v>
      </c>
      <c r="DW45" s="22">
        <v>0.78787878787878785</v>
      </c>
      <c r="DX45" s="22">
        <f t="shared" si="22"/>
        <v>1.0378787878787878</v>
      </c>
      <c r="DY45" s="20">
        <v>18</v>
      </c>
      <c r="DZ45" s="17">
        <v>17</v>
      </c>
      <c r="EA45" s="17">
        <f t="shared" si="23"/>
        <v>1</v>
      </c>
      <c r="EB45" s="20">
        <v>9</v>
      </c>
      <c r="EC45" s="20">
        <v>12</v>
      </c>
      <c r="ED45" s="25">
        <f t="shared" si="24"/>
        <v>0.75</v>
      </c>
      <c r="EE45" s="17">
        <v>9</v>
      </c>
      <c r="EF45" s="17">
        <f t="shared" si="25"/>
        <v>0</v>
      </c>
      <c r="EG45" s="20">
        <v>3</v>
      </c>
      <c r="EH45" s="20">
        <v>4</v>
      </c>
      <c r="EI45" s="20">
        <v>52</v>
      </c>
      <c r="EJ45" s="20">
        <v>72</v>
      </c>
    </row>
    <row r="46" spans="1:140" x14ac:dyDescent="0.3">
      <c r="A46" s="2" t="s">
        <v>128</v>
      </c>
      <c r="B46" s="6">
        <v>42745</v>
      </c>
      <c r="C46" s="7" t="s">
        <v>102</v>
      </c>
      <c r="D46" s="7" t="s">
        <v>103</v>
      </c>
      <c r="E46" s="5">
        <v>5</v>
      </c>
      <c r="F46" s="7" t="s">
        <v>515</v>
      </c>
      <c r="G46" s="7">
        <v>0.42299999999999999</v>
      </c>
      <c r="H46" s="8" t="s">
        <v>115</v>
      </c>
      <c r="I46" s="14" t="s">
        <v>594</v>
      </c>
      <c r="J46" s="7">
        <v>0.32</v>
      </c>
      <c r="K46" s="7" t="s">
        <v>343</v>
      </c>
      <c r="L46" s="7">
        <v>0.68400000000000005</v>
      </c>
      <c r="M46" s="5">
        <v>0.34300000000000003</v>
      </c>
      <c r="N46" s="5">
        <v>25</v>
      </c>
      <c r="O46" s="47">
        <f t="shared" si="26"/>
        <v>0</v>
      </c>
      <c r="P46" s="7">
        <v>14</v>
      </c>
      <c r="Q46" s="7">
        <v>24</v>
      </c>
      <c r="R46" s="7">
        <v>38</v>
      </c>
      <c r="S46" s="9">
        <v>0.4375</v>
      </c>
      <c r="T46" s="9">
        <v>0.55813953488372092</v>
      </c>
      <c r="U46" s="9">
        <f t="shared" si="6"/>
        <v>0.99563953488372092</v>
      </c>
      <c r="V46" s="7">
        <v>12</v>
      </c>
      <c r="W46" s="5">
        <v>19</v>
      </c>
      <c r="X46" s="5">
        <f t="shared" si="7"/>
        <v>-7</v>
      </c>
      <c r="Y46" s="7">
        <v>11</v>
      </c>
      <c r="Z46" s="7">
        <v>15</v>
      </c>
      <c r="AA46" s="10">
        <f t="shared" si="8"/>
        <v>0.73333333333333328</v>
      </c>
      <c r="AB46" s="5">
        <v>13</v>
      </c>
      <c r="AC46" s="5">
        <f t="shared" si="9"/>
        <v>-2</v>
      </c>
      <c r="AD46" s="7">
        <v>7</v>
      </c>
      <c r="AE46" s="7">
        <v>6</v>
      </c>
      <c r="AF46" s="7">
        <v>65</v>
      </c>
      <c r="AG46" s="7">
        <v>75</v>
      </c>
      <c r="AH46" s="60"/>
      <c r="AI46" s="18" t="s">
        <v>57</v>
      </c>
      <c r="AJ46" s="19">
        <v>43852</v>
      </c>
      <c r="AK46" s="20" t="s">
        <v>364</v>
      </c>
      <c r="AL46" s="20" t="s">
        <v>28</v>
      </c>
      <c r="AM46" s="20">
        <v>5</v>
      </c>
      <c r="AN46" s="20" t="s">
        <v>365</v>
      </c>
      <c r="AO46" s="20">
        <v>0.42899999999999999</v>
      </c>
      <c r="AP46" s="21" t="s">
        <v>314</v>
      </c>
      <c r="AQ46" s="25" t="s">
        <v>592</v>
      </c>
      <c r="AR46" s="23">
        <v>0.31</v>
      </c>
      <c r="AS46" s="21" t="s">
        <v>203</v>
      </c>
      <c r="AT46" s="20">
        <v>0.75</v>
      </c>
      <c r="AU46" s="23">
        <v>0.443</v>
      </c>
      <c r="AV46" s="24">
        <v>16</v>
      </c>
      <c r="AW46" s="27">
        <f t="shared" si="10"/>
        <v>13</v>
      </c>
      <c r="AX46" s="20">
        <v>16</v>
      </c>
      <c r="AY46" s="20">
        <v>26</v>
      </c>
      <c r="AZ46" s="20">
        <v>42</v>
      </c>
      <c r="BA46" s="25">
        <v>0.37209302325581395</v>
      </c>
      <c r="BB46" s="25">
        <v>0.76470588235294112</v>
      </c>
      <c r="BC46" s="22">
        <f t="shared" si="11"/>
        <v>1.1367989056087551</v>
      </c>
      <c r="BD46" s="20">
        <v>17</v>
      </c>
      <c r="BE46" s="24">
        <v>16</v>
      </c>
      <c r="BF46" s="17">
        <f t="shared" si="12"/>
        <v>1</v>
      </c>
      <c r="BG46" s="20">
        <v>21</v>
      </c>
      <c r="BH46" s="20">
        <v>9</v>
      </c>
      <c r="BI46" s="20">
        <f t="shared" si="13"/>
        <v>2.3333333333333335</v>
      </c>
      <c r="BJ46" s="24">
        <v>8</v>
      </c>
      <c r="BK46" s="17">
        <f t="shared" si="14"/>
        <v>-13</v>
      </c>
      <c r="BL46" s="20">
        <v>3</v>
      </c>
      <c r="BM46" s="20">
        <v>4</v>
      </c>
      <c r="BN46" s="20">
        <v>81</v>
      </c>
      <c r="BO46" s="17">
        <v>85</v>
      </c>
      <c r="BQ46" s="15" t="s">
        <v>21</v>
      </c>
      <c r="BR46" s="15">
        <f>CORREL(BW2:BW153,CS2:CS153)</f>
        <v>-1.6578140897072744E-2</v>
      </c>
      <c r="BT46" s="18" t="s">
        <v>57</v>
      </c>
      <c r="BU46" s="37">
        <v>43852</v>
      </c>
      <c r="BV46" s="20" t="s">
        <v>364</v>
      </c>
      <c r="BW46" s="20">
        <v>1</v>
      </c>
      <c r="BX46" s="20">
        <v>5</v>
      </c>
      <c r="BY46" s="20" t="s">
        <v>365</v>
      </c>
      <c r="BZ46" s="20">
        <v>0.42899999999999999</v>
      </c>
      <c r="CA46" s="21" t="s">
        <v>314</v>
      </c>
      <c r="CB46" s="25" t="s">
        <v>592</v>
      </c>
      <c r="CC46" s="64">
        <v>0.31</v>
      </c>
      <c r="CD46" s="61" t="s">
        <v>203</v>
      </c>
      <c r="CE46" s="30">
        <v>0.75</v>
      </c>
      <c r="CF46" s="64">
        <v>0.443</v>
      </c>
      <c r="CG46" s="65">
        <v>16</v>
      </c>
      <c r="CH46" s="62">
        <f t="shared" si="15"/>
        <v>13</v>
      </c>
      <c r="CI46" s="30">
        <v>16</v>
      </c>
      <c r="CJ46" s="30">
        <v>26</v>
      </c>
      <c r="CK46" s="30">
        <v>42</v>
      </c>
      <c r="CL46" s="66">
        <v>0.37209302325581395</v>
      </c>
      <c r="CM46" s="66">
        <v>0.76470588235294112</v>
      </c>
      <c r="CN46" s="22">
        <f t="shared" si="16"/>
        <v>1.1367989056087551</v>
      </c>
      <c r="CO46" s="20">
        <v>17</v>
      </c>
      <c r="CP46" s="24">
        <v>16</v>
      </c>
      <c r="CQ46" s="29">
        <f t="shared" si="28"/>
        <v>1</v>
      </c>
      <c r="CR46" s="20">
        <v>21</v>
      </c>
      <c r="CS46" s="20">
        <v>9</v>
      </c>
      <c r="CT46" s="20">
        <f t="shared" si="27"/>
        <v>2.3333333333333335</v>
      </c>
      <c r="CU46" s="24">
        <v>8</v>
      </c>
      <c r="CV46" s="17">
        <f t="shared" si="19"/>
        <v>-1</v>
      </c>
      <c r="CW46" s="20">
        <v>3</v>
      </c>
      <c r="CX46" s="20">
        <v>4</v>
      </c>
      <c r="CY46" s="20">
        <v>81</v>
      </c>
      <c r="CZ46" s="17">
        <v>85</v>
      </c>
      <c r="DD46" s="18" t="s">
        <v>146</v>
      </c>
      <c r="DE46" s="19">
        <v>42749</v>
      </c>
      <c r="DF46" s="20" t="s">
        <v>517</v>
      </c>
      <c r="DG46" s="20" t="s">
        <v>68</v>
      </c>
      <c r="DH46" s="17">
        <v>-17</v>
      </c>
      <c r="DI46" s="20" t="s">
        <v>518</v>
      </c>
      <c r="DJ46" s="20">
        <v>0.48299999999999998</v>
      </c>
      <c r="DK46" s="21" t="s">
        <v>578</v>
      </c>
      <c r="DL46" s="25" t="s">
        <v>590</v>
      </c>
      <c r="DM46" s="20">
        <v>0.182</v>
      </c>
      <c r="DN46" s="21" t="s">
        <v>584</v>
      </c>
      <c r="DO46" s="20">
        <v>0.66700000000000004</v>
      </c>
      <c r="DP46" s="17">
        <v>0.54900000000000004</v>
      </c>
      <c r="DQ46" s="17">
        <v>15</v>
      </c>
      <c r="DR46" s="27">
        <f t="shared" si="21"/>
        <v>-4</v>
      </c>
      <c r="DS46" s="20">
        <v>17</v>
      </c>
      <c r="DT46" s="20">
        <v>17</v>
      </c>
      <c r="DU46" s="20">
        <v>34</v>
      </c>
      <c r="DV46" s="22">
        <v>0.53125</v>
      </c>
      <c r="DW46" s="22">
        <v>0.70833333333333337</v>
      </c>
      <c r="DX46" s="22">
        <f t="shared" si="22"/>
        <v>1.2395833333333335</v>
      </c>
      <c r="DY46" s="20">
        <v>19</v>
      </c>
      <c r="DZ46" s="17">
        <v>14</v>
      </c>
      <c r="EA46" s="17">
        <f t="shared" si="23"/>
        <v>5</v>
      </c>
      <c r="EB46" s="20">
        <v>14</v>
      </c>
      <c r="EC46" s="20">
        <v>17</v>
      </c>
      <c r="ED46" s="25">
        <f t="shared" si="24"/>
        <v>0.82352941176470584</v>
      </c>
      <c r="EE46" s="17">
        <v>9</v>
      </c>
      <c r="EF46" s="17">
        <f t="shared" si="25"/>
        <v>-5</v>
      </c>
      <c r="EG46" s="20">
        <v>2</v>
      </c>
      <c r="EH46" s="20">
        <v>5</v>
      </c>
      <c r="EI46" s="20">
        <v>66</v>
      </c>
      <c r="EJ46" s="20">
        <v>81</v>
      </c>
    </row>
    <row r="47" spans="1:140" x14ac:dyDescent="0.3">
      <c r="A47" s="2" t="s">
        <v>138</v>
      </c>
      <c r="B47" s="6">
        <v>42747</v>
      </c>
      <c r="C47" s="7" t="s">
        <v>516</v>
      </c>
      <c r="D47" s="7" t="s">
        <v>68</v>
      </c>
      <c r="E47" s="5">
        <v>-18</v>
      </c>
      <c r="F47" s="7" t="s">
        <v>98</v>
      </c>
      <c r="G47" s="7">
        <v>0.38500000000000001</v>
      </c>
      <c r="H47" s="8" t="s">
        <v>577</v>
      </c>
      <c r="I47" s="14" t="s">
        <v>588</v>
      </c>
      <c r="J47" s="7">
        <v>0.13300000000000001</v>
      </c>
      <c r="K47" s="8" t="s">
        <v>56</v>
      </c>
      <c r="L47" s="7">
        <v>0.71399999999999997</v>
      </c>
      <c r="M47" s="5">
        <v>0.47199999999999998</v>
      </c>
      <c r="N47" s="5">
        <v>23</v>
      </c>
      <c r="O47" s="47">
        <f t="shared" si="26"/>
        <v>-8</v>
      </c>
      <c r="P47" s="7">
        <v>8</v>
      </c>
      <c r="Q47" s="7">
        <v>26</v>
      </c>
      <c r="R47" s="7">
        <v>34</v>
      </c>
      <c r="S47" s="9">
        <v>0.25</v>
      </c>
      <c r="T47" s="9">
        <v>0.78787878787878785</v>
      </c>
      <c r="U47" s="9">
        <f t="shared" si="6"/>
        <v>1.0378787878787878</v>
      </c>
      <c r="V47" s="7">
        <v>18</v>
      </c>
      <c r="W47" s="5">
        <v>17</v>
      </c>
      <c r="X47" s="5">
        <f t="shared" si="7"/>
        <v>1</v>
      </c>
      <c r="Y47" s="7">
        <v>9</v>
      </c>
      <c r="Z47" s="7">
        <v>12</v>
      </c>
      <c r="AA47" s="10">
        <f t="shared" si="8"/>
        <v>0.75</v>
      </c>
      <c r="AB47" s="5">
        <v>9</v>
      </c>
      <c r="AC47" s="5">
        <f t="shared" si="9"/>
        <v>-3</v>
      </c>
      <c r="AD47" s="7">
        <v>3</v>
      </c>
      <c r="AE47" s="7">
        <v>4</v>
      </c>
      <c r="AF47" s="7">
        <v>52</v>
      </c>
      <c r="AG47" s="7">
        <v>72</v>
      </c>
      <c r="AH47" s="60"/>
      <c r="AI47" s="18" t="s">
        <v>87</v>
      </c>
      <c r="AJ47" s="19">
        <v>42343</v>
      </c>
      <c r="AK47" s="20" t="s">
        <v>417</v>
      </c>
      <c r="AL47" s="20" t="s">
        <v>28</v>
      </c>
      <c r="AM47" s="17">
        <v>6</v>
      </c>
      <c r="AN47" s="20" t="s">
        <v>114</v>
      </c>
      <c r="AO47" s="20">
        <v>0.42</v>
      </c>
      <c r="AP47" s="21" t="s">
        <v>555</v>
      </c>
      <c r="AQ47" s="25" t="s">
        <v>608</v>
      </c>
      <c r="AR47" s="25">
        <v>0.4</v>
      </c>
      <c r="AS47" s="20" t="s">
        <v>418</v>
      </c>
      <c r="AT47" s="25">
        <v>0.8</v>
      </c>
      <c r="AU47" s="20">
        <v>0.38500000000000001</v>
      </c>
      <c r="AV47" s="20">
        <v>13</v>
      </c>
      <c r="AW47" s="27">
        <f t="shared" si="10"/>
        <v>-3</v>
      </c>
      <c r="AX47" s="20">
        <v>7</v>
      </c>
      <c r="AY47" s="20">
        <v>24</v>
      </c>
      <c r="AZ47" s="20">
        <v>31</v>
      </c>
      <c r="BA47" s="22">
        <v>0.21875</v>
      </c>
      <c r="BB47" s="22">
        <v>0.70588235294117652</v>
      </c>
      <c r="BC47" s="22">
        <f t="shared" si="11"/>
        <v>0.92463235294117652</v>
      </c>
      <c r="BD47" s="20">
        <v>17</v>
      </c>
      <c r="BE47" s="17">
        <v>23</v>
      </c>
      <c r="BF47" s="17">
        <f t="shared" si="12"/>
        <v>-6</v>
      </c>
      <c r="BG47" s="20">
        <v>10</v>
      </c>
      <c r="BH47" s="20">
        <v>16</v>
      </c>
      <c r="BI47" s="20">
        <f t="shared" si="13"/>
        <v>0.625</v>
      </c>
      <c r="BJ47" s="17">
        <v>17</v>
      </c>
      <c r="BK47" s="17">
        <f t="shared" si="14"/>
        <v>7</v>
      </c>
      <c r="BL47" s="20">
        <v>2</v>
      </c>
      <c r="BM47" s="20">
        <v>4</v>
      </c>
      <c r="BN47" s="20">
        <v>62</v>
      </c>
      <c r="BO47" s="26">
        <v>76</v>
      </c>
      <c r="BQ47" s="88" t="s">
        <v>639</v>
      </c>
      <c r="BR47" s="88"/>
      <c r="BT47" s="18" t="s">
        <v>87</v>
      </c>
      <c r="BU47" s="37">
        <v>42343</v>
      </c>
      <c r="BV47" s="20" t="s">
        <v>417</v>
      </c>
      <c r="BW47" s="20">
        <v>1</v>
      </c>
      <c r="BX47" s="17">
        <v>6</v>
      </c>
      <c r="BY47" s="20" t="s">
        <v>114</v>
      </c>
      <c r="BZ47" s="20">
        <v>0.42</v>
      </c>
      <c r="CA47" s="21" t="s">
        <v>555</v>
      </c>
      <c r="CB47" s="25" t="s">
        <v>608</v>
      </c>
      <c r="CC47" s="66">
        <v>0.4</v>
      </c>
      <c r="CD47" s="30" t="s">
        <v>418</v>
      </c>
      <c r="CE47" s="66">
        <v>0.8</v>
      </c>
      <c r="CF47" s="30">
        <v>0.38500000000000001</v>
      </c>
      <c r="CG47" s="30">
        <v>13</v>
      </c>
      <c r="CH47" s="62">
        <f t="shared" si="15"/>
        <v>-3</v>
      </c>
      <c r="CI47" s="30">
        <v>7</v>
      </c>
      <c r="CJ47" s="30">
        <v>24</v>
      </c>
      <c r="CK47" s="30">
        <v>31</v>
      </c>
      <c r="CL47" s="63">
        <v>0.21875</v>
      </c>
      <c r="CM47" s="63">
        <v>0.70588235294117652</v>
      </c>
      <c r="CN47" s="22">
        <f t="shared" si="16"/>
        <v>0.92463235294117652</v>
      </c>
      <c r="CO47" s="20">
        <v>17</v>
      </c>
      <c r="CP47" s="17">
        <v>23</v>
      </c>
      <c r="CQ47" s="29">
        <f t="shared" si="28"/>
        <v>-6</v>
      </c>
      <c r="CR47" s="20">
        <v>10</v>
      </c>
      <c r="CS47" s="20">
        <v>16</v>
      </c>
      <c r="CT47" s="20">
        <f t="shared" si="27"/>
        <v>0.625</v>
      </c>
      <c r="CU47" s="17">
        <v>17</v>
      </c>
      <c r="CV47" s="17">
        <f t="shared" si="19"/>
        <v>1</v>
      </c>
      <c r="CW47" s="20">
        <v>2</v>
      </c>
      <c r="CX47" s="20">
        <v>4</v>
      </c>
      <c r="CY47" s="20">
        <v>62</v>
      </c>
      <c r="CZ47" s="26">
        <v>76</v>
      </c>
      <c r="DD47" s="18" t="s">
        <v>355</v>
      </c>
      <c r="DE47" s="19">
        <v>42753</v>
      </c>
      <c r="DF47" s="20" t="s">
        <v>519</v>
      </c>
      <c r="DG47" s="20" t="s">
        <v>28</v>
      </c>
      <c r="DH47" s="17">
        <v>21</v>
      </c>
      <c r="DI47" s="20" t="s">
        <v>520</v>
      </c>
      <c r="DJ47" s="20">
        <v>0.5</v>
      </c>
      <c r="DK47" s="21" t="s">
        <v>579</v>
      </c>
      <c r="DL47" s="25" t="s">
        <v>595</v>
      </c>
      <c r="DM47" s="20">
        <v>0.375</v>
      </c>
      <c r="DN47" s="20" t="s">
        <v>521</v>
      </c>
      <c r="DO47" s="20">
        <v>0.74199999999999999</v>
      </c>
      <c r="DP47" s="17">
        <v>0.379</v>
      </c>
      <c r="DQ47" s="17">
        <v>24</v>
      </c>
      <c r="DR47" s="27">
        <f t="shared" si="21"/>
        <v>-8</v>
      </c>
      <c r="DS47" s="20">
        <v>22</v>
      </c>
      <c r="DT47" s="20">
        <v>35</v>
      </c>
      <c r="DU47" s="20">
        <v>57</v>
      </c>
      <c r="DV47" s="22">
        <v>0.6470588235294118</v>
      </c>
      <c r="DW47" s="22">
        <v>0.79545454545454541</v>
      </c>
      <c r="DX47" s="22">
        <f t="shared" si="22"/>
        <v>1.4425133689839571</v>
      </c>
      <c r="DY47" s="20">
        <v>24</v>
      </c>
      <c r="DZ47" s="17">
        <v>24</v>
      </c>
      <c r="EA47" s="17">
        <f t="shared" si="23"/>
        <v>0</v>
      </c>
      <c r="EB47" s="20">
        <v>14</v>
      </c>
      <c r="EC47" s="20">
        <v>25</v>
      </c>
      <c r="ED47" s="25">
        <f t="shared" si="24"/>
        <v>0.56000000000000005</v>
      </c>
      <c r="EE47" s="17">
        <v>14</v>
      </c>
      <c r="EF47" s="17">
        <f t="shared" si="25"/>
        <v>0</v>
      </c>
      <c r="EG47" s="20">
        <v>3</v>
      </c>
      <c r="EH47" s="20">
        <v>6</v>
      </c>
      <c r="EI47" s="20">
        <v>89</v>
      </c>
      <c r="EJ47" s="20">
        <v>98</v>
      </c>
    </row>
    <row r="48" spans="1:140" x14ac:dyDescent="0.3">
      <c r="A48" s="2" t="s">
        <v>146</v>
      </c>
      <c r="B48" s="6">
        <v>42749</v>
      </c>
      <c r="C48" s="7" t="s">
        <v>517</v>
      </c>
      <c r="D48" s="7" t="s">
        <v>68</v>
      </c>
      <c r="E48" s="5">
        <v>-17</v>
      </c>
      <c r="F48" s="7" t="s">
        <v>518</v>
      </c>
      <c r="G48" s="7">
        <v>0.48299999999999998</v>
      </c>
      <c r="H48" s="8" t="s">
        <v>578</v>
      </c>
      <c r="I48" s="14" t="s">
        <v>590</v>
      </c>
      <c r="J48" s="7">
        <v>0.182</v>
      </c>
      <c r="K48" s="8" t="s">
        <v>584</v>
      </c>
      <c r="L48" s="7">
        <v>0.66700000000000004</v>
      </c>
      <c r="M48" s="5">
        <v>0.54900000000000004</v>
      </c>
      <c r="N48" s="5">
        <v>15</v>
      </c>
      <c r="O48" s="47">
        <f t="shared" si="26"/>
        <v>-4</v>
      </c>
      <c r="P48" s="7">
        <v>17</v>
      </c>
      <c r="Q48" s="7">
        <v>17</v>
      </c>
      <c r="R48" s="7">
        <v>34</v>
      </c>
      <c r="S48" s="9">
        <v>0.53125</v>
      </c>
      <c r="T48" s="9">
        <v>0.70833333333333337</v>
      </c>
      <c r="U48" s="9">
        <f t="shared" si="6"/>
        <v>1.2395833333333335</v>
      </c>
      <c r="V48" s="7">
        <v>19</v>
      </c>
      <c r="W48" s="5">
        <v>14</v>
      </c>
      <c r="X48" s="5">
        <f t="shared" si="7"/>
        <v>5</v>
      </c>
      <c r="Y48" s="7">
        <v>14</v>
      </c>
      <c r="Z48" s="7">
        <v>17</v>
      </c>
      <c r="AA48" s="10">
        <f t="shared" si="8"/>
        <v>0.82352941176470584</v>
      </c>
      <c r="AB48" s="5">
        <v>9</v>
      </c>
      <c r="AC48" s="5">
        <f t="shared" si="9"/>
        <v>-8</v>
      </c>
      <c r="AD48" s="7">
        <v>2</v>
      </c>
      <c r="AE48" s="7">
        <v>5</v>
      </c>
      <c r="AF48" s="7">
        <v>66</v>
      </c>
      <c r="AG48" s="7">
        <v>81</v>
      </c>
      <c r="AH48" s="60"/>
      <c r="AI48" s="18" t="s">
        <v>485</v>
      </c>
      <c r="AJ48" s="19">
        <v>42693</v>
      </c>
      <c r="AK48" s="20" t="s">
        <v>486</v>
      </c>
      <c r="AL48" s="20" t="s">
        <v>28</v>
      </c>
      <c r="AM48" s="17">
        <v>6</v>
      </c>
      <c r="AN48" s="20" t="s">
        <v>448</v>
      </c>
      <c r="AO48" s="20">
        <v>0.43099999999999999</v>
      </c>
      <c r="AP48" s="21" t="s">
        <v>573</v>
      </c>
      <c r="AQ48" s="25" t="s">
        <v>609</v>
      </c>
      <c r="AR48" s="20">
        <v>0.33300000000000002</v>
      </c>
      <c r="AS48" s="20" t="s">
        <v>487</v>
      </c>
      <c r="AT48" s="20">
        <v>0.74299999999999999</v>
      </c>
      <c r="AU48" s="17">
        <v>0.371</v>
      </c>
      <c r="AV48" s="17">
        <v>29</v>
      </c>
      <c r="AW48" s="27">
        <f t="shared" si="10"/>
        <v>1</v>
      </c>
      <c r="AX48" s="20">
        <v>14</v>
      </c>
      <c r="AY48" s="20">
        <v>37</v>
      </c>
      <c r="AZ48" s="20">
        <v>51</v>
      </c>
      <c r="BA48" s="22">
        <v>0.3783783783783784</v>
      </c>
      <c r="BB48" s="22">
        <v>0.78723404255319152</v>
      </c>
      <c r="BC48" s="22">
        <f t="shared" si="11"/>
        <v>1.1656124209315699</v>
      </c>
      <c r="BD48" s="20">
        <v>23</v>
      </c>
      <c r="BE48" s="17">
        <v>27</v>
      </c>
      <c r="BF48" s="17">
        <f t="shared" si="12"/>
        <v>-4</v>
      </c>
      <c r="BG48" s="20">
        <v>19</v>
      </c>
      <c r="BH48" s="20">
        <v>21</v>
      </c>
      <c r="BI48" s="20">
        <f t="shared" si="13"/>
        <v>0.90476190476190477</v>
      </c>
      <c r="BJ48" s="17">
        <v>8</v>
      </c>
      <c r="BK48" s="17">
        <f t="shared" si="14"/>
        <v>-11</v>
      </c>
      <c r="BL48" s="20">
        <v>5</v>
      </c>
      <c r="BM48" s="20">
        <v>3</v>
      </c>
      <c r="BN48" s="20">
        <v>86</v>
      </c>
      <c r="BO48" s="20">
        <v>94</v>
      </c>
      <c r="BT48" s="18" t="s">
        <v>485</v>
      </c>
      <c r="BU48" s="37">
        <v>42693</v>
      </c>
      <c r="BV48" s="20" t="s">
        <v>486</v>
      </c>
      <c r="BW48" s="20">
        <v>1</v>
      </c>
      <c r="BX48" s="17">
        <v>6</v>
      </c>
      <c r="BY48" s="20" t="s">
        <v>448</v>
      </c>
      <c r="BZ48" s="20">
        <v>0.43099999999999999</v>
      </c>
      <c r="CA48" s="21" t="s">
        <v>573</v>
      </c>
      <c r="CB48" s="25" t="s">
        <v>609</v>
      </c>
      <c r="CC48" s="30">
        <v>0.33300000000000002</v>
      </c>
      <c r="CD48" s="30" t="s">
        <v>487</v>
      </c>
      <c r="CE48" s="30">
        <v>0.74299999999999999</v>
      </c>
      <c r="CF48" s="29">
        <v>0.371</v>
      </c>
      <c r="CG48" s="29">
        <v>29</v>
      </c>
      <c r="CH48" s="62">
        <f t="shared" si="15"/>
        <v>1</v>
      </c>
      <c r="CI48" s="30">
        <v>14</v>
      </c>
      <c r="CJ48" s="30">
        <v>37</v>
      </c>
      <c r="CK48" s="30">
        <v>51</v>
      </c>
      <c r="CL48" s="63">
        <v>0.3783783783783784</v>
      </c>
      <c r="CM48" s="63">
        <v>0.78723404255319152</v>
      </c>
      <c r="CN48" s="22">
        <f t="shared" si="16"/>
        <v>1.1656124209315699</v>
      </c>
      <c r="CO48" s="20">
        <v>23</v>
      </c>
      <c r="CP48" s="17">
        <v>27</v>
      </c>
      <c r="CQ48" s="29">
        <f t="shared" si="28"/>
        <v>-4</v>
      </c>
      <c r="CR48" s="20">
        <v>19</v>
      </c>
      <c r="CS48" s="20">
        <v>21</v>
      </c>
      <c r="CT48" s="20">
        <f t="shared" si="27"/>
        <v>0.90476190476190477</v>
      </c>
      <c r="CU48" s="17">
        <v>8</v>
      </c>
      <c r="CV48" s="17">
        <f t="shared" si="19"/>
        <v>-13</v>
      </c>
      <c r="CW48" s="20">
        <v>5</v>
      </c>
      <c r="CX48" s="20">
        <v>3</v>
      </c>
      <c r="CY48" s="20">
        <v>86</v>
      </c>
      <c r="CZ48" s="20">
        <v>94</v>
      </c>
      <c r="DD48" s="18" t="s">
        <v>52</v>
      </c>
      <c r="DE48" s="19">
        <v>42756</v>
      </c>
      <c r="DF48" s="20" t="s">
        <v>522</v>
      </c>
      <c r="DG48" s="20" t="s">
        <v>28</v>
      </c>
      <c r="DH48" s="17">
        <v>13</v>
      </c>
      <c r="DI48" s="20" t="s">
        <v>523</v>
      </c>
      <c r="DJ48" s="20">
        <v>0.42899999999999999</v>
      </c>
      <c r="DK48" s="21" t="s">
        <v>580</v>
      </c>
      <c r="DL48" s="25" t="s">
        <v>599</v>
      </c>
      <c r="DM48" s="20">
        <v>0.22700000000000001</v>
      </c>
      <c r="DN48" s="20" t="s">
        <v>524</v>
      </c>
      <c r="DO48" s="20">
        <v>0.95</v>
      </c>
      <c r="DP48" s="17">
        <v>0.34</v>
      </c>
      <c r="DQ48" s="17">
        <v>14</v>
      </c>
      <c r="DR48" s="27">
        <f t="shared" si="21"/>
        <v>8</v>
      </c>
      <c r="DS48" s="20">
        <v>9</v>
      </c>
      <c r="DT48" s="20">
        <v>32</v>
      </c>
      <c r="DU48" s="20">
        <v>41</v>
      </c>
      <c r="DV48" s="22">
        <v>0.34615384615384615</v>
      </c>
      <c r="DW48" s="22">
        <v>0.88888888888888884</v>
      </c>
      <c r="DX48" s="22">
        <f t="shared" si="22"/>
        <v>1.2350427350427351</v>
      </c>
      <c r="DY48" s="20">
        <v>23</v>
      </c>
      <c r="DZ48" s="17">
        <v>18</v>
      </c>
      <c r="EA48" s="17">
        <f t="shared" si="23"/>
        <v>5</v>
      </c>
      <c r="EB48" s="20">
        <v>10</v>
      </c>
      <c r="EC48" s="20">
        <v>19</v>
      </c>
      <c r="ED48" s="25">
        <f t="shared" si="24"/>
        <v>0.52631578947368418</v>
      </c>
      <c r="EE48" s="17">
        <v>10</v>
      </c>
      <c r="EF48" s="17">
        <f t="shared" si="25"/>
        <v>0</v>
      </c>
      <c r="EG48" s="20">
        <v>2</v>
      </c>
      <c r="EH48" s="20">
        <v>3</v>
      </c>
      <c r="EI48" s="20">
        <v>66</v>
      </c>
      <c r="EJ48" s="20">
        <v>74</v>
      </c>
    </row>
    <row r="49" spans="1:140" x14ac:dyDescent="0.3">
      <c r="A49" s="2" t="s">
        <v>355</v>
      </c>
      <c r="B49" s="6">
        <v>42753</v>
      </c>
      <c r="C49" s="7" t="s">
        <v>519</v>
      </c>
      <c r="D49" s="7" t="s">
        <v>28</v>
      </c>
      <c r="E49" s="5">
        <v>21</v>
      </c>
      <c r="F49" s="7" t="s">
        <v>520</v>
      </c>
      <c r="G49" s="7">
        <v>0.5</v>
      </c>
      <c r="H49" s="8" t="s">
        <v>579</v>
      </c>
      <c r="I49" s="14" t="s">
        <v>595</v>
      </c>
      <c r="J49" s="7">
        <v>0.375</v>
      </c>
      <c r="K49" s="7" t="s">
        <v>521</v>
      </c>
      <c r="L49" s="7">
        <v>0.74199999999999999</v>
      </c>
      <c r="M49" s="5">
        <v>0.379</v>
      </c>
      <c r="N49" s="5">
        <v>24</v>
      </c>
      <c r="O49" s="47">
        <f t="shared" si="26"/>
        <v>-8</v>
      </c>
      <c r="P49" s="7">
        <v>22</v>
      </c>
      <c r="Q49" s="7">
        <v>35</v>
      </c>
      <c r="R49" s="7">
        <v>57</v>
      </c>
      <c r="S49" s="9">
        <v>0.6470588235294118</v>
      </c>
      <c r="T49" s="9">
        <v>0.79545454545454541</v>
      </c>
      <c r="U49" s="9">
        <f t="shared" si="6"/>
        <v>1.4425133689839571</v>
      </c>
      <c r="V49" s="7">
        <v>24</v>
      </c>
      <c r="W49" s="5">
        <v>24</v>
      </c>
      <c r="X49" s="5">
        <f t="shared" si="7"/>
        <v>0</v>
      </c>
      <c r="Y49" s="7">
        <v>14</v>
      </c>
      <c r="Z49" s="7">
        <v>25</v>
      </c>
      <c r="AA49" s="10">
        <f t="shared" si="8"/>
        <v>0.56000000000000005</v>
      </c>
      <c r="AB49" s="5">
        <v>14</v>
      </c>
      <c r="AC49" s="5">
        <f t="shared" si="9"/>
        <v>-11</v>
      </c>
      <c r="AD49" s="7">
        <v>3</v>
      </c>
      <c r="AE49" s="7">
        <v>6</v>
      </c>
      <c r="AF49" s="7">
        <v>89</v>
      </c>
      <c r="AG49" s="7">
        <v>98</v>
      </c>
      <c r="AH49" s="60"/>
      <c r="AI49" s="18" t="s">
        <v>128</v>
      </c>
      <c r="AJ49" s="19">
        <v>43134</v>
      </c>
      <c r="AK49" s="20" t="s">
        <v>129</v>
      </c>
      <c r="AL49" s="20" t="s">
        <v>28</v>
      </c>
      <c r="AM49" s="20">
        <v>6</v>
      </c>
      <c r="AN49" s="20" t="s">
        <v>130</v>
      </c>
      <c r="AO49" s="20">
        <v>0.41299999999999998</v>
      </c>
      <c r="AP49" s="21" t="s">
        <v>131</v>
      </c>
      <c r="AQ49" s="25" t="s">
        <v>592</v>
      </c>
      <c r="AR49" s="20">
        <v>0.34499999999999997</v>
      </c>
      <c r="AS49" s="21" t="s">
        <v>132</v>
      </c>
      <c r="AT49" s="20">
        <v>0.57099999999999995</v>
      </c>
      <c r="AU49" s="23">
        <v>0.35799999999999998</v>
      </c>
      <c r="AV49" s="20">
        <v>30</v>
      </c>
      <c r="AW49" s="27">
        <f t="shared" si="10"/>
        <v>-1</v>
      </c>
      <c r="AX49" s="20">
        <v>8</v>
      </c>
      <c r="AY49" s="20">
        <v>24</v>
      </c>
      <c r="AZ49" s="20">
        <v>32</v>
      </c>
      <c r="BA49" s="25">
        <v>0.29629629629629628</v>
      </c>
      <c r="BB49" s="25">
        <v>0.72727272727272729</v>
      </c>
      <c r="BC49" s="22">
        <f t="shared" si="11"/>
        <v>1.0235690235690236</v>
      </c>
      <c r="BD49" s="20">
        <v>13</v>
      </c>
      <c r="BE49" s="20">
        <v>17</v>
      </c>
      <c r="BF49" s="17">
        <f t="shared" si="12"/>
        <v>-4</v>
      </c>
      <c r="BG49" s="20">
        <v>15</v>
      </c>
      <c r="BH49" s="20">
        <v>9</v>
      </c>
      <c r="BI49" s="20">
        <f t="shared" si="13"/>
        <v>1.6666666666666667</v>
      </c>
      <c r="BJ49" s="20">
        <v>8</v>
      </c>
      <c r="BK49" s="17">
        <f t="shared" si="14"/>
        <v>-7</v>
      </c>
      <c r="BL49" s="20">
        <v>10</v>
      </c>
      <c r="BM49" s="20">
        <v>4</v>
      </c>
      <c r="BN49" s="20">
        <v>60</v>
      </c>
      <c r="BO49" s="17">
        <v>63</v>
      </c>
      <c r="BT49" s="18" t="s">
        <v>128</v>
      </c>
      <c r="BU49" s="37">
        <v>43134</v>
      </c>
      <c r="BV49" s="20" t="s">
        <v>129</v>
      </c>
      <c r="BW49" s="20">
        <v>1</v>
      </c>
      <c r="BX49" s="20">
        <v>6</v>
      </c>
      <c r="BY49" s="20" t="s">
        <v>130</v>
      </c>
      <c r="BZ49" s="20">
        <v>0.41299999999999998</v>
      </c>
      <c r="CA49" s="21" t="s">
        <v>131</v>
      </c>
      <c r="CB49" s="25" t="s">
        <v>592</v>
      </c>
      <c r="CC49" s="30">
        <v>0.34499999999999997</v>
      </c>
      <c r="CD49" s="61" t="s">
        <v>132</v>
      </c>
      <c r="CE49" s="30">
        <v>0.57099999999999995</v>
      </c>
      <c r="CF49" s="64">
        <v>0.35799999999999998</v>
      </c>
      <c r="CG49" s="30">
        <v>30</v>
      </c>
      <c r="CH49" s="62">
        <f t="shared" si="15"/>
        <v>-1</v>
      </c>
      <c r="CI49" s="30">
        <v>8</v>
      </c>
      <c r="CJ49" s="30">
        <v>24</v>
      </c>
      <c r="CK49" s="30">
        <v>32</v>
      </c>
      <c r="CL49" s="66">
        <v>0.29629629629629628</v>
      </c>
      <c r="CM49" s="66">
        <v>0.72727272727272729</v>
      </c>
      <c r="CN49" s="22">
        <f t="shared" si="16"/>
        <v>1.0235690235690236</v>
      </c>
      <c r="CO49" s="20">
        <v>13</v>
      </c>
      <c r="CP49" s="20">
        <v>17</v>
      </c>
      <c r="CQ49" s="29">
        <f t="shared" si="28"/>
        <v>-4</v>
      </c>
      <c r="CR49" s="20">
        <v>15</v>
      </c>
      <c r="CS49" s="20">
        <v>9</v>
      </c>
      <c r="CT49" s="20">
        <f t="shared" si="27"/>
        <v>1.6666666666666667</v>
      </c>
      <c r="CU49" s="20">
        <v>8</v>
      </c>
      <c r="CV49" s="17">
        <f t="shared" si="19"/>
        <v>-1</v>
      </c>
      <c r="CW49" s="20">
        <v>10</v>
      </c>
      <c r="CX49" s="20">
        <v>4</v>
      </c>
      <c r="CY49" s="20">
        <v>60</v>
      </c>
      <c r="CZ49" s="17">
        <v>63</v>
      </c>
      <c r="DD49" s="18" t="s">
        <v>37</v>
      </c>
      <c r="DE49" s="19">
        <v>42761</v>
      </c>
      <c r="DF49" s="20" t="s">
        <v>251</v>
      </c>
      <c r="DG49" s="20" t="s">
        <v>28</v>
      </c>
      <c r="DH49" s="17">
        <v>23</v>
      </c>
      <c r="DI49" s="20" t="s">
        <v>525</v>
      </c>
      <c r="DJ49" s="20">
        <v>0.53400000000000003</v>
      </c>
      <c r="DK49" s="21" t="s">
        <v>142</v>
      </c>
      <c r="DL49" s="25" t="s">
        <v>598</v>
      </c>
      <c r="DM49" s="20">
        <v>0.3</v>
      </c>
      <c r="DN49" s="20" t="s">
        <v>526</v>
      </c>
      <c r="DO49" s="20">
        <v>0.72699999999999998</v>
      </c>
      <c r="DP49" s="17">
        <v>0.373</v>
      </c>
      <c r="DQ49" s="17">
        <v>18</v>
      </c>
      <c r="DR49" s="27">
        <f t="shared" si="21"/>
        <v>2</v>
      </c>
      <c r="DS49" s="20">
        <v>15</v>
      </c>
      <c r="DT49" s="20">
        <v>30</v>
      </c>
      <c r="DU49" s="20">
        <v>45</v>
      </c>
      <c r="DV49" s="22">
        <v>0.4838709677419355</v>
      </c>
      <c r="DW49" s="22">
        <v>0.76923076923076927</v>
      </c>
      <c r="DX49" s="22">
        <f t="shared" si="22"/>
        <v>1.2531017369727047</v>
      </c>
      <c r="DY49" s="20">
        <v>17</v>
      </c>
      <c r="DZ49" s="17">
        <v>20</v>
      </c>
      <c r="EA49" s="17">
        <f t="shared" si="23"/>
        <v>-3</v>
      </c>
      <c r="EB49" s="20">
        <v>15</v>
      </c>
      <c r="EC49" s="20">
        <v>15</v>
      </c>
      <c r="ED49" s="25">
        <f t="shared" si="24"/>
        <v>1</v>
      </c>
      <c r="EE49" s="17">
        <v>10</v>
      </c>
      <c r="EF49" s="17">
        <f t="shared" si="25"/>
        <v>-5</v>
      </c>
      <c r="EG49" s="20">
        <v>7</v>
      </c>
      <c r="EH49" s="20">
        <v>9</v>
      </c>
      <c r="EI49" s="20">
        <v>84</v>
      </c>
      <c r="EJ49" s="20">
        <v>81</v>
      </c>
    </row>
    <row r="50" spans="1:140" x14ac:dyDescent="0.3">
      <c r="A50" s="2" t="s">
        <v>52</v>
      </c>
      <c r="B50" s="6">
        <v>42756</v>
      </c>
      <c r="C50" s="7" t="s">
        <v>522</v>
      </c>
      <c r="D50" s="7" t="s">
        <v>28</v>
      </c>
      <c r="E50" s="5">
        <v>13</v>
      </c>
      <c r="F50" s="7" t="s">
        <v>523</v>
      </c>
      <c r="G50" s="7">
        <v>0.42899999999999999</v>
      </c>
      <c r="H50" s="8" t="s">
        <v>580</v>
      </c>
      <c r="I50" s="14" t="s">
        <v>599</v>
      </c>
      <c r="J50" s="7">
        <v>0.22700000000000001</v>
      </c>
      <c r="K50" s="7" t="s">
        <v>524</v>
      </c>
      <c r="L50" s="7">
        <v>0.95</v>
      </c>
      <c r="M50" s="5">
        <v>0.34</v>
      </c>
      <c r="N50" s="5">
        <v>14</v>
      </c>
      <c r="O50" s="47">
        <f t="shared" si="26"/>
        <v>8</v>
      </c>
      <c r="P50" s="7">
        <v>9</v>
      </c>
      <c r="Q50" s="7">
        <v>32</v>
      </c>
      <c r="R50" s="7">
        <v>41</v>
      </c>
      <c r="S50" s="9">
        <v>0.34615384615384615</v>
      </c>
      <c r="T50" s="9">
        <v>0.88888888888888884</v>
      </c>
      <c r="U50" s="9">
        <f t="shared" si="6"/>
        <v>1.2350427350427351</v>
      </c>
      <c r="V50" s="7">
        <v>23</v>
      </c>
      <c r="W50" s="5">
        <v>18</v>
      </c>
      <c r="X50" s="5">
        <f t="shared" si="7"/>
        <v>5</v>
      </c>
      <c r="Y50" s="7">
        <v>10</v>
      </c>
      <c r="Z50" s="7">
        <v>19</v>
      </c>
      <c r="AA50" s="10">
        <f t="shared" si="8"/>
        <v>0.52631578947368418</v>
      </c>
      <c r="AB50" s="5">
        <v>10</v>
      </c>
      <c r="AC50" s="5">
        <f t="shared" si="9"/>
        <v>-9</v>
      </c>
      <c r="AD50" s="7">
        <v>2</v>
      </c>
      <c r="AE50" s="7">
        <v>3</v>
      </c>
      <c r="AF50" s="7">
        <v>66</v>
      </c>
      <c r="AG50" s="7">
        <v>74</v>
      </c>
      <c r="AH50" s="60"/>
      <c r="AI50" s="18" t="s">
        <v>414</v>
      </c>
      <c r="AJ50" s="19">
        <v>42336</v>
      </c>
      <c r="AK50" s="20" t="s">
        <v>415</v>
      </c>
      <c r="AL50" s="20" t="s">
        <v>28</v>
      </c>
      <c r="AM50" s="17">
        <v>7</v>
      </c>
      <c r="AN50" s="20" t="s">
        <v>84</v>
      </c>
      <c r="AO50" s="20">
        <v>0.40400000000000003</v>
      </c>
      <c r="AP50" s="21" t="s">
        <v>554</v>
      </c>
      <c r="AQ50" s="25" t="s">
        <v>608</v>
      </c>
      <c r="AR50" s="25">
        <v>0.1</v>
      </c>
      <c r="AS50" s="20" t="s">
        <v>416</v>
      </c>
      <c r="AT50" s="20">
        <v>0.63</v>
      </c>
      <c r="AU50" s="20">
        <v>0.32200000000000001</v>
      </c>
      <c r="AV50" s="20">
        <v>25</v>
      </c>
      <c r="AW50" s="27">
        <f t="shared" si="10"/>
        <v>-15</v>
      </c>
      <c r="AX50" s="20">
        <v>14</v>
      </c>
      <c r="AY50" s="20">
        <v>34</v>
      </c>
      <c r="AZ50" s="20">
        <v>48</v>
      </c>
      <c r="BA50" s="22">
        <v>0.41176470588235292</v>
      </c>
      <c r="BB50" s="22">
        <v>0.77272727272727271</v>
      </c>
      <c r="BC50" s="22">
        <f t="shared" si="11"/>
        <v>1.1844919786096257</v>
      </c>
      <c r="BD50" s="20">
        <v>17</v>
      </c>
      <c r="BE50" s="17">
        <v>28</v>
      </c>
      <c r="BF50" s="17">
        <f t="shared" si="12"/>
        <v>-11</v>
      </c>
      <c r="BG50" s="20">
        <v>14</v>
      </c>
      <c r="BH50" s="20">
        <v>19</v>
      </c>
      <c r="BI50" s="20">
        <f t="shared" si="13"/>
        <v>0.73684210526315785</v>
      </c>
      <c r="BJ50" s="17">
        <v>17</v>
      </c>
      <c r="BK50" s="17">
        <f t="shared" si="14"/>
        <v>3</v>
      </c>
      <c r="BL50" s="20">
        <v>6</v>
      </c>
      <c r="BM50" s="20">
        <v>3</v>
      </c>
      <c r="BN50" s="20">
        <v>64</v>
      </c>
      <c r="BO50" s="20">
        <v>87</v>
      </c>
      <c r="BT50" s="18" t="s">
        <v>414</v>
      </c>
      <c r="BU50" s="37">
        <v>42336</v>
      </c>
      <c r="BV50" s="20" t="s">
        <v>415</v>
      </c>
      <c r="BW50" s="20">
        <v>1</v>
      </c>
      <c r="BX50" s="17">
        <v>7</v>
      </c>
      <c r="BY50" s="20" t="s">
        <v>84</v>
      </c>
      <c r="BZ50" s="20">
        <v>0.40400000000000003</v>
      </c>
      <c r="CA50" s="21" t="s">
        <v>554</v>
      </c>
      <c r="CB50" s="25" t="s">
        <v>608</v>
      </c>
      <c r="CC50" s="66">
        <v>0.1</v>
      </c>
      <c r="CD50" s="30" t="s">
        <v>416</v>
      </c>
      <c r="CE50" s="30">
        <v>0.63</v>
      </c>
      <c r="CF50" s="30">
        <v>0.32200000000000001</v>
      </c>
      <c r="CG50" s="30">
        <v>25</v>
      </c>
      <c r="CH50" s="62">
        <f t="shared" si="15"/>
        <v>-15</v>
      </c>
      <c r="CI50" s="30">
        <v>14</v>
      </c>
      <c r="CJ50" s="30">
        <v>34</v>
      </c>
      <c r="CK50" s="30">
        <v>48</v>
      </c>
      <c r="CL50" s="63">
        <v>0.41176470588235292</v>
      </c>
      <c r="CM50" s="63">
        <v>0.77272727272727271</v>
      </c>
      <c r="CN50" s="22">
        <f t="shared" si="16"/>
        <v>1.1844919786096257</v>
      </c>
      <c r="CO50" s="20">
        <v>17</v>
      </c>
      <c r="CP50" s="17">
        <v>28</v>
      </c>
      <c r="CQ50" s="29">
        <f t="shared" si="28"/>
        <v>-11</v>
      </c>
      <c r="CR50" s="20">
        <v>14</v>
      </c>
      <c r="CS50" s="20">
        <v>19</v>
      </c>
      <c r="CT50" s="20">
        <f t="shared" si="27"/>
        <v>0.73684210526315785</v>
      </c>
      <c r="CU50" s="17">
        <v>17</v>
      </c>
      <c r="CV50" s="17">
        <f t="shared" si="19"/>
        <v>-2</v>
      </c>
      <c r="CW50" s="20">
        <v>6</v>
      </c>
      <c r="CX50" s="20">
        <v>3</v>
      </c>
      <c r="CY50" s="20">
        <v>64</v>
      </c>
      <c r="CZ50" s="20">
        <v>87</v>
      </c>
      <c r="DD50" s="18" t="s">
        <v>82</v>
      </c>
      <c r="DE50" s="19">
        <v>42763</v>
      </c>
      <c r="DF50" s="20" t="s">
        <v>527</v>
      </c>
      <c r="DG50" s="20" t="s">
        <v>68</v>
      </c>
      <c r="DH50" s="17">
        <v>-11</v>
      </c>
      <c r="DI50" s="20" t="s">
        <v>528</v>
      </c>
      <c r="DJ50" s="20">
        <v>0.33300000000000002</v>
      </c>
      <c r="DK50" s="21" t="s">
        <v>581</v>
      </c>
      <c r="DL50" s="25" t="s">
        <v>592</v>
      </c>
      <c r="DM50" s="20">
        <v>0.17199999999999999</v>
      </c>
      <c r="DN50" s="20" t="s">
        <v>285</v>
      </c>
      <c r="DO50" s="20">
        <v>0.82399999999999995</v>
      </c>
      <c r="DP50" s="17">
        <v>0.51</v>
      </c>
      <c r="DQ50" s="17">
        <v>24</v>
      </c>
      <c r="DR50" s="27">
        <f t="shared" si="21"/>
        <v>5</v>
      </c>
      <c r="DS50" s="20">
        <v>14</v>
      </c>
      <c r="DT50" s="20">
        <v>25</v>
      </c>
      <c r="DU50" s="20">
        <v>39</v>
      </c>
      <c r="DV50" s="22">
        <v>0.2978723404255319</v>
      </c>
      <c r="DW50" s="22">
        <v>0.80645161290322576</v>
      </c>
      <c r="DX50" s="22">
        <f t="shared" si="22"/>
        <v>1.1043239533287577</v>
      </c>
      <c r="DY50" s="20">
        <v>17</v>
      </c>
      <c r="DZ50" s="17">
        <v>13</v>
      </c>
      <c r="EA50" s="17">
        <f t="shared" si="23"/>
        <v>4</v>
      </c>
      <c r="EB50" s="20">
        <v>8</v>
      </c>
      <c r="EC50" s="20">
        <v>5</v>
      </c>
      <c r="ED50" s="25">
        <f t="shared" si="24"/>
        <v>1.6</v>
      </c>
      <c r="EE50" s="17">
        <v>10</v>
      </c>
      <c r="EF50" s="17">
        <f t="shared" si="25"/>
        <v>2</v>
      </c>
      <c r="EG50" s="20">
        <v>5</v>
      </c>
      <c r="EH50" s="20">
        <v>4</v>
      </c>
      <c r="EI50" s="20">
        <v>65</v>
      </c>
      <c r="EJ50" s="20">
        <v>83</v>
      </c>
    </row>
    <row r="51" spans="1:140" x14ac:dyDescent="0.3">
      <c r="A51" s="2" t="s">
        <v>37</v>
      </c>
      <c r="B51" s="6">
        <v>42761</v>
      </c>
      <c r="C51" s="7" t="s">
        <v>251</v>
      </c>
      <c r="D51" s="7" t="s">
        <v>28</v>
      </c>
      <c r="E51" s="5">
        <v>2</v>
      </c>
      <c r="F51" s="7" t="s">
        <v>525</v>
      </c>
      <c r="G51" s="7">
        <v>0.53400000000000003</v>
      </c>
      <c r="H51" s="8" t="s">
        <v>142</v>
      </c>
      <c r="I51" s="14" t="s">
        <v>598</v>
      </c>
      <c r="J51" s="7">
        <v>0.3</v>
      </c>
      <c r="K51" s="7" t="s">
        <v>526</v>
      </c>
      <c r="L51" s="7">
        <v>0.72699999999999998</v>
      </c>
      <c r="M51" s="5">
        <v>0.373</v>
      </c>
      <c r="N51" s="5">
        <v>18</v>
      </c>
      <c r="O51" s="47">
        <f t="shared" si="26"/>
        <v>2</v>
      </c>
      <c r="P51" s="7">
        <v>15</v>
      </c>
      <c r="Q51" s="7">
        <v>30</v>
      </c>
      <c r="R51" s="7">
        <v>45</v>
      </c>
      <c r="S51" s="9">
        <v>0.4838709677419355</v>
      </c>
      <c r="T51" s="9">
        <v>0.76923076923076927</v>
      </c>
      <c r="U51" s="9">
        <f t="shared" si="6"/>
        <v>1.2531017369727047</v>
      </c>
      <c r="V51" s="7">
        <v>17</v>
      </c>
      <c r="W51" s="5">
        <v>20</v>
      </c>
      <c r="X51" s="5">
        <f t="shared" si="7"/>
        <v>-3</v>
      </c>
      <c r="Y51" s="7">
        <v>15</v>
      </c>
      <c r="Z51" s="7">
        <v>15</v>
      </c>
      <c r="AA51" s="10">
        <f t="shared" si="8"/>
        <v>1</v>
      </c>
      <c r="AB51" s="5">
        <v>10</v>
      </c>
      <c r="AC51" s="5">
        <f t="shared" si="9"/>
        <v>-5</v>
      </c>
      <c r="AD51" s="7">
        <v>7</v>
      </c>
      <c r="AE51" s="7">
        <v>9</v>
      </c>
      <c r="AF51" s="7">
        <v>84</v>
      </c>
      <c r="AG51" s="7">
        <v>81</v>
      </c>
      <c r="AH51" s="60"/>
      <c r="AI51" s="18" t="s">
        <v>117</v>
      </c>
      <c r="AJ51" s="19">
        <v>42394</v>
      </c>
      <c r="AK51" s="20" t="s">
        <v>447</v>
      </c>
      <c r="AL51" s="20" t="s">
        <v>28</v>
      </c>
      <c r="AM51" s="17">
        <v>7</v>
      </c>
      <c r="AN51" s="20" t="s">
        <v>448</v>
      </c>
      <c r="AO51" s="20">
        <v>0.43099999999999999</v>
      </c>
      <c r="AP51" s="21" t="s">
        <v>563</v>
      </c>
      <c r="AQ51" s="25" t="s">
        <v>599</v>
      </c>
      <c r="AR51" s="20">
        <v>0.36399999999999999</v>
      </c>
      <c r="AS51" s="20" t="s">
        <v>449</v>
      </c>
      <c r="AT51" s="20">
        <v>0.72</v>
      </c>
      <c r="AU51" s="20">
        <v>0.42099999999999999</v>
      </c>
      <c r="AV51" s="20">
        <v>25</v>
      </c>
      <c r="AW51" s="27">
        <f t="shared" si="10"/>
        <v>-3</v>
      </c>
      <c r="AX51" s="20">
        <v>9</v>
      </c>
      <c r="AY51" s="20">
        <v>26</v>
      </c>
      <c r="AZ51" s="20">
        <v>35</v>
      </c>
      <c r="BA51" s="22">
        <v>0.26470588235294118</v>
      </c>
      <c r="BB51" s="22">
        <v>0.74285714285714288</v>
      </c>
      <c r="BC51" s="22">
        <f t="shared" si="11"/>
        <v>1.007563025210084</v>
      </c>
      <c r="BD51" s="20">
        <v>18</v>
      </c>
      <c r="BE51" s="17">
        <v>22</v>
      </c>
      <c r="BF51" s="17">
        <f t="shared" si="12"/>
        <v>-4</v>
      </c>
      <c r="BG51" s="20">
        <v>15</v>
      </c>
      <c r="BH51" s="20">
        <v>5</v>
      </c>
      <c r="BI51" s="20">
        <f t="shared" si="13"/>
        <v>3</v>
      </c>
      <c r="BJ51" s="17">
        <v>11</v>
      </c>
      <c r="BK51" s="17">
        <f t="shared" si="14"/>
        <v>-4</v>
      </c>
      <c r="BL51" s="20">
        <v>2</v>
      </c>
      <c r="BM51" s="20">
        <v>5</v>
      </c>
      <c r="BN51" s="20">
        <v>76</v>
      </c>
      <c r="BO51" s="20">
        <v>74</v>
      </c>
      <c r="BT51" s="18" t="s">
        <v>117</v>
      </c>
      <c r="BU51" s="37">
        <v>42394</v>
      </c>
      <c r="BV51" s="20" t="s">
        <v>447</v>
      </c>
      <c r="BW51" s="20">
        <v>1</v>
      </c>
      <c r="BX51" s="17">
        <v>7</v>
      </c>
      <c r="BY51" s="20" t="s">
        <v>448</v>
      </c>
      <c r="BZ51" s="20">
        <v>0.43099999999999999</v>
      </c>
      <c r="CA51" s="21" t="s">
        <v>563</v>
      </c>
      <c r="CB51" s="25" t="s">
        <v>599</v>
      </c>
      <c r="CC51" s="30">
        <v>0.36399999999999999</v>
      </c>
      <c r="CD51" s="30" t="s">
        <v>449</v>
      </c>
      <c r="CE51" s="30">
        <v>0.72</v>
      </c>
      <c r="CF51" s="30">
        <v>0.42099999999999999</v>
      </c>
      <c r="CG51" s="30">
        <v>25</v>
      </c>
      <c r="CH51" s="62">
        <f t="shared" si="15"/>
        <v>-3</v>
      </c>
      <c r="CI51" s="30">
        <v>9</v>
      </c>
      <c r="CJ51" s="30">
        <v>26</v>
      </c>
      <c r="CK51" s="30">
        <v>35</v>
      </c>
      <c r="CL51" s="63">
        <v>0.26470588235294118</v>
      </c>
      <c r="CM51" s="63">
        <v>0.74285714285714288</v>
      </c>
      <c r="CN51" s="22">
        <f t="shared" si="16"/>
        <v>1.007563025210084</v>
      </c>
      <c r="CO51" s="20">
        <v>18</v>
      </c>
      <c r="CP51" s="17">
        <v>22</v>
      </c>
      <c r="CQ51" s="29">
        <f t="shared" si="28"/>
        <v>-4</v>
      </c>
      <c r="CR51" s="20">
        <v>15</v>
      </c>
      <c r="CS51" s="20">
        <v>5</v>
      </c>
      <c r="CT51" s="20">
        <f t="shared" si="27"/>
        <v>3</v>
      </c>
      <c r="CU51" s="17">
        <v>11</v>
      </c>
      <c r="CV51" s="17">
        <f t="shared" si="19"/>
        <v>6</v>
      </c>
      <c r="CW51" s="20">
        <v>2</v>
      </c>
      <c r="CX51" s="20">
        <v>5</v>
      </c>
      <c r="CY51" s="20">
        <v>76</v>
      </c>
      <c r="CZ51" s="20">
        <v>74</v>
      </c>
      <c r="DD51" s="18" t="s">
        <v>47</v>
      </c>
      <c r="DE51" s="19">
        <v>42767</v>
      </c>
      <c r="DF51" s="20" t="s">
        <v>529</v>
      </c>
      <c r="DG51" s="20" t="s">
        <v>28</v>
      </c>
      <c r="DH51" s="17">
        <v>20</v>
      </c>
      <c r="DI51" s="20" t="s">
        <v>109</v>
      </c>
      <c r="DJ51" s="20">
        <v>0.46</v>
      </c>
      <c r="DK51" s="21" t="s">
        <v>110</v>
      </c>
      <c r="DL51" s="25" t="s">
        <v>607</v>
      </c>
      <c r="DM51" s="20">
        <v>0.36799999999999999</v>
      </c>
      <c r="DN51" s="20" t="s">
        <v>530</v>
      </c>
      <c r="DO51" s="20">
        <v>0.70799999999999996</v>
      </c>
      <c r="DP51" s="17">
        <v>0.27300000000000002</v>
      </c>
      <c r="DQ51" s="17">
        <v>21</v>
      </c>
      <c r="DR51" s="27">
        <f t="shared" si="21"/>
        <v>-2</v>
      </c>
      <c r="DS51" s="20">
        <v>7</v>
      </c>
      <c r="DT51" s="20">
        <v>28</v>
      </c>
      <c r="DU51" s="20">
        <v>35</v>
      </c>
      <c r="DV51" s="22">
        <v>0.2413793103448276</v>
      </c>
      <c r="DW51" s="22">
        <v>0.71794871794871795</v>
      </c>
      <c r="DX51" s="22">
        <f t="shared" si="22"/>
        <v>0.95932802829354558</v>
      </c>
      <c r="DY51" s="20">
        <v>21</v>
      </c>
      <c r="DZ51" s="17">
        <v>22</v>
      </c>
      <c r="EA51" s="17">
        <f t="shared" si="23"/>
        <v>-1</v>
      </c>
      <c r="EB51" s="20">
        <v>18</v>
      </c>
      <c r="EC51" s="20">
        <v>17</v>
      </c>
      <c r="ED51" s="25">
        <f t="shared" si="24"/>
        <v>1.0588235294117647</v>
      </c>
      <c r="EE51" s="17">
        <v>17</v>
      </c>
      <c r="EF51" s="17">
        <f t="shared" si="25"/>
        <v>-1</v>
      </c>
      <c r="EG51" s="20">
        <v>4</v>
      </c>
      <c r="EH51" s="20">
        <v>6</v>
      </c>
      <c r="EI51" s="20">
        <v>70</v>
      </c>
      <c r="EJ51" s="20">
        <v>75</v>
      </c>
    </row>
    <row r="52" spans="1:140" x14ac:dyDescent="0.3">
      <c r="A52" s="2" t="s">
        <v>82</v>
      </c>
      <c r="B52" s="6">
        <v>42763</v>
      </c>
      <c r="C52" s="7" t="s">
        <v>527</v>
      </c>
      <c r="D52" s="7" t="s">
        <v>68</v>
      </c>
      <c r="E52" s="5">
        <v>-11</v>
      </c>
      <c r="F52" s="7" t="s">
        <v>528</v>
      </c>
      <c r="G52" s="7">
        <v>0.33300000000000002</v>
      </c>
      <c r="H52" s="8" t="s">
        <v>581</v>
      </c>
      <c r="I52" s="14" t="s">
        <v>592</v>
      </c>
      <c r="J52" s="7">
        <v>0.17199999999999999</v>
      </c>
      <c r="K52" s="7" t="s">
        <v>285</v>
      </c>
      <c r="L52" s="7">
        <v>0.82399999999999995</v>
      </c>
      <c r="M52" s="5">
        <v>0.51</v>
      </c>
      <c r="N52" s="5">
        <v>24</v>
      </c>
      <c r="O52" s="47">
        <f t="shared" si="26"/>
        <v>5</v>
      </c>
      <c r="P52" s="7">
        <v>14</v>
      </c>
      <c r="Q52" s="7">
        <v>25</v>
      </c>
      <c r="R52" s="7">
        <v>39</v>
      </c>
      <c r="S52" s="9">
        <v>0.2978723404255319</v>
      </c>
      <c r="T52" s="9">
        <v>0.80645161290322576</v>
      </c>
      <c r="U52" s="9">
        <f t="shared" si="6"/>
        <v>1.1043239533287577</v>
      </c>
      <c r="V52" s="7">
        <v>17</v>
      </c>
      <c r="W52" s="5">
        <v>13</v>
      </c>
      <c r="X52" s="5">
        <f t="shared" si="7"/>
        <v>4</v>
      </c>
      <c r="Y52" s="7">
        <v>8</v>
      </c>
      <c r="Z52" s="7">
        <v>5</v>
      </c>
      <c r="AA52" s="10">
        <f t="shared" si="8"/>
        <v>1.6</v>
      </c>
      <c r="AB52" s="5">
        <v>10</v>
      </c>
      <c r="AC52" s="5">
        <f t="shared" si="9"/>
        <v>5</v>
      </c>
      <c r="AD52" s="7">
        <v>5</v>
      </c>
      <c r="AE52" s="7">
        <v>4</v>
      </c>
      <c r="AF52" s="7">
        <v>65</v>
      </c>
      <c r="AG52" s="7">
        <v>83</v>
      </c>
      <c r="AH52" s="60"/>
      <c r="AI52" s="18" t="s">
        <v>107</v>
      </c>
      <c r="AJ52" s="19">
        <v>42707</v>
      </c>
      <c r="AK52" s="20" t="s">
        <v>496</v>
      </c>
      <c r="AL52" s="20" t="s">
        <v>103</v>
      </c>
      <c r="AM52" s="17">
        <v>7</v>
      </c>
      <c r="AN52" s="20" t="s">
        <v>448</v>
      </c>
      <c r="AO52" s="20">
        <v>0.43099999999999999</v>
      </c>
      <c r="AP52" s="21" t="s">
        <v>574</v>
      </c>
      <c r="AQ52" s="25" t="s">
        <v>608</v>
      </c>
      <c r="AR52" s="20">
        <v>0.3</v>
      </c>
      <c r="AS52" s="20" t="s">
        <v>497</v>
      </c>
      <c r="AT52" s="20">
        <v>0.67900000000000005</v>
      </c>
      <c r="AU52" s="17">
        <v>0.40300000000000002</v>
      </c>
      <c r="AV52" s="17">
        <v>26</v>
      </c>
      <c r="AW52" s="27">
        <f t="shared" si="10"/>
        <v>-16</v>
      </c>
      <c r="AX52" s="20">
        <v>17</v>
      </c>
      <c r="AY52" s="20">
        <v>30</v>
      </c>
      <c r="AZ52" s="20">
        <v>47</v>
      </c>
      <c r="BA52" s="22">
        <v>0.53125</v>
      </c>
      <c r="BB52" s="22">
        <v>0.78947368421052633</v>
      </c>
      <c r="BC52" s="22">
        <f t="shared" si="11"/>
        <v>1.3207236842105263</v>
      </c>
      <c r="BD52" s="20">
        <v>17</v>
      </c>
      <c r="BE52" s="17">
        <v>25</v>
      </c>
      <c r="BF52" s="17">
        <f t="shared" si="12"/>
        <v>-8</v>
      </c>
      <c r="BG52" s="20">
        <v>7</v>
      </c>
      <c r="BH52" s="20">
        <v>23</v>
      </c>
      <c r="BI52" s="20">
        <f t="shared" si="13"/>
        <v>0.30434782608695654</v>
      </c>
      <c r="BJ52" s="17">
        <v>15</v>
      </c>
      <c r="BK52" s="17">
        <f t="shared" si="14"/>
        <v>8</v>
      </c>
      <c r="BL52" s="20">
        <v>5</v>
      </c>
      <c r="BM52" s="20">
        <v>7</v>
      </c>
      <c r="BN52" s="20">
        <v>72</v>
      </c>
      <c r="BO52" s="20" t="s">
        <v>628</v>
      </c>
      <c r="BT52" s="18" t="s">
        <v>107</v>
      </c>
      <c r="BU52" s="37">
        <v>42707</v>
      </c>
      <c r="BV52" s="20" t="s">
        <v>496</v>
      </c>
      <c r="BW52" s="20">
        <v>1</v>
      </c>
      <c r="BX52" s="17">
        <v>7</v>
      </c>
      <c r="BY52" s="20" t="s">
        <v>448</v>
      </c>
      <c r="BZ52" s="20">
        <v>0.43099999999999999</v>
      </c>
      <c r="CA52" s="21" t="s">
        <v>574</v>
      </c>
      <c r="CB52" s="25" t="s">
        <v>608</v>
      </c>
      <c r="CC52" s="30">
        <v>0.3</v>
      </c>
      <c r="CD52" s="30" t="s">
        <v>497</v>
      </c>
      <c r="CE52" s="30">
        <v>0.67900000000000005</v>
      </c>
      <c r="CF52" s="29">
        <v>0.40300000000000002</v>
      </c>
      <c r="CG52" s="29">
        <v>26</v>
      </c>
      <c r="CH52" s="62">
        <f t="shared" si="15"/>
        <v>-16</v>
      </c>
      <c r="CI52" s="30">
        <v>17</v>
      </c>
      <c r="CJ52" s="30">
        <v>30</v>
      </c>
      <c r="CK52" s="30">
        <v>47</v>
      </c>
      <c r="CL52" s="63">
        <v>0.53125</v>
      </c>
      <c r="CM52" s="63">
        <v>0.78947368421052633</v>
      </c>
      <c r="CN52" s="22">
        <f t="shared" si="16"/>
        <v>1.3207236842105263</v>
      </c>
      <c r="CO52" s="20">
        <v>17</v>
      </c>
      <c r="CP52" s="17">
        <v>25</v>
      </c>
      <c r="CQ52" s="29">
        <f t="shared" si="28"/>
        <v>-8</v>
      </c>
      <c r="CR52" s="20">
        <v>7</v>
      </c>
      <c r="CS52" s="20">
        <v>23</v>
      </c>
      <c r="CT52" s="20">
        <f t="shared" si="27"/>
        <v>0.30434782608695654</v>
      </c>
      <c r="CU52" s="17">
        <v>15</v>
      </c>
      <c r="CV52" s="17">
        <f t="shared" si="19"/>
        <v>-8</v>
      </c>
      <c r="CW52" s="20">
        <v>5</v>
      </c>
      <c r="CX52" s="20">
        <v>7</v>
      </c>
      <c r="CY52" s="20">
        <v>72</v>
      </c>
      <c r="CZ52" s="20" t="s">
        <v>628</v>
      </c>
      <c r="DD52" s="18" t="s">
        <v>87</v>
      </c>
      <c r="DE52" s="19">
        <v>42770</v>
      </c>
      <c r="DF52" s="20" t="s">
        <v>531</v>
      </c>
      <c r="DG52" s="20" t="s">
        <v>103</v>
      </c>
      <c r="DH52" s="17">
        <v>8</v>
      </c>
      <c r="DI52" s="20" t="s">
        <v>389</v>
      </c>
      <c r="DJ52" s="20">
        <v>0.54100000000000004</v>
      </c>
      <c r="DK52" s="20" t="s">
        <v>532</v>
      </c>
      <c r="DL52" s="24">
        <v>27</v>
      </c>
      <c r="DM52" s="20">
        <v>0.51900000000000002</v>
      </c>
      <c r="DN52" s="21" t="s">
        <v>161</v>
      </c>
      <c r="DO52" s="20">
        <v>0.69199999999999995</v>
      </c>
      <c r="DP52" s="17">
        <v>0.48299999999999998</v>
      </c>
      <c r="DQ52" s="17">
        <v>18</v>
      </c>
      <c r="DR52" s="27">
        <f t="shared" si="21"/>
        <v>9</v>
      </c>
      <c r="DS52" s="20">
        <v>12</v>
      </c>
      <c r="DT52" s="20">
        <v>23</v>
      </c>
      <c r="DU52" s="20">
        <v>35</v>
      </c>
      <c r="DV52" s="22">
        <v>0.38709677419354838</v>
      </c>
      <c r="DW52" s="22">
        <v>0.69696969696969702</v>
      </c>
      <c r="DX52" s="22">
        <f t="shared" si="22"/>
        <v>1.0840664711632453</v>
      </c>
      <c r="DY52" s="20">
        <v>19</v>
      </c>
      <c r="DZ52" s="17">
        <v>15</v>
      </c>
      <c r="EA52" s="17">
        <f t="shared" si="23"/>
        <v>4</v>
      </c>
      <c r="EB52" s="20">
        <v>21</v>
      </c>
      <c r="EC52" s="20">
        <v>12</v>
      </c>
      <c r="ED52" s="25">
        <f t="shared" si="24"/>
        <v>1.75</v>
      </c>
      <c r="EE52" s="17">
        <v>8</v>
      </c>
      <c r="EF52" s="17">
        <f t="shared" si="25"/>
        <v>-13</v>
      </c>
      <c r="EG52" s="20">
        <v>4</v>
      </c>
      <c r="EH52" s="20">
        <v>4</v>
      </c>
      <c r="EI52" s="20">
        <v>89</v>
      </c>
      <c r="EJ52" s="20" t="s">
        <v>629</v>
      </c>
    </row>
    <row r="53" spans="1:140" x14ac:dyDescent="0.3">
      <c r="A53" s="2" t="s">
        <v>47</v>
      </c>
      <c r="B53" s="6">
        <v>42767</v>
      </c>
      <c r="C53" s="7" t="s">
        <v>529</v>
      </c>
      <c r="D53" s="7" t="s">
        <v>28</v>
      </c>
      <c r="E53" s="5">
        <v>20</v>
      </c>
      <c r="F53" s="7" t="s">
        <v>109</v>
      </c>
      <c r="G53" s="7">
        <v>0.46</v>
      </c>
      <c r="H53" s="8" t="s">
        <v>110</v>
      </c>
      <c r="I53" s="14" t="s">
        <v>607</v>
      </c>
      <c r="J53" s="7">
        <v>0.36799999999999999</v>
      </c>
      <c r="K53" s="7" t="s">
        <v>530</v>
      </c>
      <c r="L53" s="7">
        <v>0.70799999999999996</v>
      </c>
      <c r="M53" s="5">
        <v>0.27300000000000002</v>
      </c>
      <c r="N53" s="5">
        <v>21</v>
      </c>
      <c r="O53" s="47">
        <f t="shared" si="26"/>
        <v>-2</v>
      </c>
      <c r="P53" s="7">
        <v>7</v>
      </c>
      <c r="Q53" s="7">
        <v>28</v>
      </c>
      <c r="R53" s="7">
        <v>35</v>
      </c>
      <c r="S53" s="9">
        <v>0.2413793103448276</v>
      </c>
      <c r="T53" s="9">
        <v>0.71794871794871795</v>
      </c>
      <c r="U53" s="9">
        <f t="shared" si="6"/>
        <v>0.95932802829354558</v>
      </c>
      <c r="V53" s="7">
        <v>21</v>
      </c>
      <c r="W53" s="5">
        <v>22</v>
      </c>
      <c r="X53" s="5">
        <f t="shared" si="7"/>
        <v>-1</v>
      </c>
      <c r="Y53" s="7">
        <v>18</v>
      </c>
      <c r="Z53" s="7">
        <v>17</v>
      </c>
      <c r="AA53" s="10">
        <f t="shared" si="8"/>
        <v>1.0588235294117647</v>
      </c>
      <c r="AB53" s="5">
        <v>17</v>
      </c>
      <c r="AC53" s="5">
        <f t="shared" si="9"/>
        <v>0</v>
      </c>
      <c r="AD53" s="7">
        <v>4</v>
      </c>
      <c r="AE53" s="7">
        <v>6</v>
      </c>
      <c r="AF53" s="7">
        <v>70</v>
      </c>
      <c r="AG53" s="7">
        <v>75</v>
      </c>
      <c r="AH53" s="60"/>
      <c r="AI53" s="18" t="s">
        <v>57</v>
      </c>
      <c r="AJ53" s="19">
        <v>43075</v>
      </c>
      <c r="AK53" s="20" t="s">
        <v>58</v>
      </c>
      <c r="AL53" s="20" t="s">
        <v>28</v>
      </c>
      <c r="AM53" s="20">
        <v>7</v>
      </c>
      <c r="AN53" s="20" t="s">
        <v>59</v>
      </c>
      <c r="AO53" s="20">
        <v>0.39300000000000002</v>
      </c>
      <c r="AP53" s="21" t="s">
        <v>50</v>
      </c>
      <c r="AQ53" s="25" t="s">
        <v>591</v>
      </c>
      <c r="AR53" s="20">
        <v>0.38500000000000001</v>
      </c>
      <c r="AS53" s="21" t="s">
        <v>60</v>
      </c>
      <c r="AT53" s="20">
        <v>0.81799999999999995</v>
      </c>
      <c r="AU53" s="23">
        <v>0.433</v>
      </c>
      <c r="AV53" s="20">
        <v>16</v>
      </c>
      <c r="AW53" s="27">
        <f t="shared" si="10"/>
        <v>10</v>
      </c>
      <c r="AX53" s="20">
        <v>11</v>
      </c>
      <c r="AY53" s="20">
        <v>24</v>
      </c>
      <c r="AZ53" s="20">
        <v>35</v>
      </c>
      <c r="BA53" s="25">
        <v>0.30555555555555558</v>
      </c>
      <c r="BB53" s="25">
        <v>0.72727272727272729</v>
      </c>
      <c r="BC53" s="22">
        <f t="shared" si="11"/>
        <v>1.0328282828282829</v>
      </c>
      <c r="BD53" s="20">
        <v>9</v>
      </c>
      <c r="BE53" s="20">
        <v>14</v>
      </c>
      <c r="BF53" s="17">
        <f t="shared" si="12"/>
        <v>-5</v>
      </c>
      <c r="BG53" s="20">
        <v>19</v>
      </c>
      <c r="BH53" s="20">
        <v>13</v>
      </c>
      <c r="BI53" s="20">
        <f t="shared" si="13"/>
        <v>1.4615384615384615</v>
      </c>
      <c r="BJ53" s="20">
        <v>12</v>
      </c>
      <c r="BK53" s="17">
        <f t="shared" si="14"/>
        <v>-7</v>
      </c>
      <c r="BL53" s="20">
        <v>8</v>
      </c>
      <c r="BM53" s="20">
        <v>6</v>
      </c>
      <c r="BN53" s="20">
        <v>67</v>
      </c>
      <c r="BO53" s="17">
        <v>79</v>
      </c>
      <c r="BT53" s="18" t="s">
        <v>57</v>
      </c>
      <c r="BU53" s="37">
        <v>43075</v>
      </c>
      <c r="BV53" s="20" t="s">
        <v>58</v>
      </c>
      <c r="BW53" s="20">
        <v>1</v>
      </c>
      <c r="BX53" s="20">
        <v>7</v>
      </c>
      <c r="BY53" s="20" t="s">
        <v>59</v>
      </c>
      <c r="BZ53" s="20">
        <v>0.39300000000000002</v>
      </c>
      <c r="CA53" s="21" t="s">
        <v>50</v>
      </c>
      <c r="CB53" s="25" t="s">
        <v>591</v>
      </c>
      <c r="CC53" s="30">
        <v>0.38500000000000001</v>
      </c>
      <c r="CD53" s="61" t="s">
        <v>60</v>
      </c>
      <c r="CE53" s="30">
        <v>0.81799999999999995</v>
      </c>
      <c r="CF53" s="64">
        <v>0.433</v>
      </c>
      <c r="CG53" s="30">
        <v>16</v>
      </c>
      <c r="CH53" s="62">
        <f t="shared" si="15"/>
        <v>10</v>
      </c>
      <c r="CI53" s="30">
        <v>11</v>
      </c>
      <c r="CJ53" s="30">
        <v>24</v>
      </c>
      <c r="CK53" s="30">
        <v>35</v>
      </c>
      <c r="CL53" s="66">
        <v>0.30555555555555558</v>
      </c>
      <c r="CM53" s="66">
        <v>0.72727272727272729</v>
      </c>
      <c r="CN53" s="22">
        <f t="shared" si="16"/>
        <v>1.0328282828282829</v>
      </c>
      <c r="CO53" s="20">
        <v>9</v>
      </c>
      <c r="CP53" s="20">
        <v>14</v>
      </c>
      <c r="CQ53" s="29">
        <f t="shared" si="28"/>
        <v>-5</v>
      </c>
      <c r="CR53" s="20">
        <v>19</v>
      </c>
      <c r="CS53" s="20">
        <v>13</v>
      </c>
      <c r="CT53" s="20">
        <f t="shared" si="27"/>
        <v>1.4615384615384615</v>
      </c>
      <c r="CU53" s="20">
        <v>12</v>
      </c>
      <c r="CV53" s="17">
        <f t="shared" si="19"/>
        <v>-1</v>
      </c>
      <c r="CW53" s="20">
        <v>8</v>
      </c>
      <c r="CX53" s="20">
        <v>6</v>
      </c>
      <c r="CY53" s="20">
        <v>67</v>
      </c>
      <c r="CZ53" s="17">
        <v>79</v>
      </c>
      <c r="DD53" s="18" t="s">
        <v>57</v>
      </c>
      <c r="DE53" s="19">
        <v>42774</v>
      </c>
      <c r="DF53" s="20" t="s">
        <v>533</v>
      </c>
      <c r="DG53" s="20" t="s">
        <v>28</v>
      </c>
      <c r="DH53" s="17">
        <v>10</v>
      </c>
      <c r="DI53" s="20" t="s">
        <v>534</v>
      </c>
      <c r="DJ53" s="20">
        <v>0.43099999999999999</v>
      </c>
      <c r="DK53" s="20" t="s">
        <v>400</v>
      </c>
      <c r="DL53" s="24">
        <v>31</v>
      </c>
      <c r="DM53" s="20">
        <v>0.45200000000000001</v>
      </c>
      <c r="DN53" s="20" t="s">
        <v>535</v>
      </c>
      <c r="DO53" s="20">
        <v>0.875</v>
      </c>
      <c r="DP53" s="17">
        <v>0.40400000000000003</v>
      </c>
      <c r="DQ53" s="17">
        <v>20</v>
      </c>
      <c r="DR53" s="27">
        <f t="shared" si="21"/>
        <v>11</v>
      </c>
      <c r="DS53" s="20">
        <v>13</v>
      </c>
      <c r="DT53" s="20">
        <v>30</v>
      </c>
      <c r="DU53" s="20">
        <v>43</v>
      </c>
      <c r="DV53" s="22">
        <v>0.3611111111111111</v>
      </c>
      <c r="DW53" s="22">
        <v>0.81081081081081086</v>
      </c>
      <c r="DX53" s="22">
        <f t="shared" si="22"/>
        <v>1.1719219219219219</v>
      </c>
      <c r="DY53" s="20">
        <v>24</v>
      </c>
      <c r="DZ53" s="17">
        <v>15</v>
      </c>
      <c r="EA53" s="17">
        <f t="shared" si="23"/>
        <v>9</v>
      </c>
      <c r="EB53" s="20">
        <v>20</v>
      </c>
      <c r="EC53" s="20">
        <v>11</v>
      </c>
      <c r="ED53" s="25">
        <f t="shared" si="24"/>
        <v>1.8181818181818181</v>
      </c>
      <c r="EE53" s="17">
        <v>12</v>
      </c>
      <c r="EF53" s="17">
        <f t="shared" si="25"/>
        <v>-8</v>
      </c>
      <c r="EG53" s="20">
        <v>7</v>
      </c>
      <c r="EH53" s="20">
        <v>3</v>
      </c>
      <c r="EI53" s="20">
        <v>84</v>
      </c>
      <c r="EJ53" s="20">
        <v>83</v>
      </c>
    </row>
    <row r="54" spans="1:140" x14ac:dyDescent="0.3">
      <c r="A54" s="2" t="s">
        <v>87</v>
      </c>
      <c r="B54" s="6">
        <v>42770</v>
      </c>
      <c r="C54" s="7" t="s">
        <v>531</v>
      </c>
      <c r="D54" s="7" t="s">
        <v>103</v>
      </c>
      <c r="E54" s="5">
        <v>8</v>
      </c>
      <c r="F54" s="7" t="s">
        <v>389</v>
      </c>
      <c r="G54" s="7">
        <v>0.54100000000000004</v>
      </c>
      <c r="H54" s="7" t="s">
        <v>532</v>
      </c>
      <c r="I54" s="14">
        <v>27</v>
      </c>
      <c r="J54" s="7">
        <v>0.51900000000000002</v>
      </c>
      <c r="K54" s="8" t="s">
        <v>161</v>
      </c>
      <c r="L54" s="7">
        <v>0.69199999999999995</v>
      </c>
      <c r="M54" s="5">
        <v>0.48299999999999998</v>
      </c>
      <c r="N54" s="5">
        <v>18</v>
      </c>
      <c r="O54" s="47">
        <f t="shared" si="26"/>
        <v>9</v>
      </c>
      <c r="P54" s="7">
        <v>12</v>
      </c>
      <c r="Q54" s="7">
        <v>23</v>
      </c>
      <c r="R54" s="7">
        <v>35</v>
      </c>
      <c r="S54" s="9">
        <v>0.38709677419354838</v>
      </c>
      <c r="T54" s="9">
        <v>0.69696969696969702</v>
      </c>
      <c r="U54" s="9">
        <f t="shared" si="6"/>
        <v>1.0840664711632453</v>
      </c>
      <c r="V54" s="7">
        <v>19</v>
      </c>
      <c r="W54" s="5">
        <v>15</v>
      </c>
      <c r="X54" s="5">
        <f t="shared" si="7"/>
        <v>4</v>
      </c>
      <c r="Y54" s="7">
        <v>21</v>
      </c>
      <c r="Z54" s="7">
        <v>12</v>
      </c>
      <c r="AA54" s="10">
        <f t="shared" si="8"/>
        <v>1.75</v>
      </c>
      <c r="AB54" s="5">
        <v>8</v>
      </c>
      <c r="AC54" s="5">
        <f t="shared" si="9"/>
        <v>-4</v>
      </c>
      <c r="AD54" s="7">
        <v>4</v>
      </c>
      <c r="AE54" s="7">
        <v>4</v>
      </c>
      <c r="AF54" s="7">
        <v>89</v>
      </c>
      <c r="AG54" s="7">
        <v>78</v>
      </c>
      <c r="AH54" s="60"/>
      <c r="AI54" s="18" t="s">
        <v>96</v>
      </c>
      <c r="AJ54" s="19">
        <v>43491</v>
      </c>
      <c r="AK54" s="20" t="s">
        <v>248</v>
      </c>
      <c r="AL54" s="20" t="s">
        <v>28</v>
      </c>
      <c r="AM54" s="20">
        <v>7</v>
      </c>
      <c r="AN54" s="20" t="s">
        <v>249</v>
      </c>
      <c r="AO54" s="20">
        <v>0.48899999999999999</v>
      </c>
      <c r="AP54" s="21" t="s">
        <v>195</v>
      </c>
      <c r="AQ54" s="25" t="s">
        <v>610</v>
      </c>
      <c r="AR54" s="20">
        <v>0.44400000000000001</v>
      </c>
      <c r="AS54" s="20" t="s">
        <v>250</v>
      </c>
      <c r="AT54" s="20">
        <v>0.86199999999999999</v>
      </c>
      <c r="AU54" s="23">
        <v>0.42</v>
      </c>
      <c r="AV54" s="24">
        <v>14</v>
      </c>
      <c r="AW54" s="27">
        <f t="shared" si="10"/>
        <v>-5</v>
      </c>
      <c r="AX54" s="20">
        <v>12</v>
      </c>
      <c r="AY54" s="20">
        <v>17</v>
      </c>
      <c r="AZ54" s="20">
        <v>29</v>
      </c>
      <c r="BA54" s="22">
        <v>0.46153846153846156</v>
      </c>
      <c r="BB54" s="25">
        <v>0.54838709677419351</v>
      </c>
      <c r="BC54" s="22">
        <f t="shared" si="11"/>
        <v>1.0099255583126552</v>
      </c>
      <c r="BD54" s="20">
        <v>20</v>
      </c>
      <c r="BE54" s="20">
        <v>24</v>
      </c>
      <c r="BF54" s="17">
        <f t="shared" si="12"/>
        <v>-4</v>
      </c>
      <c r="BG54" s="20">
        <v>7</v>
      </c>
      <c r="BH54" s="20">
        <v>13</v>
      </c>
      <c r="BI54" s="20">
        <f t="shared" si="13"/>
        <v>0.53846153846153844</v>
      </c>
      <c r="BJ54" s="20">
        <v>14</v>
      </c>
      <c r="BK54" s="17">
        <f t="shared" si="14"/>
        <v>7</v>
      </c>
      <c r="BL54" s="20">
        <v>4</v>
      </c>
      <c r="BM54" s="20">
        <v>7</v>
      </c>
      <c r="BN54" s="20">
        <v>75</v>
      </c>
      <c r="BO54" s="17">
        <v>74</v>
      </c>
      <c r="BT54" s="18" t="s">
        <v>96</v>
      </c>
      <c r="BU54" s="37">
        <v>43491</v>
      </c>
      <c r="BV54" s="20" t="s">
        <v>248</v>
      </c>
      <c r="BW54" s="20">
        <v>1</v>
      </c>
      <c r="BX54" s="20">
        <v>7</v>
      </c>
      <c r="BY54" s="20" t="s">
        <v>249</v>
      </c>
      <c r="BZ54" s="20">
        <v>0.48899999999999999</v>
      </c>
      <c r="CA54" s="21" t="s">
        <v>195</v>
      </c>
      <c r="CB54" s="25" t="s">
        <v>610</v>
      </c>
      <c r="CC54" s="30">
        <v>0.44400000000000001</v>
      </c>
      <c r="CD54" s="30" t="s">
        <v>250</v>
      </c>
      <c r="CE54" s="30">
        <v>0.86199999999999999</v>
      </c>
      <c r="CF54" s="64">
        <v>0.42</v>
      </c>
      <c r="CG54" s="65">
        <v>14</v>
      </c>
      <c r="CH54" s="62">
        <f t="shared" si="15"/>
        <v>-5</v>
      </c>
      <c r="CI54" s="30">
        <v>12</v>
      </c>
      <c r="CJ54" s="30">
        <v>17</v>
      </c>
      <c r="CK54" s="30">
        <v>29</v>
      </c>
      <c r="CL54" s="63">
        <v>0.46153846153846156</v>
      </c>
      <c r="CM54" s="66">
        <v>0.54838709677419351</v>
      </c>
      <c r="CN54" s="22">
        <f t="shared" si="16"/>
        <v>1.0099255583126552</v>
      </c>
      <c r="CO54" s="20">
        <v>20</v>
      </c>
      <c r="CP54" s="20">
        <v>24</v>
      </c>
      <c r="CQ54" s="29">
        <f t="shared" si="28"/>
        <v>-4</v>
      </c>
      <c r="CR54" s="20">
        <v>7</v>
      </c>
      <c r="CS54" s="20">
        <v>13</v>
      </c>
      <c r="CT54" s="20">
        <f t="shared" si="27"/>
        <v>0.53846153846153844</v>
      </c>
      <c r="CU54" s="20">
        <v>14</v>
      </c>
      <c r="CV54" s="17">
        <f t="shared" si="19"/>
        <v>1</v>
      </c>
      <c r="CW54" s="20">
        <v>4</v>
      </c>
      <c r="CX54" s="20">
        <v>7</v>
      </c>
      <c r="CY54" s="20">
        <v>75</v>
      </c>
      <c r="CZ54" s="17">
        <v>74</v>
      </c>
      <c r="DD54" s="18" t="s">
        <v>92</v>
      </c>
      <c r="DE54" s="19">
        <v>42777</v>
      </c>
      <c r="DF54" s="20" t="s">
        <v>536</v>
      </c>
      <c r="DG54" s="20" t="s">
        <v>28</v>
      </c>
      <c r="DH54" s="17">
        <v>22</v>
      </c>
      <c r="DI54" s="20" t="s">
        <v>292</v>
      </c>
      <c r="DJ54" s="20">
        <v>0.41399999999999998</v>
      </c>
      <c r="DK54" s="21" t="s">
        <v>236</v>
      </c>
      <c r="DL54" s="25" t="s">
        <v>604</v>
      </c>
      <c r="DM54" s="20">
        <v>0.41699999999999998</v>
      </c>
      <c r="DN54" s="21" t="s">
        <v>379</v>
      </c>
      <c r="DO54" s="20">
        <v>0.85699999999999998</v>
      </c>
      <c r="DP54" s="17">
        <v>0.32700000000000001</v>
      </c>
      <c r="DQ54" s="17">
        <v>18</v>
      </c>
      <c r="DR54" s="27">
        <f t="shared" si="21"/>
        <v>6</v>
      </c>
      <c r="DS54" s="20">
        <v>14</v>
      </c>
      <c r="DT54" s="20">
        <v>29</v>
      </c>
      <c r="DU54" s="20">
        <v>43</v>
      </c>
      <c r="DV54" s="22">
        <v>0.4375</v>
      </c>
      <c r="DW54" s="22">
        <v>0.80555555555555558</v>
      </c>
      <c r="DX54" s="22">
        <f t="shared" si="22"/>
        <v>1.2430555555555556</v>
      </c>
      <c r="DY54" s="20">
        <v>25</v>
      </c>
      <c r="DZ54" s="17">
        <v>21</v>
      </c>
      <c r="EA54" s="17">
        <f t="shared" si="23"/>
        <v>4</v>
      </c>
      <c r="EB54" s="20">
        <v>13</v>
      </c>
      <c r="EC54" s="20">
        <v>18</v>
      </c>
      <c r="ED54" s="25">
        <f t="shared" si="24"/>
        <v>0.72222222222222221</v>
      </c>
      <c r="EE54" s="17">
        <v>13</v>
      </c>
      <c r="EF54" s="17">
        <f t="shared" si="25"/>
        <v>0</v>
      </c>
      <c r="EG54" s="20">
        <v>9</v>
      </c>
      <c r="EH54" s="20">
        <v>3</v>
      </c>
      <c r="EI54" s="20">
        <v>70</v>
      </c>
      <c r="EJ54" s="20">
        <v>81</v>
      </c>
    </row>
    <row r="55" spans="1:140" x14ac:dyDescent="0.3">
      <c r="A55" s="2" t="s">
        <v>57</v>
      </c>
      <c r="B55" s="6">
        <v>42774</v>
      </c>
      <c r="C55" s="7" t="s">
        <v>533</v>
      </c>
      <c r="D55" s="7" t="s">
        <v>28</v>
      </c>
      <c r="E55" s="5">
        <v>10</v>
      </c>
      <c r="F55" s="7" t="s">
        <v>534</v>
      </c>
      <c r="G55" s="7">
        <v>0.43099999999999999</v>
      </c>
      <c r="H55" s="7" t="s">
        <v>400</v>
      </c>
      <c r="I55" s="14">
        <v>31</v>
      </c>
      <c r="J55" s="7">
        <v>0.45200000000000001</v>
      </c>
      <c r="K55" s="7" t="s">
        <v>535</v>
      </c>
      <c r="L55" s="7">
        <v>0.875</v>
      </c>
      <c r="M55" s="5">
        <v>0.40400000000000003</v>
      </c>
      <c r="N55" s="5">
        <v>20</v>
      </c>
      <c r="O55" s="47">
        <f t="shared" si="26"/>
        <v>11</v>
      </c>
      <c r="P55" s="7">
        <v>13</v>
      </c>
      <c r="Q55" s="7">
        <v>30</v>
      </c>
      <c r="R55" s="7">
        <v>43</v>
      </c>
      <c r="S55" s="9">
        <v>0.3611111111111111</v>
      </c>
      <c r="T55" s="9">
        <v>0.81081081081081086</v>
      </c>
      <c r="U55" s="9">
        <f t="shared" si="6"/>
        <v>1.1719219219219219</v>
      </c>
      <c r="V55" s="7">
        <v>24</v>
      </c>
      <c r="W55" s="5">
        <v>15</v>
      </c>
      <c r="X55" s="5">
        <f t="shared" si="7"/>
        <v>9</v>
      </c>
      <c r="Y55" s="7">
        <v>20</v>
      </c>
      <c r="Z55" s="7">
        <v>11</v>
      </c>
      <c r="AA55" s="10">
        <f t="shared" si="8"/>
        <v>1.8181818181818181</v>
      </c>
      <c r="AB55" s="5">
        <v>12</v>
      </c>
      <c r="AC55" s="5">
        <f t="shared" si="9"/>
        <v>1</v>
      </c>
      <c r="AD55" s="7">
        <v>7</v>
      </c>
      <c r="AE55" s="7">
        <v>3</v>
      </c>
      <c r="AF55" s="7">
        <v>84</v>
      </c>
      <c r="AG55" s="7">
        <v>83</v>
      </c>
      <c r="AH55" s="60"/>
      <c r="AI55" s="18" t="s">
        <v>295</v>
      </c>
      <c r="AJ55" s="19">
        <v>43539</v>
      </c>
      <c r="AK55" s="20" t="s">
        <v>296</v>
      </c>
      <c r="AL55" s="20" t="s">
        <v>28</v>
      </c>
      <c r="AM55" s="20">
        <v>7</v>
      </c>
      <c r="AN55" s="20" t="s">
        <v>191</v>
      </c>
      <c r="AO55" s="20">
        <v>0.49099999999999999</v>
      </c>
      <c r="AP55" s="21" t="s">
        <v>297</v>
      </c>
      <c r="AQ55" s="25" t="s">
        <v>588</v>
      </c>
      <c r="AR55" s="20">
        <v>0.4</v>
      </c>
      <c r="AS55" s="21" t="s">
        <v>298</v>
      </c>
      <c r="AT55" s="20">
        <v>0.5</v>
      </c>
      <c r="AU55" s="23">
        <v>0.32300000000000001</v>
      </c>
      <c r="AV55" s="24">
        <v>25</v>
      </c>
      <c r="AW55" s="27">
        <f t="shared" si="10"/>
        <v>-10</v>
      </c>
      <c r="AX55" s="20">
        <v>4</v>
      </c>
      <c r="AY55" s="20">
        <v>35</v>
      </c>
      <c r="AZ55" s="20">
        <v>39</v>
      </c>
      <c r="BA55" s="22">
        <v>0.11764705882352941</v>
      </c>
      <c r="BB55" s="25">
        <v>0.74468085106382975</v>
      </c>
      <c r="BC55" s="22">
        <f t="shared" si="11"/>
        <v>0.86232790988735919</v>
      </c>
      <c r="BD55" s="20">
        <v>17</v>
      </c>
      <c r="BE55" s="20">
        <v>21</v>
      </c>
      <c r="BF55" s="17">
        <f t="shared" si="12"/>
        <v>-4</v>
      </c>
      <c r="BG55" s="20">
        <v>9</v>
      </c>
      <c r="BH55" s="20">
        <v>13</v>
      </c>
      <c r="BI55" s="20">
        <f>BG55/BH55</f>
        <v>0.69230769230769229</v>
      </c>
      <c r="BJ55" s="20">
        <v>10</v>
      </c>
      <c r="BK55" s="17">
        <f t="shared" si="14"/>
        <v>1</v>
      </c>
      <c r="BL55" s="20">
        <v>9</v>
      </c>
      <c r="BM55" s="20">
        <v>2</v>
      </c>
      <c r="BN55" s="20">
        <v>70</v>
      </c>
      <c r="BO55" s="17">
        <v>78</v>
      </c>
      <c r="BT55" s="18" t="s">
        <v>295</v>
      </c>
      <c r="BU55" s="37">
        <v>43539</v>
      </c>
      <c r="BV55" s="20" t="s">
        <v>296</v>
      </c>
      <c r="BW55" s="20">
        <v>1</v>
      </c>
      <c r="BX55" s="20">
        <v>7</v>
      </c>
      <c r="BY55" s="20" t="s">
        <v>191</v>
      </c>
      <c r="BZ55" s="20">
        <v>0.49099999999999999</v>
      </c>
      <c r="CA55" s="21" t="s">
        <v>297</v>
      </c>
      <c r="CB55" s="25" t="s">
        <v>588</v>
      </c>
      <c r="CC55" s="30">
        <v>0.4</v>
      </c>
      <c r="CD55" s="61" t="s">
        <v>298</v>
      </c>
      <c r="CE55" s="30">
        <v>0.5</v>
      </c>
      <c r="CF55" s="64">
        <v>0.32300000000000001</v>
      </c>
      <c r="CG55" s="65">
        <v>25</v>
      </c>
      <c r="CH55" s="62">
        <f t="shared" si="15"/>
        <v>-10</v>
      </c>
      <c r="CI55" s="30">
        <v>4</v>
      </c>
      <c r="CJ55" s="30">
        <v>35</v>
      </c>
      <c r="CK55" s="30">
        <v>39</v>
      </c>
      <c r="CL55" s="63">
        <v>0.11764705882352941</v>
      </c>
      <c r="CM55" s="66">
        <v>0.74468085106382975</v>
      </c>
      <c r="CN55" s="22">
        <f t="shared" si="16"/>
        <v>0.86232790988735919</v>
      </c>
      <c r="CO55" s="20">
        <v>17</v>
      </c>
      <c r="CP55" s="20">
        <v>21</v>
      </c>
      <c r="CQ55" s="29">
        <f t="shared" si="28"/>
        <v>-4</v>
      </c>
      <c r="CR55" s="20">
        <v>9</v>
      </c>
      <c r="CS55" s="20">
        <v>13</v>
      </c>
      <c r="CT55" s="20">
        <f>CR55/CS55</f>
        <v>0.69230769230769229</v>
      </c>
      <c r="CU55" s="20">
        <v>10</v>
      </c>
      <c r="CV55" s="17">
        <f t="shared" si="19"/>
        <v>-3</v>
      </c>
      <c r="CW55" s="20">
        <v>9</v>
      </c>
      <c r="CX55" s="20">
        <v>2</v>
      </c>
      <c r="CY55" s="20">
        <v>70</v>
      </c>
      <c r="CZ55" s="17">
        <v>78</v>
      </c>
      <c r="DD55" s="18" t="s">
        <v>101</v>
      </c>
      <c r="DE55" s="19">
        <v>42781</v>
      </c>
      <c r="DF55" s="20" t="s">
        <v>537</v>
      </c>
      <c r="DG55" s="20" t="s">
        <v>28</v>
      </c>
      <c r="DH55" s="17">
        <v>23</v>
      </c>
      <c r="DI55" s="20" t="s">
        <v>325</v>
      </c>
      <c r="DJ55" s="20">
        <v>0.51700000000000002</v>
      </c>
      <c r="DK55" s="21" t="s">
        <v>99</v>
      </c>
      <c r="DL55" s="25" t="s">
        <v>599</v>
      </c>
      <c r="DM55" s="20">
        <v>0.27300000000000002</v>
      </c>
      <c r="DN55" s="20" t="s">
        <v>538</v>
      </c>
      <c r="DO55" s="20">
        <v>0.69199999999999995</v>
      </c>
      <c r="DP55" s="17">
        <v>0.317</v>
      </c>
      <c r="DQ55" s="17">
        <v>19</v>
      </c>
      <c r="DR55" s="27">
        <f t="shared" si="21"/>
        <v>3</v>
      </c>
      <c r="DS55" s="20">
        <v>12</v>
      </c>
      <c r="DT55" s="20">
        <v>37</v>
      </c>
      <c r="DU55" s="20">
        <v>49</v>
      </c>
      <c r="DV55" s="22">
        <v>0.375</v>
      </c>
      <c r="DW55" s="22">
        <v>0.80434782608695654</v>
      </c>
      <c r="DX55" s="22">
        <f t="shared" si="22"/>
        <v>1.1793478260869565</v>
      </c>
      <c r="DY55" s="20">
        <v>19</v>
      </c>
      <c r="DZ55" s="17">
        <v>20</v>
      </c>
      <c r="EA55" s="17">
        <f t="shared" si="23"/>
        <v>-1</v>
      </c>
      <c r="EB55" s="20">
        <v>10</v>
      </c>
      <c r="EC55" s="20">
        <v>13</v>
      </c>
      <c r="ED55" s="25">
        <f t="shared" si="24"/>
        <v>0.76923076923076927</v>
      </c>
      <c r="EE55" s="17">
        <v>9</v>
      </c>
      <c r="EF55" s="17">
        <f t="shared" si="25"/>
        <v>-1</v>
      </c>
      <c r="EG55" s="20">
        <v>6</v>
      </c>
      <c r="EH55" s="20">
        <v>3</v>
      </c>
      <c r="EI55" s="20">
        <v>86</v>
      </c>
      <c r="EJ55" s="20">
        <v>88</v>
      </c>
    </row>
    <row r="56" spans="1:140" x14ac:dyDescent="0.3">
      <c r="A56" s="2" t="s">
        <v>92</v>
      </c>
      <c r="B56" s="6">
        <v>42777</v>
      </c>
      <c r="C56" s="7" t="s">
        <v>536</v>
      </c>
      <c r="D56" s="7" t="s">
        <v>28</v>
      </c>
      <c r="E56" s="5">
        <v>22</v>
      </c>
      <c r="F56" s="7" t="s">
        <v>292</v>
      </c>
      <c r="G56" s="7">
        <v>0.41399999999999998</v>
      </c>
      <c r="H56" s="8" t="s">
        <v>236</v>
      </c>
      <c r="I56" s="14" t="s">
        <v>604</v>
      </c>
      <c r="J56" s="7">
        <v>0.41699999999999998</v>
      </c>
      <c r="K56" s="8" t="s">
        <v>379</v>
      </c>
      <c r="L56" s="7">
        <v>0.85699999999999998</v>
      </c>
      <c r="M56" s="5">
        <v>0.32700000000000001</v>
      </c>
      <c r="N56" s="5">
        <v>18</v>
      </c>
      <c r="O56" s="47">
        <f t="shared" si="26"/>
        <v>6</v>
      </c>
      <c r="P56" s="7">
        <v>14</v>
      </c>
      <c r="Q56" s="7">
        <v>29</v>
      </c>
      <c r="R56" s="7">
        <v>43</v>
      </c>
      <c r="S56" s="9">
        <v>0.4375</v>
      </c>
      <c r="T56" s="9">
        <v>0.80555555555555558</v>
      </c>
      <c r="U56" s="9">
        <f t="shared" si="6"/>
        <v>1.2430555555555556</v>
      </c>
      <c r="V56" s="7">
        <v>25</v>
      </c>
      <c r="W56" s="5">
        <v>21</v>
      </c>
      <c r="X56" s="5">
        <f t="shared" si="7"/>
        <v>4</v>
      </c>
      <c r="Y56" s="7">
        <v>13</v>
      </c>
      <c r="Z56" s="7">
        <v>18</v>
      </c>
      <c r="AA56" s="10">
        <f t="shared" si="8"/>
        <v>0.72222222222222221</v>
      </c>
      <c r="AB56" s="5">
        <v>13</v>
      </c>
      <c r="AC56" s="5">
        <f t="shared" si="9"/>
        <v>-5</v>
      </c>
      <c r="AD56" s="7">
        <v>9</v>
      </c>
      <c r="AE56" s="7">
        <v>3</v>
      </c>
      <c r="AF56" s="7">
        <v>70</v>
      </c>
      <c r="AG56" s="7">
        <v>81</v>
      </c>
      <c r="AH56" s="60"/>
      <c r="AI56" s="18" t="s">
        <v>311</v>
      </c>
      <c r="AJ56" s="19">
        <v>43789</v>
      </c>
      <c r="AK56" s="20" t="s">
        <v>312</v>
      </c>
      <c r="AL56" s="20" t="s">
        <v>28</v>
      </c>
      <c r="AM56" s="20">
        <v>7</v>
      </c>
      <c r="AN56" s="20" t="s">
        <v>313</v>
      </c>
      <c r="AO56" s="20">
        <v>0.42</v>
      </c>
      <c r="AP56" s="21" t="s">
        <v>314</v>
      </c>
      <c r="AQ56" s="25" t="s">
        <v>592</v>
      </c>
      <c r="AR56" s="23">
        <v>0.31</v>
      </c>
      <c r="AS56" s="20" t="s">
        <v>315</v>
      </c>
      <c r="AT56" s="20">
        <v>0.80800000000000005</v>
      </c>
      <c r="AU56" s="23">
        <v>0.42899999999999999</v>
      </c>
      <c r="AV56" s="24">
        <v>28</v>
      </c>
      <c r="AW56" s="27">
        <f t="shared" si="10"/>
        <v>1</v>
      </c>
      <c r="AX56" s="20">
        <v>14</v>
      </c>
      <c r="AY56" s="20">
        <v>23</v>
      </c>
      <c r="AZ56" s="20">
        <v>37</v>
      </c>
      <c r="BA56" s="25">
        <v>0.34146341463414637</v>
      </c>
      <c r="BB56" s="25">
        <v>0.63888888888888884</v>
      </c>
      <c r="BC56" s="22">
        <f t="shared" si="11"/>
        <v>0.98035230352303526</v>
      </c>
      <c r="BD56" s="20">
        <v>18</v>
      </c>
      <c r="BE56" s="24">
        <v>22</v>
      </c>
      <c r="BF56" s="17">
        <f t="shared" si="12"/>
        <v>-4</v>
      </c>
      <c r="BG56" s="20">
        <v>9</v>
      </c>
      <c r="BH56" s="20">
        <v>5</v>
      </c>
      <c r="BI56" s="20">
        <f t="shared" si="13"/>
        <v>1.8</v>
      </c>
      <c r="BJ56" s="24">
        <v>14</v>
      </c>
      <c r="BK56" s="17">
        <f t="shared" si="14"/>
        <v>5</v>
      </c>
      <c r="BL56" s="20">
        <v>5</v>
      </c>
      <c r="BM56" s="20">
        <v>6</v>
      </c>
      <c r="BN56" s="20">
        <v>88</v>
      </c>
      <c r="BO56" s="17">
        <v>86</v>
      </c>
      <c r="BT56" s="18" t="s">
        <v>311</v>
      </c>
      <c r="BU56" s="37">
        <v>43789</v>
      </c>
      <c r="BV56" s="20" t="s">
        <v>312</v>
      </c>
      <c r="BW56" s="20">
        <v>1</v>
      </c>
      <c r="BX56" s="20">
        <v>7</v>
      </c>
      <c r="BY56" s="20" t="s">
        <v>313</v>
      </c>
      <c r="BZ56" s="20">
        <v>0.42</v>
      </c>
      <c r="CA56" s="21" t="s">
        <v>314</v>
      </c>
      <c r="CB56" s="25" t="s">
        <v>592</v>
      </c>
      <c r="CC56" s="64">
        <v>0.31</v>
      </c>
      <c r="CD56" s="30" t="s">
        <v>315</v>
      </c>
      <c r="CE56" s="30">
        <v>0.80800000000000005</v>
      </c>
      <c r="CF56" s="64">
        <v>0.42899999999999999</v>
      </c>
      <c r="CG56" s="65">
        <v>28</v>
      </c>
      <c r="CH56" s="62">
        <f t="shared" si="15"/>
        <v>1</v>
      </c>
      <c r="CI56" s="30">
        <v>14</v>
      </c>
      <c r="CJ56" s="30">
        <v>23</v>
      </c>
      <c r="CK56" s="30">
        <v>37</v>
      </c>
      <c r="CL56" s="66">
        <v>0.34146341463414637</v>
      </c>
      <c r="CM56" s="66">
        <v>0.63888888888888884</v>
      </c>
      <c r="CN56" s="22">
        <f t="shared" si="16"/>
        <v>0.98035230352303526</v>
      </c>
      <c r="CO56" s="20">
        <v>18</v>
      </c>
      <c r="CP56" s="24">
        <v>22</v>
      </c>
      <c r="CQ56" s="29">
        <f t="shared" si="28"/>
        <v>-4</v>
      </c>
      <c r="CR56" s="20">
        <v>9</v>
      </c>
      <c r="CS56" s="20">
        <v>5</v>
      </c>
      <c r="CT56" s="20">
        <f t="shared" ref="CT56:CT83" si="29">CR56/CS56</f>
        <v>1.8</v>
      </c>
      <c r="CU56" s="24">
        <v>14</v>
      </c>
      <c r="CV56" s="17">
        <f t="shared" si="19"/>
        <v>9</v>
      </c>
      <c r="CW56" s="20">
        <v>5</v>
      </c>
      <c r="CX56" s="20">
        <v>6</v>
      </c>
      <c r="CY56" s="20">
        <v>88</v>
      </c>
      <c r="CZ56" s="17">
        <v>86</v>
      </c>
      <c r="DD56" s="18" t="s">
        <v>96</v>
      </c>
      <c r="DE56" s="19">
        <v>42783</v>
      </c>
      <c r="DF56" s="20" t="s">
        <v>539</v>
      </c>
      <c r="DG56" s="20" t="s">
        <v>68</v>
      </c>
      <c r="DH56" s="17">
        <v>-27</v>
      </c>
      <c r="DI56" s="20" t="s">
        <v>540</v>
      </c>
      <c r="DJ56" s="20">
        <v>0.46400000000000002</v>
      </c>
      <c r="DK56" s="21" t="s">
        <v>297</v>
      </c>
      <c r="DL56" s="25" t="s">
        <v>588</v>
      </c>
      <c r="DM56" s="20">
        <v>0.4</v>
      </c>
      <c r="DN56" s="21" t="s">
        <v>585</v>
      </c>
      <c r="DO56" s="20">
        <v>0.61499999999999999</v>
      </c>
      <c r="DP56" s="17">
        <v>0.61799999999999999</v>
      </c>
      <c r="DQ56" s="17">
        <v>20</v>
      </c>
      <c r="DR56" s="27">
        <f t="shared" si="21"/>
        <v>-5</v>
      </c>
      <c r="DS56" s="20">
        <v>10</v>
      </c>
      <c r="DT56" s="20">
        <v>17</v>
      </c>
      <c r="DU56" s="20">
        <v>27</v>
      </c>
      <c r="DV56" s="22">
        <v>0.3125</v>
      </c>
      <c r="DW56" s="22">
        <v>0.80952380952380953</v>
      </c>
      <c r="DX56" s="22">
        <f t="shared" si="22"/>
        <v>1.1220238095238095</v>
      </c>
      <c r="DY56" s="20">
        <v>15</v>
      </c>
      <c r="DZ56" s="17">
        <v>17</v>
      </c>
      <c r="EA56" s="17">
        <f t="shared" si="23"/>
        <v>-2</v>
      </c>
      <c r="EB56" s="20">
        <v>10</v>
      </c>
      <c r="EC56" s="20">
        <v>14</v>
      </c>
      <c r="ED56" s="25">
        <f t="shared" si="24"/>
        <v>0.7142857142857143</v>
      </c>
      <c r="EE56" s="17">
        <v>9</v>
      </c>
      <c r="EF56" s="17">
        <f t="shared" si="25"/>
        <v>-1</v>
      </c>
      <c r="EG56" s="20">
        <v>3</v>
      </c>
      <c r="EH56" s="20">
        <v>3</v>
      </c>
      <c r="EI56" s="20">
        <v>66</v>
      </c>
      <c r="EJ56" s="20">
        <v>75</v>
      </c>
    </row>
    <row r="57" spans="1:140" x14ac:dyDescent="0.3">
      <c r="A57" s="2" t="s">
        <v>101</v>
      </c>
      <c r="B57" s="6">
        <v>42781</v>
      </c>
      <c r="C57" s="7" t="s">
        <v>537</v>
      </c>
      <c r="D57" s="7" t="s">
        <v>28</v>
      </c>
      <c r="E57" s="5">
        <v>23</v>
      </c>
      <c r="F57" s="7" t="s">
        <v>325</v>
      </c>
      <c r="G57" s="7">
        <v>0.51700000000000002</v>
      </c>
      <c r="H57" s="8" t="s">
        <v>99</v>
      </c>
      <c r="I57" s="14" t="s">
        <v>599</v>
      </c>
      <c r="J57" s="7">
        <v>0.27300000000000002</v>
      </c>
      <c r="K57" s="7" t="s">
        <v>538</v>
      </c>
      <c r="L57" s="7">
        <v>0.69199999999999995</v>
      </c>
      <c r="M57" s="5">
        <v>0.317</v>
      </c>
      <c r="N57" s="5">
        <v>19</v>
      </c>
      <c r="O57" s="47">
        <f t="shared" si="26"/>
        <v>3</v>
      </c>
      <c r="P57" s="7">
        <v>12</v>
      </c>
      <c r="Q57" s="7">
        <v>37</v>
      </c>
      <c r="R57" s="7">
        <v>49</v>
      </c>
      <c r="S57" s="9">
        <v>0.375</v>
      </c>
      <c r="T57" s="9">
        <v>0.80434782608695654</v>
      </c>
      <c r="U57" s="9">
        <f t="shared" si="6"/>
        <v>1.1793478260869565</v>
      </c>
      <c r="V57" s="7">
        <v>19</v>
      </c>
      <c r="W57" s="5">
        <v>20</v>
      </c>
      <c r="X57" s="5">
        <f t="shared" si="7"/>
        <v>-1</v>
      </c>
      <c r="Y57" s="7">
        <v>10</v>
      </c>
      <c r="Z57" s="7">
        <v>13</v>
      </c>
      <c r="AA57" s="10">
        <f t="shared" si="8"/>
        <v>0.76923076923076927</v>
      </c>
      <c r="AB57" s="5">
        <v>9</v>
      </c>
      <c r="AC57" s="5">
        <f t="shared" si="9"/>
        <v>-4</v>
      </c>
      <c r="AD57" s="7">
        <v>6</v>
      </c>
      <c r="AE57" s="7">
        <v>3</v>
      </c>
      <c r="AF57" s="7">
        <v>86</v>
      </c>
      <c r="AG57" s="7">
        <v>88</v>
      </c>
      <c r="AH57" s="60"/>
      <c r="AI57" s="18" t="s">
        <v>406</v>
      </c>
      <c r="AJ57" s="19">
        <v>42326</v>
      </c>
      <c r="AK57" s="20" t="s">
        <v>407</v>
      </c>
      <c r="AL57" s="20" t="s">
        <v>28</v>
      </c>
      <c r="AM57" s="17">
        <v>8</v>
      </c>
      <c r="AN57" s="20" t="s">
        <v>408</v>
      </c>
      <c r="AO57" s="20">
        <v>0.46</v>
      </c>
      <c r="AP57" s="21" t="s">
        <v>228</v>
      </c>
      <c r="AQ57" s="25" t="s">
        <v>607</v>
      </c>
      <c r="AR57" s="20">
        <v>0.316</v>
      </c>
      <c r="AS57" s="21" t="s">
        <v>116</v>
      </c>
      <c r="AT57" s="20">
        <v>0.66700000000000004</v>
      </c>
      <c r="AU57" s="21">
        <v>0.47199999999999998</v>
      </c>
      <c r="AV57" s="20">
        <v>14</v>
      </c>
      <c r="AW57" s="27">
        <f t="shared" si="10"/>
        <v>5</v>
      </c>
      <c r="AX57" s="20">
        <v>16</v>
      </c>
      <c r="AY57" s="20">
        <v>25</v>
      </c>
      <c r="AZ57" s="20">
        <v>41</v>
      </c>
      <c r="BA57" s="22">
        <v>0.43243243243243246</v>
      </c>
      <c r="BB57" s="22">
        <v>0.73529411764705888</v>
      </c>
      <c r="BC57" s="22">
        <f t="shared" si="11"/>
        <v>1.1677265500794913</v>
      </c>
      <c r="BD57" s="20">
        <v>22</v>
      </c>
      <c r="BE57" s="17">
        <v>22</v>
      </c>
      <c r="BF57" s="17">
        <f t="shared" si="12"/>
        <v>0</v>
      </c>
      <c r="BG57" s="20">
        <v>16</v>
      </c>
      <c r="BH57" s="20">
        <v>17</v>
      </c>
      <c r="BI57" s="20">
        <f t="shared" si="13"/>
        <v>0.94117647058823528</v>
      </c>
      <c r="BJ57" s="17">
        <v>19</v>
      </c>
      <c r="BK57" s="17">
        <f t="shared" si="14"/>
        <v>3</v>
      </c>
      <c r="BL57" s="20">
        <v>2</v>
      </c>
      <c r="BM57" s="20">
        <v>7</v>
      </c>
      <c r="BN57" s="20">
        <v>76</v>
      </c>
      <c r="BO57" s="20">
        <v>88</v>
      </c>
      <c r="BT57" s="18" t="s">
        <v>406</v>
      </c>
      <c r="BU57" s="37">
        <v>42326</v>
      </c>
      <c r="BV57" s="20" t="s">
        <v>407</v>
      </c>
      <c r="BW57" s="20">
        <v>1</v>
      </c>
      <c r="BX57" s="17">
        <v>8</v>
      </c>
      <c r="BY57" s="20" t="s">
        <v>408</v>
      </c>
      <c r="BZ57" s="20">
        <v>0.46</v>
      </c>
      <c r="CA57" s="21" t="s">
        <v>228</v>
      </c>
      <c r="CB57" s="25" t="s">
        <v>607</v>
      </c>
      <c r="CC57" s="30">
        <v>0.316</v>
      </c>
      <c r="CD57" s="61" t="s">
        <v>116</v>
      </c>
      <c r="CE57" s="30">
        <v>0.66700000000000004</v>
      </c>
      <c r="CF57" s="61">
        <v>0.47199999999999998</v>
      </c>
      <c r="CG57" s="30">
        <v>14</v>
      </c>
      <c r="CH57" s="62">
        <f t="shared" si="15"/>
        <v>5</v>
      </c>
      <c r="CI57" s="30">
        <v>16</v>
      </c>
      <c r="CJ57" s="30">
        <v>25</v>
      </c>
      <c r="CK57" s="30">
        <v>41</v>
      </c>
      <c r="CL57" s="63">
        <v>0.43243243243243246</v>
      </c>
      <c r="CM57" s="63">
        <v>0.73529411764705888</v>
      </c>
      <c r="CN57" s="22">
        <f t="shared" si="16"/>
        <v>1.1677265500794913</v>
      </c>
      <c r="CO57" s="20">
        <v>22</v>
      </c>
      <c r="CP57" s="17">
        <v>22</v>
      </c>
      <c r="CQ57" s="29">
        <f t="shared" si="28"/>
        <v>0</v>
      </c>
      <c r="CR57" s="20">
        <v>16</v>
      </c>
      <c r="CS57" s="20">
        <v>17</v>
      </c>
      <c r="CT57" s="20">
        <f t="shared" si="29"/>
        <v>0.94117647058823528</v>
      </c>
      <c r="CU57" s="17">
        <v>19</v>
      </c>
      <c r="CV57" s="17">
        <f t="shared" si="19"/>
        <v>2</v>
      </c>
      <c r="CW57" s="20">
        <v>2</v>
      </c>
      <c r="CX57" s="20">
        <v>7</v>
      </c>
      <c r="CY57" s="20">
        <v>76</v>
      </c>
      <c r="CZ57" s="20">
        <v>88</v>
      </c>
      <c r="DD57" s="18" t="s">
        <v>57</v>
      </c>
      <c r="DE57" s="19">
        <v>42790</v>
      </c>
      <c r="DF57" s="20" t="s">
        <v>541</v>
      </c>
      <c r="DG57" s="20" t="s">
        <v>28</v>
      </c>
      <c r="DH57" s="17">
        <v>20</v>
      </c>
      <c r="DI57" s="20" t="s">
        <v>252</v>
      </c>
      <c r="DJ57" s="20">
        <v>0.58199999999999996</v>
      </c>
      <c r="DK57" s="21" t="s">
        <v>302</v>
      </c>
      <c r="DL57" s="25" t="s">
        <v>595</v>
      </c>
      <c r="DM57" s="20">
        <v>0.5</v>
      </c>
      <c r="DN57" s="20" t="s">
        <v>542</v>
      </c>
      <c r="DO57" s="20">
        <v>0.56000000000000005</v>
      </c>
      <c r="DP57" s="17">
        <v>0.35499999999999998</v>
      </c>
      <c r="DQ57" s="17">
        <v>22</v>
      </c>
      <c r="DR57" s="27">
        <f t="shared" si="21"/>
        <v>-6</v>
      </c>
      <c r="DS57" s="20">
        <v>10</v>
      </c>
      <c r="DT57" s="20">
        <v>36</v>
      </c>
      <c r="DU57" s="20">
        <v>46</v>
      </c>
      <c r="DV57" s="22">
        <v>0.37037037037037035</v>
      </c>
      <c r="DW57" s="22">
        <v>0.8</v>
      </c>
      <c r="DX57" s="22">
        <f t="shared" si="22"/>
        <v>1.1703703703703705</v>
      </c>
      <c r="DY57" s="20">
        <v>24</v>
      </c>
      <c r="DZ57" s="17">
        <v>24</v>
      </c>
      <c r="EA57" s="17">
        <f t="shared" si="23"/>
        <v>0</v>
      </c>
      <c r="EB57" s="20">
        <v>11</v>
      </c>
      <c r="EC57" s="20">
        <v>16</v>
      </c>
      <c r="ED57" s="25">
        <f t="shared" si="24"/>
        <v>0.6875</v>
      </c>
      <c r="EE57" s="17">
        <v>9</v>
      </c>
      <c r="EF57" s="17">
        <f t="shared" si="25"/>
        <v>-2</v>
      </c>
      <c r="EG57" s="20">
        <v>6</v>
      </c>
      <c r="EH57" s="20">
        <v>6</v>
      </c>
      <c r="EI57" s="20">
        <v>86</v>
      </c>
      <c r="EJ57" s="20">
        <v>85</v>
      </c>
    </row>
    <row r="58" spans="1:140" x14ac:dyDescent="0.3">
      <c r="A58" s="2" t="s">
        <v>96</v>
      </c>
      <c r="B58" s="6">
        <v>42783</v>
      </c>
      <c r="C58" s="7" t="s">
        <v>539</v>
      </c>
      <c r="D58" s="7" t="s">
        <v>68</v>
      </c>
      <c r="E58" s="5">
        <v>-27</v>
      </c>
      <c r="F58" s="7" t="s">
        <v>540</v>
      </c>
      <c r="G58" s="7">
        <v>0.46400000000000002</v>
      </c>
      <c r="H58" s="8" t="s">
        <v>297</v>
      </c>
      <c r="I58" s="14" t="s">
        <v>588</v>
      </c>
      <c r="J58" s="7">
        <v>0.4</v>
      </c>
      <c r="K58" s="8" t="s">
        <v>585</v>
      </c>
      <c r="L58" s="7">
        <v>0.61499999999999999</v>
      </c>
      <c r="M58" s="5">
        <v>0.61799999999999999</v>
      </c>
      <c r="N58" s="5">
        <v>20</v>
      </c>
      <c r="O58" s="47">
        <f t="shared" si="26"/>
        <v>-5</v>
      </c>
      <c r="P58" s="7">
        <v>10</v>
      </c>
      <c r="Q58" s="7">
        <v>17</v>
      </c>
      <c r="R58" s="7">
        <v>27</v>
      </c>
      <c r="S58" s="9">
        <v>0.3125</v>
      </c>
      <c r="T58" s="9">
        <v>0.80952380952380953</v>
      </c>
      <c r="U58" s="9">
        <f t="shared" si="6"/>
        <v>1.1220238095238095</v>
      </c>
      <c r="V58" s="7">
        <v>15</v>
      </c>
      <c r="W58" s="5">
        <v>17</v>
      </c>
      <c r="X58" s="5">
        <f t="shared" si="7"/>
        <v>-2</v>
      </c>
      <c r="Y58" s="7">
        <v>10</v>
      </c>
      <c r="Z58" s="7">
        <v>14</v>
      </c>
      <c r="AA58" s="10">
        <f t="shared" si="8"/>
        <v>0.7142857142857143</v>
      </c>
      <c r="AB58" s="5">
        <v>9</v>
      </c>
      <c r="AC58" s="5">
        <f t="shared" si="9"/>
        <v>-5</v>
      </c>
      <c r="AD58" s="7">
        <v>3</v>
      </c>
      <c r="AE58" s="7">
        <v>3</v>
      </c>
      <c r="AF58" s="7">
        <v>66</v>
      </c>
      <c r="AG58" s="7">
        <v>75</v>
      </c>
      <c r="AH58" s="60"/>
      <c r="AI58" s="18" t="s">
        <v>490</v>
      </c>
      <c r="AJ58" s="19">
        <v>42701</v>
      </c>
      <c r="AK58" s="20" t="s">
        <v>491</v>
      </c>
      <c r="AL58" s="20" t="s">
        <v>28</v>
      </c>
      <c r="AM58" s="17">
        <v>8</v>
      </c>
      <c r="AN58" s="20" t="s">
        <v>492</v>
      </c>
      <c r="AO58" s="20">
        <v>0.38600000000000001</v>
      </c>
      <c r="AP58" s="21" t="s">
        <v>187</v>
      </c>
      <c r="AQ58" s="25" t="s">
        <v>599</v>
      </c>
      <c r="AR58" s="20">
        <v>0.5</v>
      </c>
      <c r="AS58" s="20" t="s">
        <v>493</v>
      </c>
      <c r="AT58" s="20">
        <v>0.75</v>
      </c>
      <c r="AU58" s="17">
        <v>0.34799999999999998</v>
      </c>
      <c r="AV58" s="17">
        <v>37</v>
      </c>
      <c r="AW58" s="27">
        <f t="shared" si="10"/>
        <v>-15</v>
      </c>
      <c r="AX58" s="20">
        <v>15</v>
      </c>
      <c r="AY58" s="20">
        <v>36</v>
      </c>
      <c r="AZ58" s="20">
        <v>51</v>
      </c>
      <c r="BA58" s="22">
        <v>0.31914893617021278</v>
      </c>
      <c r="BB58" s="22">
        <v>0.76595744680851063</v>
      </c>
      <c r="BC58" s="22">
        <f t="shared" si="11"/>
        <v>1.0851063829787235</v>
      </c>
      <c r="BD58" s="20">
        <v>17</v>
      </c>
      <c r="BE58" s="17">
        <v>21</v>
      </c>
      <c r="BF58" s="17">
        <f t="shared" si="12"/>
        <v>-4</v>
      </c>
      <c r="BG58" s="20">
        <v>17</v>
      </c>
      <c r="BH58" s="20">
        <v>13</v>
      </c>
      <c r="BI58" s="20">
        <f t="shared" si="13"/>
        <v>1.3076923076923077</v>
      </c>
      <c r="BJ58" s="17">
        <v>12</v>
      </c>
      <c r="BK58" s="17">
        <f t="shared" si="14"/>
        <v>-5</v>
      </c>
      <c r="BL58" s="20">
        <v>4</v>
      </c>
      <c r="BM58" s="20">
        <v>5</v>
      </c>
      <c r="BN58" s="20">
        <v>83</v>
      </c>
      <c r="BO58" s="20">
        <v>91</v>
      </c>
      <c r="BT58" s="18" t="s">
        <v>490</v>
      </c>
      <c r="BU58" s="37">
        <v>42701</v>
      </c>
      <c r="BV58" s="20" t="s">
        <v>491</v>
      </c>
      <c r="BW58" s="20">
        <v>1</v>
      </c>
      <c r="BX58" s="17">
        <v>8</v>
      </c>
      <c r="BY58" s="20" t="s">
        <v>492</v>
      </c>
      <c r="BZ58" s="20">
        <v>0.38600000000000001</v>
      </c>
      <c r="CA58" s="21" t="s">
        <v>187</v>
      </c>
      <c r="CB58" s="25" t="s">
        <v>599</v>
      </c>
      <c r="CC58" s="30">
        <v>0.5</v>
      </c>
      <c r="CD58" s="30" t="s">
        <v>493</v>
      </c>
      <c r="CE58" s="30">
        <v>0.75</v>
      </c>
      <c r="CF58" s="29">
        <v>0.34799999999999998</v>
      </c>
      <c r="CG58" s="29">
        <v>37</v>
      </c>
      <c r="CH58" s="62">
        <f t="shared" si="15"/>
        <v>-15</v>
      </c>
      <c r="CI58" s="30">
        <v>15</v>
      </c>
      <c r="CJ58" s="30">
        <v>36</v>
      </c>
      <c r="CK58" s="30">
        <v>51</v>
      </c>
      <c r="CL58" s="63">
        <v>0.31914893617021278</v>
      </c>
      <c r="CM58" s="63">
        <v>0.76595744680851063</v>
      </c>
      <c r="CN58" s="22">
        <f t="shared" si="16"/>
        <v>1.0851063829787235</v>
      </c>
      <c r="CO58" s="20">
        <v>17</v>
      </c>
      <c r="CP58" s="17">
        <v>21</v>
      </c>
      <c r="CQ58" s="29">
        <f t="shared" si="28"/>
        <v>-4</v>
      </c>
      <c r="CR58" s="20">
        <v>17</v>
      </c>
      <c r="CS58" s="20">
        <v>13</v>
      </c>
      <c r="CT58" s="20">
        <f t="shared" si="29"/>
        <v>1.3076923076923077</v>
      </c>
      <c r="CU58" s="17">
        <v>12</v>
      </c>
      <c r="CV58" s="17">
        <f t="shared" si="19"/>
        <v>-1</v>
      </c>
      <c r="CW58" s="20">
        <v>4</v>
      </c>
      <c r="CX58" s="20">
        <v>5</v>
      </c>
      <c r="CY58" s="20">
        <v>83</v>
      </c>
      <c r="CZ58" s="20">
        <v>91</v>
      </c>
      <c r="DD58" s="18" t="s">
        <v>107</v>
      </c>
      <c r="DE58" s="19">
        <v>42791</v>
      </c>
      <c r="DF58" s="20" t="s">
        <v>543</v>
      </c>
      <c r="DG58" s="20" t="s">
        <v>28</v>
      </c>
      <c r="DH58" s="17">
        <v>4</v>
      </c>
      <c r="DI58" s="20" t="s">
        <v>544</v>
      </c>
      <c r="DJ58" s="20">
        <v>0.54800000000000004</v>
      </c>
      <c r="DK58" s="21" t="s">
        <v>381</v>
      </c>
      <c r="DL58" s="25" t="s">
        <v>598</v>
      </c>
      <c r="DM58" s="20">
        <v>0.6</v>
      </c>
      <c r="DN58" s="21" t="s">
        <v>127</v>
      </c>
      <c r="DO58" s="20">
        <v>0.55600000000000005</v>
      </c>
      <c r="DP58" s="17">
        <v>0.44600000000000001</v>
      </c>
      <c r="DQ58" s="17">
        <v>22</v>
      </c>
      <c r="DR58" s="27">
        <f t="shared" si="21"/>
        <v>-2</v>
      </c>
      <c r="DS58" s="20">
        <v>5</v>
      </c>
      <c r="DT58" s="20">
        <v>24</v>
      </c>
      <c r="DU58" s="20">
        <v>29</v>
      </c>
      <c r="DV58" s="22">
        <v>0.22727272727272727</v>
      </c>
      <c r="DW58" s="22">
        <v>0.75</v>
      </c>
      <c r="DX58" s="22">
        <f t="shared" si="22"/>
        <v>0.97727272727272729</v>
      </c>
      <c r="DY58" s="20">
        <v>13</v>
      </c>
      <c r="DZ58" s="17">
        <v>17</v>
      </c>
      <c r="EA58" s="17">
        <f t="shared" si="23"/>
        <v>-4</v>
      </c>
      <c r="EB58" s="20">
        <v>16</v>
      </c>
      <c r="EC58" s="20">
        <v>20</v>
      </c>
      <c r="ED58" s="25">
        <f t="shared" si="24"/>
        <v>0.8</v>
      </c>
      <c r="EE58" s="17">
        <v>12</v>
      </c>
      <c r="EF58" s="17">
        <f t="shared" si="25"/>
        <v>-4</v>
      </c>
      <c r="EG58" s="20">
        <v>6</v>
      </c>
      <c r="EH58" s="20">
        <v>5</v>
      </c>
      <c r="EI58" s="20">
        <v>68</v>
      </c>
      <c r="EJ58" s="20">
        <v>70</v>
      </c>
    </row>
    <row r="59" spans="1:140" x14ac:dyDescent="0.3">
      <c r="A59" s="2" t="s">
        <v>57</v>
      </c>
      <c r="B59" s="6">
        <v>42790</v>
      </c>
      <c r="C59" s="7" t="s">
        <v>541</v>
      </c>
      <c r="D59" s="7" t="s">
        <v>28</v>
      </c>
      <c r="E59" s="5">
        <v>20</v>
      </c>
      <c r="F59" s="7" t="s">
        <v>252</v>
      </c>
      <c r="G59" s="7">
        <v>0.58199999999999996</v>
      </c>
      <c r="H59" s="8" t="s">
        <v>302</v>
      </c>
      <c r="I59" s="14" t="s">
        <v>595</v>
      </c>
      <c r="J59" s="7">
        <v>0.5</v>
      </c>
      <c r="K59" s="7" t="s">
        <v>542</v>
      </c>
      <c r="L59" s="7">
        <v>0.56000000000000005</v>
      </c>
      <c r="M59" s="5">
        <v>0.35499999999999998</v>
      </c>
      <c r="N59" s="5">
        <v>22</v>
      </c>
      <c r="O59" s="47">
        <f t="shared" si="26"/>
        <v>-6</v>
      </c>
      <c r="P59" s="7">
        <v>10</v>
      </c>
      <c r="Q59" s="7">
        <v>36</v>
      </c>
      <c r="R59" s="7">
        <v>46</v>
      </c>
      <c r="S59" s="9">
        <v>0.37037037037037035</v>
      </c>
      <c r="T59" s="9">
        <v>0.8</v>
      </c>
      <c r="U59" s="9">
        <f t="shared" si="6"/>
        <v>1.1703703703703705</v>
      </c>
      <c r="V59" s="7">
        <v>24</v>
      </c>
      <c r="W59" s="5">
        <v>24</v>
      </c>
      <c r="X59" s="5">
        <f t="shared" si="7"/>
        <v>0</v>
      </c>
      <c r="Y59" s="7">
        <v>11</v>
      </c>
      <c r="Z59" s="7">
        <v>16</v>
      </c>
      <c r="AA59" s="10">
        <f t="shared" si="8"/>
        <v>0.6875</v>
      </c>
      <c r="AB59" s="5">
        <v>9</v>
      </c>
      <c r="AC59" s="5">
        <f t="shared" si="9"/>
        <v>-7</v>
      </c>
      <c r="AD59" s="7">
        <v>6</v>
      </c>
      <c r="AE59" s="7">
        <v>6</v>
      </c>
      <c r="AF59" s="7">
        <v>86</v>
      </c>
      <c r="AG59" s="7">
        <v>85</v>
      </c>
      <c r="AH59" s="60"/>
      <c r="AI59" s="18" t="s">
        <v>133</v>
      </c>
      <c r="AJ59" s="19">
        <v>42711</v>
      </c>
      <c r="AK59" s="20" t="s">
        <v>498</v>
      </c>
      <c r="AL59" s="20" t="s">
        <v>28</v>
      </c>
      <c r="AM59" s="17">
        <v>8</v>
      </c>
      <c r="AN59" s="20" t="s">
        <v>463</v>
      </c>
      <c r="AO59" s="20">
        <v>0.39</v>
      </c>
      <c r="AP59" s="21" t="s">
        <v>575</v>
      </c>
      <c r="AQ59" s="25" t="s">
        <v>603</v>
      </c>
      <c r="AR59" s="20">
        <v>0.32100000000000001</v>
      </c>
      <c r="AS59" s="20" t="s">
        <v>499</v>
      </c>
      <c r="AT59" s="20">
        <v>0.71399999999999997</v>
      </c>
      <c r="AU59" s="17">
        <v>0.36899999999999999</v>
      </c>
      <c r="AV59" s="17">
        <v>20</v>
      </c>
      <c r="AW59" s="27">
        <f t="shared" si="10"/>
        <v>8</v>
      </c>
      <c r="AX59" s="20">
        <v>12</v>
      </c>
      <c r="AY59" s="20">
        <v>33</v>
      </c>
      <c r="AZ59" s="20">
        <v>45</v>
      </c>
      <c r="BA59" s="22">
        <v>0.3</v>
      </c>
      <c r="BB59" s="22">
        <v>0.75</v>
      </c>
      <c r="BC59" s="22">
        <f t="shared" si="11"/>
        <v>1.05</v>
      </c>
      <c r="BD59" s="20">
        <v>22</v>
      </c>
      <c r="BE59" s="17">
        <v>23</v>
      </c>
      <c r="BF59" s="17">
        <f t="shared" si="12"/>
        <v>-1</v>
      </c>
      <c r="BG59" s="20">
        <v>10</v>
      </c>
      <c r="BH59" s="20">
        <v>15</v>
      </c>
      <c r="BI59" s="20">
        <f t="shared" si="13"/>
        <v>0.66666666666666663</v>
      </c>
      <c r="BJ59" s="17">
        <v>10</v>
      </c>
      <c r="BK59" s="17">
        <f t="shared" si="14"/>
        <v>0</v>
      </c>
      <c r="BL59" s="20">
        <v>6</v>
      </c>
      <c r="BM59" s="20">
        <v>5</v>
      </c>
      <c r="BN59" s="20">
        <v>75</v>
      </c>
      <c r="BO59" s="20">
        <v>88</v>
      </c>
      <c r="BT59" s="18" t="s">
        <v>133</v>
      </c>
      <c r="BU59" s="37">
        <v>42711</v>
      </c>
      <c r="BV59" s="20" t="s">
        <v>498</v>
      </c>
      <c r="BW59" s="20">
        <v>1</v>
      </c>
      <c r="BX59" s="17">
        <v>8</v>
      </c>
      <c r="BY59" s="20" t="s">
        <v>463</v>
      </c>
      <c r="BZ59" s="20">
        <v>0.39</v>
      </c>
      <c r="CA59" s="21" t="s">
        <v>575</v>
      </c>
      <c r="CB59" s="25" t="s">
        <v>603</v>
      </c>
      <c r="CC59" s="30">
        <v>0.32100000000000001</v>
      </c>
      <c r="CD59" s="30" t="s">
        <v>499</v>
      </c>
      <c r="CE59" s="30">
        <v>0.71399999999999997</v>
      </c>
      <c r="CF59" s="29">
        <v>0.36899999999999999</v>
      </c>
      <c r="CG59" s="29">
        <v>20</v>
      </c>
      <c r="CH59" s="62">
        <f t="shared" si="15"/>
        <v>8</v>
      </c>
      <c r="CI59" s="30">
        <v>12</v>
      </c>
      <c r="CJ59" s="30">
        <v>33</v>
      </c>
      <c r="CK59" s="30">
        <v>45</v>
      </c>
      <c r="CL59" s="63">
        <v>0.3</v>
      </c>
      <c r="CM59" s="63">
        <v>0.75</v>
      </c>
      <c r="CN59" s="22">
        <f t="shared" si="16"/>
        <v>1.05</v>
      </c>
      <c r="CO59" s="20">
        <v>22</v>
      </c>
      <c r="CP59" s="17">
        <v>23</v>
      </c>
      <c r="CQ59" s="29">
        <f t="shared" si="28"/>
        <v>-1</v>
      </c>
      <c r="CR59" s="20">
        <v>10</v>
      </c>
      <c r="CS59" s="20">
        <v>15</v>
      </c>
      <c r="CT59" s="20">
        <f t="shared" si="29"/>
        <v>0.66666666666666663</v>
      </c>
      <c r="CU59" s="17">
        <v>10</v>
      </c>
      <c r="CV59" s="17">
        <f t="shared" si="19"/>
        <v>-5</v>
      </c>
      <c r="CW59" s="20">
        <v>6</v>
      </c>
      <c r="CX59" s="20">
        <v>5</v>
      </c>
      <c r="CY59" s="20">
        <v>75</v>
      </c>
      <c r="CZ59" s="20">
        <v>88</v>
      </c>
      <c r="DD59" s="18" t="s">
        <v>545</v>
      </c>
      <c r="DE59" s="19">
        <v>42797</v>
      </c>
      <c r="DF59" s="20" t="s">
        <v>546</v>
      </c>
      <c r="DG59" s="20" t="s">
        <v>28</v>
      </c>
      <c r="DH59" s="17">
        <v>25</v>
      </c>
      <c r="DI59" s="20" t="s">
        <v>547</v>
      </c>
      <c r="DJ59" s="20">
        <v>0.44600000000000001</v>
      </c>
      <c r="DK59" s="21" t="s">
        <v>90</v>
      </c>
      <c r="DL59" s="25" t="s">
        <v>604</v>
      </c>
      <c r="DM59" s="20">
        <v>0.375</v>
      </c>
      <c r="DN59" s="20" t="s">
        <v>548</v>
      </c>
      <c r="DO59" s="20">
        <v>0.73099999999999998</v>
      </c>
      <c r="DP59" s="17">
        <v>0.33300000000000002</v>
      </c>
      <c r="DQ59" s="17">
        <v>18</v>
      </c>
      <c r="DR59" s="27">
        <f t="shared" si="21"/>
        <v>6</v>
      </c>
      <c r="DS59" s="20">
        <v>14</v>
      </c>
      <c r="DT59" s="20">
        <v>38</v>
      </c>
      <c r="DU59" s="20">
        <v>52</v>
      </c>
      <c r="DV59" s="22">
        <v>0.36842105263157893</v>
      </c>
      <c r="DW59" s="22">
        <v>0.77551020408163263</v>
      </c>
      <c r="DX59" s="22">
        <f t="shared" si="22"/>
        <v>1.1439312567132116</v>
      </c>
      <c r="DY59" s="20">
        <v>19</v>
      </c>
      <c r="DZ59" s="17">
        <v>19</v>
      </c>
      <c r="EA59" s="17">
        <f t="shared" si="23"/>
        <v>0</v>
      </c>
      <c r="EB59" s="20">
        <v>14</v>
      </c>
      <c r="EC59" s="20">
        <v>14</v>
      </c>
      <c r="ED59" s="25">
        <f t="shared" si="24"/>
        <v>1</v>
      </c>
      <c r="EE59" s="17">
        <v>10</v>
      </c>
      <c r="EF59" s="17">
        <f t="shared" si="25"/>
        <v>-4</v>
      </c>
      <c r="EG59" s="20">
        <v>6</v>
      </c>
      <c r="EH59" s="20">
        <v>5</v>
      </c>
      <c r="EI59" s="20">
        <v>86</v>
      </c>
      <c r="EJ59" s="20">
        <v>90</v>
      </c>
    </row>
    <row r="60" spans="1:140" x14ac:dyDescent="0.3">
      <c r="A60" s="2" t="s">
        <v>107</v>
      </c>
      <c r="B60" s="6">
        <v>42791</v>
      </c>
      <c r="C60" s="7" t="s">
        <v>543</v>
      </c>
      <c r="D60" s="7" t="s">
        <v>28</v>
      </c>
      <c r="E60" s="5">
        <v>4</v>
      </c>
      <c r="F60" s="7" t="s">
        <v>544</v>
      </c>
      <c r="G60" s="7">
        <v>0.54800000000000004</v>
      </c>
      <c r="H60" s="8" t="s">
        <v>381</v>
      </c>
      <c r="I60" s="14" t="s">
        <v>598</v>
      </c>
      <c r="J60" s="7">
        <v>0.6</v>
      </c>
      <c r="K60" s="8" t="s">
        <v>127</v>
      </c>
      <c r="L60" s="7">
        <v>0.55600000000000005</v>
      </c>
      <c r="M60" s="5">
        <v>0.44600000000000001</v>
      </c>
      <c r="N60" s="5">
        <v>22</v>
      </c>
      <c r="O60" s="47">
        <f t="shared" si="26"/>
        <v>-2</v>
      </c>
      <c r="P60" s="7">
        <v>5</v>
      </c>
      <c r="Q60" s="7">
        <v>24</v>
      </c>
      <c r="R60" s="7">
        <v>29</v>
      </c>
      <c r="S60" s="9">
        <v>0.22727272727272727</v>
      </c>
      <c r="T60" s="9">
        <v>0.75</v>
      </c>
      <c r="U60" s="9">
        <f t="shared" si="6"/>
        <v>0.97727272727272729</v>
      </c>
      <c r="V60" s="7">
        <v>13</v>
      </c>
      <c r="W60" s="5">
        <v>17</v>
      </c>
      <c r="X60" s="5">
        <f t="shared" si="7"/>
        <v>-4</v>
      </c>
      <c r="Y60" s="7">
        <v>16</v>
      </c>
      <c r="Z60" s="7">
        <v>20</v>
      </c>
      <c r="AA60" s="10">
        <f t="shared" si="8"/>
        <v>0.8</v>
      </c>
      <c r="AB60" s="5">
        <v>12</v>
      </c>
      <c r="AC60" s="5">
        <f t="shared" si="9"/>
        <v>-8</v>
      </c>
      <c r="AD60" s="7">
        <v>6</v>
      </c>
      <c r="AE60" s="7">
        <v>5</v>
      </c>
      <c r="AF60" s="7">
        <v>68</v>
      </c>
      <c r="AG60" s="7">
        <v>70</v>
      </c>
      <c r="AH60" s="60"/>
      <c r="AI60" s="18" t="s">
        <v>87</v>
      </c>
      <c r="AJ60" s="19">
        <v>42770</v>
      </c>
      <c r="AK60" s="20" t="s">
        <v>531</v>
      </c>
      <c r="AL60" s="20" t="s">
        <v>103</v>
      </c>
      <c r="AM60" s="17">
        <v>8</v>
      </c>
      <c r="AN60" s="20" t="s">
        <v>389</v>
      </c>
      <c r="AO60" s="20">
        <v>0.54100000000000004</v>
      </c>
      <c r="AP60" s="20" t="s">
        <v>532</v>
      </c>
      <c r="AQ60" s="24">
        <v>27</v>
      </c>
      <c r="AR60" s="20">
        <v>0.51900000000000002</v>
      </c>
      <c r="AS60" s="21" t="s">
        <v>161</v>
      </c>
      <c r="AT60" s="20">
        <v>0.69199999999999995</v>
      </c>
      <c r="AU60" s="17">
        <v>0.48299999999999998</v>
      </c>
      <c r="AV60" s="17">
        <v>18</v>
      </c>
      <c r="AW60" s="27">
        <f t="shared" si="10"/>
        <v>9</v>
      </c>
      <c r="AX60" s="20">
        <v>12</v>
      </c>
      <c r="AY60" s="20">
        <v>23</v>
      </c>
      <c r="AZ60" s="20">
        <v>35</v>
      </c>
      <c r="BA60" s="22">
        <v>0.38709677419354838</v>
      </c>
      <c r="BB60" s="22">
        <v>0.69696969696969702</v>
      </c>
      <c r="BC60" s="22">
        <f t="shared" si="11"/>
        <v>1.0840664711632453</v>
      </c>
      <c r="BD60" s="20">
        <v>19</v>
      </c>
      <c r="BE60" s="17">
        <v>15</v>
      </c>
      <c r="BF60" s="17">
        <f t="shared" si="12"/>
        <v>4</v>
      </c>
      <c r="BG60" s="20">
        <v>21</v>
      </c>
      <c r="BH60" s="20">
        <v>12</v>
      </c>
      <c r="BI60" s="20">
        <f t="shared" si="13"/>
        <v>1.75</v>
      </c>
      <c r="BJ60" s="17">
        <v>8</v>
      </c>
      <c r="BK60" s="17">
        <f t="shared" si="14"/>
        <v>-13</v>
      </c>
      <c r="BL60" s="20">
        <v>4</v>
      </c>
      <c r="BM60" s="20">
        <v>4</v>
      </c>
      <c r="BN60" s="20">
        <v>89</v>
      </c>
      <c r="BO60" s="20" t="s">
        <v>629</v>
      </c>
      <c r="BT60" s="18" t="s">
        <v>87</v>
      </c>
      <c r="BU60" s="37">
        <v>42770</v>
      </c>
      <c r="BV60" s="20" t="s">
        <v>531</v>
      </c>
      <c r="BW60" s="20">
        <v>1</v>
      </c>
      <c r="BX60" s="17">
        <v>8</v>
      </c>
      <c r="BY60" s="20" t="s">
        <v>389</v>
      </c>
      <c r="BZ60" s="20">
        <v>0.54100000000000004</v>
      </c>
      <c r="CA60" s="20" t="s">
        <v>532</v>
      </c>
      <c r="CB60" s="24">
        <v>27</v>
      </c>
      <c r="CC60" s="30">
        <v>0.51900000000000002</v>
      </c>
      <c r="CD60" s="61" t="s">
        <v>161</v>
      </c>
      <c r="CE60" s="30">
        <v>0.69199999999999995</v>
      </c>
      <c r="CF60" s="29">
        <v>0.48299999999999998</v>
      </c>
      <c r="CG60" s="29">
        <v>18</v>
      </c>
      <c r="CH60" s="62">
        <f t="shared" si="15"/>
        <v>9</v>
      </c>
      <c r="CI60" s="30">
        <v>12</v>
      </c>
      <c r="CJ60" s="30">
        <v>23</v>
      </c>
      <c r="CK60" s="30">
        <v>35</v>
      </c>
      <c r="CL60" s="63">
        <v>0.38709677419354838</v>
      </c>
      <c r="CM60" s="63">
        <v>0.69696969696969702</v>
      </c>
      <c r="CN60" s="22">
        <f t="shared" si="16"/>
        <v>1.0840664711632453</v>
      </c>
      <c r="CO60" s="20">
        <v>19</v>
      </c>
      <c r="CP60" s="17">
        <v>15</v>
      </c>
      <c r="CQ60" s="29">
        <f t="shared" si="28"/>
        <v>4</v>
      </c>
      <c r="CR60" s="20">
        <v>21</v>
      </c>
      <c r="CS60" s="20">
        <v>12</v>
      </c>
      <c r="CT60" s="20">
        <f t="shared" si="29"/>
        <v>1.75</v>
      </c>
      <c r="CU60" s="17">
        <v>8</v>
      </c>
      <c r="CV60" s="17">
        <f t="shared" si="19"/>
        <v>-4</v>
      </c>
      <c r="CW60" s="20">
        <v>4</v>
      </c>
      <c r="CX60" s="20">
        <v>4</v>
      </c>
      <c r="CY60" s="20">
        <v>89</v>
      </c>
      <c r="CZ60" s="20" t="s">
        <v>629</v>
      </c>
      <c r="DD60" s="18" t="s">
        <v>549</v>
      </c>
      <c r="DE60" s="19">
        <v>42798</v>
      </c>
      <c r="DF60" s="20" t="s">
        <v>550</v>
      </c>
      <c r="DG60" s="20" t="s">
        <v>68</v>
      </c>
      <c r="DH60" s="17">
        <v>-10</v>
      </c>
      <c r="DI60" s="20" t="s">
        <v>551</v>
      </c>
      <c r="DJ60" s="20">
        <v>0.49099999999999999</v>
      </c>
      <c r="DK60" s="21" t="s">
        <v>582</v>
      </c>
      <c r="DL60" s="25" t="s">
        <v>595</v>
      </c>
      <c r="DM60" s="20">
        <v>0.438</v>
      </c>
      <c r="DN60" s="21" t="s">
        <v>334</v>
      </c>
      <c r="DO60" s="20">
        <v>0.72699999999999998</v>
      </c>
      <c r="DP60" s="17">
        <v>0.47499999999999998</v>
      </c>
      <c r="DQ60" s="17">
        <v>18</v>
      </c>
      <c r="DR60" s="27">
        <f t="shared" si="21"/>
        <v>-2</v>
      </c>
      <c r="DS60" s="20">
        <v>5</v>
      </c>
      <c r="DT60" s="20">
        <v>20</v>
      </c>
      <c r="DU60" s="20">
        <v>25</v>
      </c>
      <c r="DV60" s="22">
        <v>0.17857142857142858</v>
      </c>
      <c r="DW60" s="22">
        <v>0.51282051282051277</v>
      </c>
      <c r="DX60" s="22">
        <f t="shared" si="22"/>
        <v>0.69139194139194138</v>
      </c>
      <c r="DY60" s="20">
        <v>20</v>
      </c>
      <c r="DZ60" s="17">
        <v>12</v>
      </c>
      <c r="EA60" s="17">
        <f t="shared" si="23"/>
        <v>8</v>
      </c>
      <c r="EB60" s="20">
        <v>11</v>
      </c>
      <c r="EC60" s="20">
        <v>13</v>
      </c>
      <c r="ED60" s="25">
        <f t="shared" si="24"/>
        <v>0.84615384615384615</v>
      </c>
      <c r="EE60" s="17">
        <v>11</v>
      </c>
      <c r="EF60" s="17">
        <f t="shared" si="25"/>
        <v>0</v>
      </c>
      <c r="EG60" s="20">
        <v>8</v>
      </c>
      <c r="EH60" s="20">
        <v>5</v>
      </c>
      <c r="EI60" s="20">
        <v>67</v>
      </c>
      <c r="EJ60" s="20">
        <v>69</v>
      </c>
    </row>
    <row r="61" spans="1:140" x14ac:dyDescent="0.3">
      <c r="A61" s="2" t="s">
        <v>545</v>
      </c>
      <c r="B61" s="6">
        <v>42797</v>
      </c>
      <c r="C61" s="7" t="s">
        <v>546</v>
      </c>
      <c r="D61" s="7" t="s">
        <v>28</v>
      </c>
      <c r="E61" s="5">
        <v>25</v>
      </c>
      <c r="F61" s="7" t="s">
        <v>547</v>
      </c>
      <c r="G61" s="7">
        <v>0.44600000000000001</v>
      </c>
      <c r="H61" s="8" t="s">
        <v>90</v>
      </c>
      <c r="I61" s="14" t="s">
        <v>604</v>
      </c>
      <c r="J61" s="7">
        <v>0.375</v>
      </c>
      <c r="K61" s="7" t="s">
        <v>548</v>
      </c>
      <c r="L61" s="7">
        <v>0.73099999999999998</v>
      </c>
      <c r="M61" s="5">
        <v>0.33300000000000002</v>
      </c>
      <c r="N61" s="5">
        <v>18</v>
      </c>
      <c r="O61" s="47">
        <f t="shared" si="26"/>
        <v>6</v>
      </c>
      <c r="P61" s="7">
        <v>14</v>
      </c>
      <c r="Q61" s="7">
        <v>38</v>
      </c>
      <c r="R61" s="7">
        <v>52</v>
      </c>
      <c r="S61" s="9">
        <v>0.36842105263157893</v>
      </c>
      <c r="T61" s="9">
        <v>0.77551020408163263</v>
      </c>
      <c r="U61" s="9">
        <f t="shared" si="6"/>
        <v>1.1439312567132116</v>
      </c>
      <c r="V61" s="7">
        <v>19</v>
      </c>
      <c r="W61" s="5">
        <v>19</v>
      </c>
      <c r="X61" s="5">
        <f t="shared" si="7"/>
        <v>0</v>
      </c>
      <c r="Y61" s="7">
        <v>14</v>
      </c>
      <c r="Z61" s="7">
        <v>14</v>
      </c>
      <c r="AA61" s="10">
        <f t="shared" si="8"/>
        <v>1</v>
      </c>
      <c r="AB61" s="5">
        <v>10</v>
      </c>
      <c r="AC61" s="5">
        <f t="shared" si="9"/>
        <v>-4</v>
      </c>
      <c r="AD61" s="7">
        <v>6</v>
      </c>
      <c r="AE61" s="7">
        <v>5</v>
      </c>
      <c r="AF61" s="7">
        <v>86</v>
      </c>
      <c r="AG61" s="7">
        <v>90</v>
      </c>
      <c r="AH61" s="60"/>
      <c r="AI61" s="18" t="s">
        <v>82</v>
      </c>
      <c r="AJ61" s="19">
        <v>43106</v>
      </c>
      <c r="AK61" s="20" t="s">
        <v>83</v>
      </c>
      <c r="AL61" s="20" t="s">
        <v>28</v>
      </c>
      <c r="AM61" s="20">
        <v>8</v>
      </c>
      <c r="AN61" s="20" t="s">
        <v>84</v>
      </c>
      <c r="AO61" s="20">
        <v>0.40400000000000003</v>
      </c>
      <c r="AP61" s="21" t="s">
        <v>85</v>
      </c>
      <c r="AQ61" s="25" t="s">
        <v>604</v>
      </c>
      <c r="AR61" s="20">
        <v>0.20799999999999999</v>
      </c>
      <c r="AS61" s="20" t="s">
        <v>86</v>
      </c>
      <c r="AT61" s="20">
        <v>0.85699999999999998</v>
      </c>
      <c r="AU61" s="23">
        <v>0.43099999999999999</v>
      </c>
      <c r="AV61" s="20">
        <v>17</v>
      </c>
      <c r="AW61" s="27">
        <f t="shared" si="10"/>
        <v>7</v>
      </c>
      <c r="AX61" s="20">
        <v>8</v>
      </c>
      <c r="AY61" s="20">
        <v>25</v>
      </c>
      <c r="AZ61" s="20">
        <v>33</v>
      </c>
      <c r="BA61" s="25">
        <v>0.22857142857142856</v>
      </c>
      <c r="BB61" s="25">
        <v>0.75757575757575757</v>
      </c>
      <c r="BC61" s="22">
        <f t="shared" si="11"/>
        <v>0.98614718614718611</v>
      </c>
      <c r="BD61" s="20">
        <v>13</v>
      </c>
      <c r="BE61" s="20">
        <v>16</v>
      </c>
      <c r="BF61" s="17">
        <f t="shared" si="12"/>
        <v>-3</v>
      </c>
      <c r="BG61" s="20">
        <v>12</v>
      </c>
      <c r="BH61" s="20">
        <v>8</v>
      </c>
      <c r="BI61" s="20">
        <f t="shared" si="13"/>
        <v>1.5</v>
      </c>
      <c r="BJ61" s="20">
        <v>14</v>
      </c>
      <c r="BK61" s="17">
        <f t="shared" si="14"/>
        <v>2</v>
      </c>
      <c r="BL61" s="20">
        <v>7</v>
      </c>
      <c r="BM61" s="20">
        <v>7</v>
      </c>
      <c r="BN61" s="20">
        <v>69</v>
      </c>
      <c r="BO61" s="17">
        <v>74</v>
      </c>
      <c r="BT61" s="18" t="s">
        <v>82</v>
      </c>
      <c r="BU61" s="37">
        <v>43106</v>
      </c>
      <c r="BV61" s="20" t="s">
        <v>83</v>
      </c>
      <c r="BW61" s="20">
        <v>1</v>
      </c>
      <c r="BX61" s="20">
        <v>8</v>
      </c>
      <c r="BY61" s="20" t="s">
        <v>84</v>
      </c>
      <c r="BZ61" s="20">
        <v>0.40400000000000003</v>
      </c>
      <c r="CA61" s="21" t="s">
        <v>85</v>
      </c>
      <c r="CB61" s="25" t="s">
        <v>604</v>
      </c>
      <c r="CC61" s="30">
        <v>0.20799999999999999</v>
      </c>
      <c r="CD61" s="30" t="s">
        <v>86</v>
      </c>
      <c r="CE61" s="30">
        <v>0.85699999999999998</v>
      </c>
      <c r="CF61" s="64">
        <v>0.43099999999999999</v>
      </c>
      <c r="CG61" s="30">
        <v>17</v>
      </c>
      <c r="CH61" s="62">
        <f t="shared" si="15"/>
        <v>7</v>
      </c>
      <c r="CI61" s="30">
        <v>8</v>
      </c>
      <c r="CJ61" s="30">
        <v>25</v>
      </c>
      <c r="CK61" s="30">
        <v>33</v>
      </c>
      <c r="CL61" s="66">
        <v>0.22857142857142856</v>
      </c>
      <c r="CM61" s="66">
        <v>0.75757575757575757</v>
      </c>
      <c r="CN61" s="22">
        <f t="shared" si="16"/>
        <v>0.98614718614718611</v>
      </c>
      <c r="CO61" s="20">
        <v>13</v>
      </c>
      <c r="CP61" s="20">
        <v>16</v>
      </c>
      <c r="CQ61" s="29">
        <f t="shared" si="28"/>
        <v>-3</v>
      </c>
      <c r="CR61" s="20">
        <v>12</v>
      </c>
      <c r="CS61" s="20">
        <v>8</v>
      </c>
      <c r="CT61" s="20">
        <f t="shared" si="29"/>
        <v>1.5</v>
      </c>
      <c r="CU61" s="20">
        <v>14</v>
      </c>
      <c r="CV61" s="17">
        <f t="shared" si="19"/>
        <v>6</v>
      </c>
      <c r="CW61" s="20">
        <v>7</v>
      </c>
      <c r="CX61" s="20">
        <v>7</v>
      </c>
      <c r="CY61" s="20">
        <v>69</v>
      </c>
      <c r="CZ61" s="17">
        <v>74</v>
      </c>
      <c r="DD61" s="18" t="s">
        <v>26</v>
      </c>
      <c r="DE61" s="19">
        <v>43054</v>
      </c>
      <c r="DF61" s="20" t="s">
        <v>27</v>
      </c>
      <c r="DG61" s="20" t="s">
        <v>28</v>
      </c>
      <c r="DH61" s="20">
        <v>22</v>
      </c>
      <c r="DI61" s="20" t="s">
        <v>29</v>
      </c>
      <c r="DJ61" s="20">
        <v>0.55600000000000005</v>
      </c>
      <c r="DK61" s="21" t="s">
        <v>30</v>
      </c>
      <c r="DL61" s="25" t="s">
        <v>613</v>
      </c>
      <c r="DM61" s="20">
        <v>0.57099999999999995</v>
      </c>
      <c r="DN61" s="20" t="s">
        <v>31</v>
      </c>
      <c r="DO61" s="20">
        <v>0.63600000000000001</v>
      </c>
      <c r="DP61" s="23">
        <v>0.36799999999999999</v>
      </c>
      <c r="DQ61" s="20">
        <v>32</v>
      </c>
      <c r="DR61" s="27">
        <f t="shared" si="21"/>
        <v>3</v>
      </c>
      <c r="DS61" s="20">
        <v>11</v>
      </c>
      <c r="DT61" s="20">
        <v>36</v>
      </c>
      <c r="DU61" s="20">
        <v>47</v>
      </c>
      <c r="DV61" s="25">
        <v>0.37931034482758619</v>
      </c>
      <c r="DW61" s="25">
        <v>0.73469387755102045</v>
      </c>
      <c r="DX61" s="22">
        <f t="shared" si="22"/>
        <v>1.1140042223786066</v>
      </c>
      <c r="DY61" s="20">
        <v>25</v>
      </c>
      <c r="DZ61" s="20">
        <v>28</v>
      </c>
      <c r="EA61" s="17">
        <f t="shared" si="23"/>
        <v>-3</v>
      </c>
      <c r="EB61" s="20">
        <v>25</v>
      </c>
      <c r="EC61" s="20">
        <v>25</v>
      </c>
      <c r="ED61" s="25">
        <f t="shared" si="24"/>
        <v>1</v>
      </c>
      <c r="EE61" s="20">
        <v>15</v>
      </c>
      <c r="EF61" s="17">
        <f t="shared" si="25"/>
        <v>-10</v>
      </c>
      <c r="EG61" s="20">
        <v>10</v>
      </c>
      <c r="EH61" s="20">
        <v>3</v>
      </c>
      <c r="EI61" s="20">
        <v>111</v>
      </c>
      <c r="EJ61" s="17">
        <v>105</v>
      </c>
    </row>
    <row r="62" spans="1:140" x14ac:dyDescent="0.3">
      <c r="A62" s="2" t="s">
        <v>549</v>
      </c>
      <c r="B62" s="6">
        <v>42798</v>
      </c>
      <c r="C62" s="7" t="s">
        <v>550</v>
      </c>
      <c r="D62" s="7" t="s">
        <v>68</v>
      </c>
      <c r="E62" s="5">
        <v>-10</v>
      </c>
      <c r="F62" s="7" t="s">
        <v>551</v>
      </c>
      <c r="G62" s="7">
        <v>0.49099999999999999</v>
      </c>
      <c r="H62" s="8" t="s">
        <v>582</v>
      </c>
      <c r="I62" s="14" t="s">
        <v>595</v>
      </c>
      <c r="J62" s="7">
        <v>0.438</v>
      </c>
      <c r="K62" s="8" t="s">
        <v>334</v>
      </c>
      <c r="L62" s="7">
        <v>0.72699999999999998</v>
      </c>
      <c r="M62" s="5">
        <v>0.47499999999999998</v>
      </c>
      <c r="N62" s="5">
        <v>18</v>
      </c>
      <c r="O62" s="47">
        <f t="shared" si="26"/>
        <v>-2</v>
      </c>
      <c r="P62" s="7">
        <v>5</v>
      </c>
      <c r="Q62" s="7">
        <v>20</v>
      </c>
      <c r="R62" s="7">
        <v>25</v>
      </c>
      <c r="S62" s="9">
        <v>0.17857142857142858</v>
      </c>
      <c r="T62" s="9">
        <v>0.51282051282051277</v>
      </c>
      <c r="U62" s="9">
        <f t="shared" si="6"/>
        <v>0.69139194139194138</v>
      </c>
      <c r="V62" s="7">
        <v>20</v>
      </c>
      <c r="W62" s="5">
        <v>12</v>
      </c>
      <c r="X62" s="5">
        <f t="shared" si="7"/>
        <v>8</v>
      </c>
      <c r="Y62" s="7">
        <v>11</v>
      </c>
      <c r="Z62" s="7">
        <v>13</v>
      </c>
      <c r="AA62" s="10">
        <f t="shared" si="8"/>
        <v>0.84615384615384615</v>
      </c>
      <c r="AB62" s="5">
        <v>11</v>
      </c>
      <c r="AC62" s="5">
        <f t="shared" si="9"/>
        <v>-2</v>
      </c>
      <c r="AD62" s="7">
        <v>8</v>
      </c>
      <c r="AE62" s="7">
        <v>5</v>
      </c>
      <c r="AF62" s="7">
        <v>67</v>
      </c>
      <c r="AG62" s="7">
        <v>69</v>
      </c>
      <c r="AH62" s="60"/>
      <c r="AI62" s="18" t="s">
        <v>107</v>
      </c>
      <c r="AJ62" s="19">
        <v>43120</v>
      </c>
      <c r="AK62" s="20" t="s">
        <v>108</v>
      </c>
      <c r="AL62" s="20" t="s">
        <v>28</v>
      </c>
      <c r="AM62" s="20">
        <v>8</v>
      </c>
      <c r="AN62" s="20" t="s">
        <v>109</v>
      </c>
      <c r="AO62" s="20">
        <v>0.46</v>
      </c>
      <c r="AP62" s="21" t="s">
        <v>110</v>
      </c>
      <c r="AQ62" s="25" t="s">
        <v>607</v>
      </c>
      <c r="AR62" s="20">
        <v>0.36799999999999999</v>
      </c>
      <c r="AS62" s="20" t="s">
        <v>111</v>
      </c>
      <c r="AT62" s="20">
        <v>0.879</v>
      </c>
      <c r="AU62" s="23">
        <v>0.47199999999999998</v>
      </c>
      <c r="AV62" s="20">
        <v>16</v>
      </c>
      <c r="AW62" s="27">
        <f t="shared" si="10"/>
        <v>3</v>
      </c>
      <c r="AX62" s="20">
        <v>13</v>
      </c>
      <c r="AY62" s="20">
        <v>24</v>
      </c>
      <c r="AZ62" s="20">
        <v>37</v>
      </c>
      <c r="BA62" s="25">
        <v>0.43333333333333335</v>
      </c>
      <c r="BB62" s="25">
        <v>0.82758620689655171</v>
      </c>
      <c r="BC62" s="22">
        <f t="shared" si="11"/>
        <v>1.2609195402298852</v>
      </c>
      <c r="BD62" s="20">
        <v>15</v>
      </c>
      <c r="BE62" s="20">
        <v>27</v>
      </c>
      <c r="BF62" s="17">
        <f t="shared" si="12"/>
        <v>-12</v>
      </c>
      <c r="BG62" s="20">
        <v>11</v>
      </c>
      <c r="BH62" s="20">
        <v>13</v>
      </c>
      <c r="BI62" s="20">
        <f t="shared" si="13"/>
        <v>0.84615384615384615</v>
      </c>
      <c r="BJ62" s="20">
        <v>7</v>
      </c>
      <c r="BK62" s="17">
        <f t="shared" si="14"/>
        <v>-4</v>
      </c>
      <c r="BL62" s="20">
        <v>6</v>
      </c>
      <c r="BM62" s="20">
        <v>2</v>
      </c>
      <c r="BN62" s="20">
        <v>82</v>
      </c>
      <c r="BO62" s="17">
        <v>78</v>
      </c>
      <c r="BT62" s="18" t="s">
        <v>107</v>
      </c>
      <c r="BU62" s="37">
        <v>43120</v>
      </c>
      <c r="BV62" s="20" t="s">
        <v>108</v>
      </c>
      <c r="BW62" s="20">
        <v>1</v>
      </c>
      <c r="BX62" s="20">
        <v>8</v>
      </c>
      <c r="BY62" s="20" t="s">
        <v>109</v>
      </c>
      <c r="BZ62" s="20">
        <v>0.46</v>
      </c>
      <c r="CA62" s="21" t="s">
        <v>110</v>
      </c>
      <c r="CB62" s="25" t="s">
        <v>607</v>
      </c>
      <c r="CC62" s="30">
        <v>0.36799999999999999</v>
      </c>
      <c r="CD62" s="30" t="s">
        <v>111</v>
      </c>
      <c r="CE62" s="30">
        <v>0.879</v>
      </c>
      <c r="CF62" s="64">
        <v>0.47199999999999998</v>
      </c>
      <c r="CG62" s="30">
        <v>16</v>
      </c>
      <c r="CH62" s="62">
        <f t="shared" si="15"/>
        <v>3</v>
      </c>
      <c r="CI62" s="30">
        <v>13</v>
      </c>
      <c r="CJ62" s="30">
        <v>24</v>
      </c>
      <c r="CK62" s="30">
        <v>37</v>
      </c>
      <c r="CL62" s="66">
        <v>0.43333333333333335</v>
      </c>
      <c r="CM62" s="66">
        <v>0.82758620689655171</v>
      </c>
      <c r="CN62" s="22">
        <f t="shared" si="16"/>
        <v>1.2609195402298852</v>
      </c>
      <c r="CO62" s="20">
        <v>15</v>
      </c>
      <c r="CP62" s="20">
        <v>27</v>
      </c>
      <c r="CQ62" s="29">
        <f t="shared" si="28"/>
        <v>-12</v>
      </c>
      <c r="CR62" s="20">
        <v>11</v>
      </c>
      <c r="CS62" s="20">
        <v>13</v>
      </c>
      <c r="CT62" s="20">
        <f t="shared" si="29"/>
        <v>0.84615384615384615</v>
      </c>
      <c r="CU62" s="20">
        <v>7</v>
      </c>
      <c r="CV62" s="17">
        <f t="shared" si="19"/>
        <v>-6</v>
      </c>
      <c r="CW62" s="20">
        <v>6</v>
      </c>
      <c r="CX62" s="20">
        <v>2</v>
      </c>
      <c r="CY62" s="20">
        <v>82</v>
      </c>
      <c r="CZ62" s="17">
        <v>78</v>
      </c>
      <c r="DD62" s="18" t="s">
        <v>32</v>
      </c>
      <c r="DE62" s="19">
        <v>43057</v>
      </c>
      <c r="DF62" s="20" t="s">
        <v>33</v>
      </c>
      <c r="DG62" s="20" t="s">
        <v>28</v>
      </c>
      <c r="DH62" s="20">
        <v>10</v>
      </c>
      <c r="DI62" s="20" t="s">
        <v>34</v>
      </c>
      <c r="DJ62" s="20">
        <v>0.50800000000000001</v>
      </c>
      <c r="DK62" s="21" t="s">
        <v>35</v>
      </c>
      <c r="DL62" s="25" t="s">
        <v>593</v>
      </c>
      <c r="DM62" s="20">
        <v>0.38900000000000001</v>
      </c>
      <c r="DN62" s="20" t="s">
        <v>36</v>
      </c>
      <c r="DO62" s="20">
        <v>0.83899999999999997</v>
      </c>
      <c r="DP62" s="23">
        <v>0.41599999999999998</v>
      </c>
      <c r="DQ62" s="20">
        <v>20</v>
      </c>
      <c r="DR62" s="27">
        <f t="shared" si="21"/>
        <v>-2</v>
      </c>
      <c r="DS62" s="20">
        <v>10</v>
      </c>
      <c r="DT62" s="20">
        <v>36</v>
      </c>
      <c r="DU62" s="20">
        <v>46</v>
      </c>
      <c r="DV62" s="25">
        <v>0.34482758620689657</v>
      </c>
      <c r="DW62" s="25">
        <v>0.73469387755102045</v>
      </c>
      <c r="DX62" s="22">
        <f t="shared" si="22"/>
        <v>1.0795214637579171</v>
      </c>
      <c r="DY62" s="20">
        <v>23</v>
      </c>
      <c r="DZ62" s="20">
        <v>28</v>
      </c>
      <c r="EA62" s="17">
        <f t="shared" si="23"/>
        <v>-5</v>
      </c>
      <c r="EB62" s="20">
        <v>12</v>
      </c>
      <c r="EC62" s="20">
        <v>19</v>
      </c>
      <c r="ED62" s="25">
        <f t="shared" si="24"/>
        <v>0.63157894736842102</v>
      </c>
      <c r="EE62" s="20">
        <v>9</v>
      </c>
      <c r="EF62" s="17">
        <f t="shared" si="25"/>
        <v>-3</v>
      </c>
      <c r="EG62" s="20">
        <v>5</v>
      </c>
      <c r="EH62" s="20">
        <v>2</v>
      </c>
      <c r="EI62" s="20">
        <v>95</v>
      </c>
      <c r="EJ62" s="17">
        <v>96</v>
      </c>
    </row>
    <row r="63" spans="1:140" x14ac:dyDescent="0.3">
      <c r="B63" s="4"/>
      <c r="C63" s="4"/>
      <c r="D63" s="4"/>
      <c r="E63" s="53">
        <f>AVERAGE(E34:E62)</f>
        <v>8.1724137931034484</v>
      </c>
      <c r="F63" s="50"/>
      <c r="G63" s="54">
        <f>AVERAGE(G34:G62)</f>
        <v>0.45775862068965517</v>
      </c>
      <c r="H63" s="50"/>
      <c r="I63" s="53">
        <f>AVERAGE(I34:I62)</f>
        <v>28.75</v>
      </c>
      <c r="J63" s="54">
        <f>AVERAGE(J34:J62)</f>
        <v>0.37113793103448284</v>
      </c>
      <c r="K63" s="50"/>
      <c r="L63" s="54">
        <f>AVERAGE(L34:L62)</f>
        <v>0.7192068965517241</v>
      </c>
      <c r="M63" s="54">
        <f t="shared" ref="M63:V63" si="30">AVERAGE(M34:M62)</f>
        <v>0.38334482758620692</v>
      </c>
      <c r="N63" s="53">
        <f t="shared" si="30"/>
        <v>21.344827586206897</v>
      </c>
      <c r="O63" s="53">
        <f t="shared" si="30"/>
        <v>0.44827586206896552</v>
      </c>
      <c r="P63" s="53">
        <f t="shared" si="30"/>
        <v>12.413793103448276</v>
      </c>
      <c r="Q63" s="53">
        <f t="shared" si="30"/>
        <v>29.931034482758619</v>
      </c>
      <c r="R63" s="53">
        <f t="shared" si="30"/>
        <v>42.344827586206897</v>
      </c>
      <c r="S63" s="49">
        <f t="shared" si="30"/>
        <v>0.37107452519760864</v>
      </c>
      <c r="T63" s="49">
        <f t="shared" si="30"/>
        <v>0.7622736110464875</v>
      </c>
      <c r="U63" s="49">
        <f t="shared" si="30"/>
        <v>1.1333481362440962</v>
      </c>
      <c r="V63" s="53">
        <f t="shared" si="30"/>
        <v>19.482758620689655</v>
      </c>
      <c r="W63" s="53">
        <f t="shared" ref="W63" si="31">AVERAGE(W34:W62)</f>
        <v>18.96551724137931</v>
      </c>
      <c r="X63" s="53">
        <f t="shared" ref="X63" si="32">AVERAGE(X34:X62)</f>
        <v>0.51724137931034486</v>
      </c>
      <c r="Y63" s="53">
        <f t="shared" ref="Y63" si="33">AVERAGE(Y34:Y62)</f>
        <v>14.206896551724139</v>
      </c>
      <c r="Z63" s="53">
        <f t="shared" ref="Z63" si="34">AVERAGE(Z34:Z62)</f>
        <v>16.137931034482758</v>
      </c>
      <c r="AA63" s="55">
        <f t="shared" si="8"/>
        <v>0.88034188034188043</v>
      </c>
      <c r="AB63" s="53">
        <f>AVERAGE(AB34:AB62)</f>
        <v>11.172413793103448</v>
      </c>
      <c r="AC63" s="53">
        <f t="shared" si="9"/>
        <v>-4.9655172413793096</v>
      </c>
      <c r="AD63" s="50">
        <f>AVERAGE(AD34:AD62)</f>
        <v>5.4827586206896548</v>
      </c>
      <c r="AE63" s="50">
        <f t="shared" ref="AE63:AG63" si="35">AVERAGE(AE34:AE62)</f>
        <v>4.3793103448275863</v>
      </c>
      <c r="AF63" s="53">
        <f t="shared" si="35"/>
        <v>75.137931034482762</v>
      </c>
      <c r="AG63" s="53">
        <f t="shared" si="35"/>
        <v>82.689655172413794</v>
      </c>
      <c r="AH63" s="60"/>
      <c r="AI63" s="18" t="s">
        <v>57</v>
      </c>
      <c r="AJ63" s="19">
        <v>43439</v>
      </c>
      <c r="AK63" s="20" t="s">
        <v>200</v>
      </c>
      <c r="AL63" s="20" t="s">
        <v>28</v>
      </c>
      <c r="AM63" s="20">
        <v>8</v>
      </c>
      <c r="AN63" s="20" t="s">
        <v>201</v>
      </c>
      <c r="AO63" s="20">
        <v>0.34899999999999998</v>
      </c>
      <c r="AP63" s="21" t="s">
        <v>202</v>
      </c>
      <c r="AQ63" s="25" t="s">
        <v>596</v>
      </c>
      <c r="AR63" s="20">
        <v>0.152</v>
      </c>
      <c r="AS63" s="21" t="s">
        <v>203</v>
      </c>
      <c r="AT63" s="20">
        <v>0.75</v>
      </c>
      <c r="AU63" s="23">
        <v>0.317</v>
      </c>
      <c r="AV63" s="24">
        <v>15</v>
      </c>
      <c r="AW63" s="27">
        <f t="shared" si="10"/>
        <v>18</v>
      </c>
      <c r="AX63" s="20">
        <v>16</v>
      </c>
      <c r="AY63" s="20">
        <v>30</v>
      </c>
      <c r="AZ63" s="20">
        <v>46</v>
      </c>
      <c r="BA63" s="22">
        <v>0.36363636363636365</v>
      </c>
      <c r="BB63" s="25">
        <v>0.7142857142857143</v>
      </c>
      <c r="BC63" s="22">
        <f t="shared" si="11"/>
        <v>1.0779220779220779</v>
      </c>
      <c r="BD63" s="20">
        <v>14</v>
      </c>
      <c r="BE63" s="20">
        <v>13</v>
      </c>
      <c r="BF63" s="17">
        <f t="shared" si="12"/>
        <v>1</v>
      </c>
      <c r="BG63" s="20">
        <v>14</v>
      </c>
      <c r="BH63" s="20">
        <v>5</v>
      </c>
      <c r="BI63" s="20">
        <f t="shared" si="13"/>
        <v>2.8</v>
      </c>
      <c r="BJ63" s="20">
        <v>5</v>
      </c>
      <c r="BK63" s="17">
        <f t="shared" si="14"/>
        <v>-9</v>
      </c>
      <c r="BL63" s="20">
        <v>7</v>
      </c>
      <c r="BM63" s="20">
        <v>4</v>
      </c>
      <c r="BN63" s="20">
        <v>61</v>
      </c>
      <c r="BO63" s="17">
        <v>77</v>
      </c>
      <c r="BT63" s="18" t="s">
        <v>57</v>
      </c>
      <c r="BU63" s="37">
        <v>43439</v>
      </c>
      <c r="BV63" s="20" t="s">
        <v>200</v>
      </c>
      <c r="BW63" s="20">
        <v>1</v>
      </c>
      <c r="BX63" s="20">
        <v>8</v>
      </c>
      <c r="BY63" s="20" t="s">
        <v>201</v>
      </c>
      <c r="BZ63" s="20">
        <v>0.34899999999999998</v>
      </c>
      <c r="CA63" s="21" t="s">
        <v>202</v>
      </c>
      <c r="CB63" s="25" t="s">
        <v>596</v>
      </c>
      <c r="CC63" s="30">
        <v>0.152</v>
      </c>
      <c r="CD63" s="61" t="s">
        <v>203</v>
      </c>
      <c r="CE63" s="30">
        <v>0.75</v>
      </c>
      <c r="CF63" s="64">
        <v>0.317</v>
      </c>
      <c r="CG63" s="65">
        <v>15</v>
      </c>
      <c r="CH63" s="62">
        <f t="shared" si="15"/>
        <v>18</v>
      </c>
      <c r="CI63" s="30">
        <v>16</v>
      </c>
      <c r="CJ63" s="30">
        <v>30</v>
      </c>
      <c r="CK63" s="30">
        <v>46</v>
      </c>
      <c r="CL63" s="63">
        <v>0.36363636363636365</v>
      </c>
      <c r="CM63" s="66">
        <v>0.7142857142857143</v>
      </c>
      <c r="CN63" s="22">
        <f t="shared" si="16"/>
        <v>1.0779220779220779</v>
      </c>
      <c r="CO63" s="20">
        <v>14</v>
      </c>
      <c r="CP63" s="20">
        <v>13</v>
      </c>
      <c r="CQ63" s="29">
        <f t="shared" si="28"/>
        <v>1</v>
      </c>
      <c r="CR63" s="20">
        <v>14</v>
      </c>
      <c r="CS63" s="20">
        <v>5</v>
      </c>
      <c r="CT63" s="20">
        <f t="shared" si="29"/>
        <v>2.8</v>
      </c>
      <c r="CU63" s="20">
        <v>5</v>
      </c>
      <c r="CV63" s="17">
        <f t="shared" si="19"/>
        <v>0</v>
      </c>
      <c r="CW63" s="20">
        <v>7</v>
      </c>
      <c r="CX63" s="20">
        <v>4</v>
      </c>
      <c r="CY63" s="20">
        <v>61</v>
      </c>
      <c r="CZ63" s="17">
        <v>77</v>
      </c>
      <c r="DD63" s="18" t="s">
        <v>37</v>
      </c>
      <c r="DE63" s="19">
        <v>43060</v>
      </c>
      <c r="DF63" s="20" t="s">
        <v>38</v>
      </c>
      <c r="DG63" s="20" t="s">
        <v>28</v>
      </c>
      <c r="DH63" s="20">
        <v>9</v>
      </c>
      <c r="DI63" s="20" t="s">
        <v>39</v>
      </c>
      <c r="DJ63" s="20">
        <v>0.52600000000000002</v>
      </c>
      <c r="DK63" s="21" t="s">
        <v>40</v>
      </c>
      <c r="DL63" s="25" t="s">
        <v>595</v>
      </c>
      <c r="DM63" s="20">
        <v>0.313</v>
      </c>
      <c r="DN63" s="20" t="s">
        <v>41</v>
      </c>
      <c r="DO63" s="20">
        <v>0.66700000000000004</v>
      </c>
      <c r="DP63" s="23">
        <v>0.375</v>
      </c>
      <c r="DQ63" s="20">
        <v>26</v>
      </c>
      <c r="DR63" s="27">
        <f t="shared" si="21"/>
        <v>-10</v>
      </c>
      <c r="DS63" s="20">
        <v>10</v>
      </c>
      <c r="DT63" s="20">
        <v>28</v>
      </c>
      <c r="DU63" s="20">
        <v>38</v>
      </c>
      <c r="DV63" s="25">
        <v>0.33333333333333331</v>
      </c>
      <c r="DW63" s="25">
        <v>0.60869565217391308</v>
      </c>
      <c r="DX63" s="22">
        <f t="shared" si="22"/>
        <v>0.94202898550724634</v>
      </c>
      <c r="DY63" s="20">
        <v>19</v>
      </c>
      <c r="DZ63" s="20">
        <v>18</v>
      </c>
      <c r="EA63" s="17">
        <f t="shared" si="23"/>
        <v>1</v>
      </c>
      <c r="EB63" s="20">
        <v>15</v>
      </c>
      <c r="EC63" s="20">
        <v>20</v>
      </c>
      <c r="ED63" s="25">
        <f t="shared" si="24"/>
        <v>0.75</v>
      </c>
      <c r="EE63" s="20">
        <v>17</v>
      </c>
      <c r="EF63" s="17">
        <f t="shared" si="25"/>
        <v>2</v>
      </c>
      <c r="EG63" s="20">
        <v>7</v>
      </c>
      <c r="EH63" s="20">
        <v>7</v>
      </c>
      <c r="EI63" s="20">
        <v>79</v>
      </c>
      <c r="EJ63" s="17">
        <v>83</v>
      </c>
    </row>
    <row r="64" spans="1:140" x14ac:dyDescent="0.3">
      <c r="A64" s="15" t="s">
        <v>0</v>
      </c>
      <c r="B64" s="16" t="s">
        <v>1</v>
      </c>
      <c r="C64" s="17" t="s">
        <v>2</v>
      </c>
      <c r="D64" s="17" t="s">
        <v>3</v>
      </c>
      <c r="E64" s="17" t="s">
        <v>4</v>
      </c>
      <c r="F64" s="17" t="s">
        <v>5</v>
      </c>
      <c r="G64" s="17" t="s">
        <v>6</v>
      </c>
      <c r="H64" s="17" t="s">
        <v>7</v>
      </c>
      <c r="I64" s="17" t="s">
        <v>587</v>
      </c>
      <c r="J64" s="17" t="s">
        <v>8</v>
      </c>
      <c r="K64" s="17" t="s">
        <v>9</v>
      </c>
      <c r="L64" s="17" t="s">
        <v>10</v>
      </c>
      <c r="M64" s="17" t="s">
        <v>11</v>
      </c>
      <c r="N64" s="17" t="s">
        <v>12</v>
      </c>
      <c r="O64" s="17" t="s">
        <v>614</v>
      </c>
      <c r="P64" s="17" t="s">
        <v>13</v>
      </c>
      <c r="Q64" s="17" t="s">
        <v>14</v>
      </c>
      <c r="R64" s="17" t="s">
        <v>15</v>
      </c>
      <c r="S64" s="17" t="s">
        <v>16</v>
      </c>
      <c r="T64" s="17" t="s">
        <v>17</v>
      </c>
      <c r="U64" s="17" t="s">
        <v>634</v>
      </c>
      <c r="V64" s="17" t="s">
        <v>18</v>
      </c>
      <c r="W64" s="17" t="s">
        <v>19</v>
      </c>
      <c r="X64" s="17" t="s">
        <v>619</v>
      </c>
      <c r="Y64" s="17" t="s">
        <v>20</v>
      </c>
      <c r="Z64" s="17" t="s">
        <v>21</v>
      </c>
      <c r="AA64" s="17" t="s">
        <v>621</v>
      </c>
      <c r="AB64" s="17" t="s">
        <v>22</v>
      </c>
      <c r="AC64" s="17" t="s">
        <v>623</v>
      </c>
      <c r="AD64" s="17" t="s">
        <v>23</v>
      </c>
      <c r="AE64" s="17" t="s">
        <v>24</v>
      </c>
      <c r="AF64" s="17" t="s">
        <v>25</v>
      </c>
      <c r="AG64" s="17" t="s">
        <v>552</v>
      </c>
      <c r="AH64" s="60"/>
      <c r="AI64" s="18" t="s">
        <v>216</v>
      </c>
      <c r="AJ64" s="19">
        <v>43467</v>
      </c>
      <c r="AK64" s="20" t="s">
        <v>217</v>
      </c>
      <c r="AL64" s="20" t="s">
        <v>28</v>
      </c>
      <c r="AM64" s="20">
        <v>8</v>
      </c>
      <c r="AN64" s="20" t="s">
        <v>218</v>
      </c>
      <c r="AO64" s="20">
        <v>0.441</v>
      </c>
      <c r="AP64" s="20" t="s">
        <v>219</v>
      </c>
      <c r="AQ64" s="24">
        <v>29</v>
      </c>
      <c r="AR64" s="20">
        <v>0.44800000000000001</v>
      </c>
      <c r="AS64" s="21" t="s">
        <v>220</v>
      </c>
      <c r="AT64" s="20">
        <v>0.57099999999999995</v>
      </c>
      <c r="AU64" s="23">
        <v>0.42899999999999999</v>
      </c>
      <c r="AV64" s="24">
        <v>21</v>
      </c>
      <c r="AW64" s="27">
        <f t="shared" si="10"/>
        <v>8</v>
      </c>
      <c r="AX64" s="20">
        <v>12</v>
      </c>
      <c r="AY64" s="20">
        <v>29</v>
      </c>
      <c r="AZ64" s="20">
        <v>41</v>
      </c>
      <c r="BA64" s="22">
        <v>0.34285714285714286</v>
      </c>
      <c r="BB64" s="25">
        <v>0.78378378378378377</v>
      </c>
      <c r="BC64" s="22">
        <f t="shared" si="11"/>
        <v>1.1266409266409267</v>
      </c>
      <c r="BD64" s="20">
        <v>15</v>
      </c>
      <c r="BE64" s="20">
        <v>18</v>
      </c>
      <c r="BF64" s="17">
        <f t="shared" si="12"/>
        <v>-3</v>
      </c>
      <c r="BG64" s="20">
        <v>19</v>
      </c>
      <c r="BH64" s="20">
        <v>19</v>
      </c>
      <c r="BI64" s="20">
        <f t="shared" si="13"/>
        <v>1</v>
      </c>
      <c r="BJ64" s="20">
        <v>18</v>
      </c>
      <c r="BK64" s="17">
        <f t="shared" si="14"/>
        <v>-1</v>
      </c>
      <c r="BL64" s="20">
        <v>5</v>
      </c>
      <c r="BM64" s="20">
        <v>4</v>
      </c>
      <c r="BN64" s="20">
        <v>73</v>
      </c>
      <c r="BO64" s="17">
        <v>84</v>
      </c>
      <c r="BT64" s="18" t="s">
        <v>216</v>
      </c>
      <c r="BU64" s="37">
        <v>43467</v>
      </c>
      <c r="BV64" s="20" t="s">
        <v>217</v>
      </c>
      <c r="BW64" s="20">
        <v>1</v>
      </c>
      <c r="BX64" s="20">
        <v>8</v>
      </c>
      <c r="BY64" s="20" t="s">
        <v>218</v>
      </c>
      <c r="BZ64" s="20">
        <v>0.441</v>
      </c>
      <c r="CA64" s="20" t="s">
        <v>219</v>
      </c>
      <c r="CB64" s="24">
        <v>29</v>
      </c>
      <c r="CC64" s="30">
        <v>0.44800000000000001</v>
      </c>
      <c r="CD64" s="61" t="s">
        <v>220</v>
      </c>
      <c r="CE64" s="30">
        <v>0.57099999999999995</v>
      </c>
      <c r="CF64" s="64">
        <v>0.42899999999999999</v>
      </c>
      <c r="CG64" s="65">
        <v>21</v>
      </c>
      <c r="CH64" s="62">
        <f t="shared" si="15"/>
        <v>8</v>
      </c>
      <c r="CI64" s="30">
        <v>12</v>
      </c>
      <c r="CJ64" s="30">
        <v>29</v>
      </c>
      <c r="CK64" s="30">
        <v>41</v>
      </c>
      <c r="CL64" s="63">
        <v>0.34285714285714286</v>
      </c>
      <c r="CM64" s="66">
        <v>0.78378378378378377</v>
      </c>
      <c r="CN64" s="22">
        <f t="shared" si="16"/>
        <v>1.1266409266409267</v>
      </c>
      <c r="CO64" s="20">
        <v>15</v>
      </c>
      <c r="CP64" s="20">
        <v>18</v>
      </c>
      <c r="CQ64" s="29">
        <f t="shared" si="28"/>
        <v>-3</v>
      </c>
      <c r="CR64" s="20">
        <v>19</v>
      </c>
      <c r="CS64" s="20">
        <v>19</v>
      </c>
      <c r="CT64" s="20">
        <f t="shared" si="29"/>
        <v>1</v>
      </c>
      <c r="CU64" s="20">
        <v>18</v>
      </c>
      <c r="CV64" s="17">
        <f t="shared" si="19"/>
        <v>-1</v>
      </c>
      <c r="CW64" s="20">
        <v>5</v>
      </c>
      <c r="CX64" s="20">
        <v>4</v>
      </c>
      <c r="CY64" s="20">
        <v>73</v>
      </c>
      <c r="CZ64" s="17">
        <v>84</v>
      </c>
      <c r="DD64" s="18" t="s">
        <v>42</v>
      </c>
      <c r="DE64" s="19">
        <v>43065</v>
      </c>
      <c r="DF64" s="20" t="s">
        <v>43</v>
      </c>
      <c r="DG64" s="20" t="s">
        <v>28</v>
      </c>
      <c r="DH64" s="20">
        <v>18</v>
      </c>
      <c r="DI64" s="20" t="s">
        <v>44</v>
      </c>
      <c r="DJ64" s="20">
        <v>0.53100000000000003</v>
      </c>
      <c r="DK64" s="21" t="s">
        <v>45</v>
      </c>
      <c r="DL64" s="25" t="s">
        <v>591</v>
      </c>
      <c r="DM64" s="20">
        <v>0.34599999999999997</v>
      </c>
      <c r="DN64" s="20" t="s">
        <v>46</v>
      </c>
      <c r="DO64" s="20">
        <v>0.94099999999999995</v>
      </c>
      <c r="DP64" s="23">
        <v>0.439</v>
      </c>
      <c r="DQ64" s="20">
        <v>26</v>
      </c>
      <c r="DR64" s="27">
        <f t="shared" si="21"/>
        <v>0</v>
      </c>
      <c r="DS64" s="20">
        <v>6</v>
      </c>
      <c r="DT64" s="20">
        <v>32</v>
      </c>
      <c r="DU64" s="20">
        <v>38</v>
      </c>
      <c r="DV64" s="25">
        <v>0.20689655172413793</v>
      </c>
      <c r="DW64" s="25">
        <v>0.86486486486486491</v>
      </c>
      <c r="DX64" s="22">
        <f t="shared" si="22"/>
        <v>1.0717614165890028</v>
      </c>
      <c r="DY64" s="20">
        <v>11</v>
      </c>
      <c r="DZ64" s="20">
        <v>16</v>
      </c>
      <c r="EA64" s="17">
        <f t="shared" si="23"/>
        <v>-5</v>
      </c>
      <c r="EB64" s="20">
        <v>17</v>
      </c>
      <c r="EC64" s="20">
        <v>12</v>
      </c>
      <c r="ED64" s="25">
        <f t="shared" si="24"/>
        <v>1.4166666666666667</v>
      </c>
      <c r="EE64" s="20">
        <v>10</v>
      </c>
      <c r="EF64" s="17">
        <f t="shared" si="25"/>
        <v>-7</v>
      </c>
      <c r="EG64" s="20">
        <v>3</v>
      </c>
      <c r="EH64" s="20">
        <v>4</v>
      </c>
      <c r="EI64" s="20">
        <v>93</v>
      </c>
      <c r="EJ64" s="17">
        <v>81</v>
      </c>
    </row>
    <row r="65" spans="1:140" x14ac:dyDescent="0.3">
      <c r="A65" s="2" t="s">
        <v>26</v>
      </c>
      <c r="B65" s="6">
        <v>43054</v>
      </c>
      <c r="C65" s="7" t="s">
        <v>27</v>
      </c>
      <c r="D65" s="7" t="s">
        <v>28</v>
      </c>
      <c r="E65" s="7">
        <v>22</v>
      </c>
      <c r="F65" s="7" t="s">
        <v>29</v>
      </c>
      <c r="G65" s="7">
        <v>0.55600000000000005</v>
      </c>
      <c r="H65" s="8" t="s">
        <v>30</v>
      </c>
      <c r="I65" s="48">
        <v>35</v>
      </c>
      <c r="J65" s="7">
        <v>0.57099999999999995</v>
      </c>
      <c r="K65" s="7" t="s">
        <v>31</v>
      </c>
      <c r="L65" s="7">
        <v>0.63600000000000001</v>
      </c>
      <c r="M65" s="11">
        <v>0.36799999999999999</v>
      </c>
      <c r="N65" s="7">
        <v>32</v>
      </c>
      <c r="O65" s="14">
        <f>I65-N65</f>
        <v>3</v>
      </c>
      <c r="P65" s="7">
        <v>11</v>
      </c>
      <c r="Q65" s="7">
        <v>36</v>
      </c>
      <c r="R65" s="7">
        <v>47</v>
      </c>
      <c r="S65" s="10">
        <v>0.37931034482758619</v>
      </c>
      <c r="T65" s="10">
        <v>0.73469387755102045</v>
      </c>
      <c r="U65" s="10">
        <f>S65+T65</f>
        <v>1.1140042223786066</v>
      </c>
      <c r="V65" s="7">
        <v>25</v>
      </c>
      <c r="W65" s="7">
        <v>28</v>
      </c>
      <c r="X65" s="5">
        <f t="shared" si="7"/>
        <v>-3</v>
      </c>
      <c r="Y65" s="7">
        <v>25</v>
      </c>
      <c r="Z65" s="7">
        <v>25</v>
      </c>
      <c r="AA65" s="10">
        <f t="shared" si="8"/>
        <v>1</v>
      </c>
      <c r="AB65" s="7">
        <v>15</v>
      </c>
      <c r="AC65" s="5">
        <f t="shared" si="9"/>
        <v>-10</v>
      </c>
      <c r="AD65" s="7">
        <v>10</v>
      </c>
      <c r="AE65" s="7">
        <v>3</v>
      </c>
      <c r="AF65" s="7">
        <v>111</v>
      </c>
      <c r="AG65" s="5">
        <v>105</v>
      </c>
      <c r="AH65" s="60"/>
      <c r="AI65" s="18" t="s">
        <v>402</v>
      </c>
      <c r="AJ65" s="19">
        <v>43897</v>
      </c>
      <c r="AK65" s="20" t="s">
        <v>403</v>
      </c>
      <c r="AL65" s="20" t="s">
        <v>28</v>
      </c>
      <c r="AM65" s="20">
        <v>8</v>
      </c>
      <c r="AN65" s="20" t="s">
        <v>317</v>
      </c>
      <c r="AO65" s="20">
        <v>0.433</v>
      </c>
      <c r="AP65" s="21" t="s">
        <v>404</v>
      </c>
      <c r="AQ65" s="25" t="s">
        <v>609</v>
      </c>
      <c r="AR65" s="23">
        <v>0.3</v>
      </c>
      <c r="AS65" s="20" t="s">
        <v>405</v>
      </c>
      <c r="AT65" s="20">
        <v>0.70399999999999996</v>
      </c>
      <c r="AU65" s="23">
        <v>0.32100000000000001</v>
      </c>
      <c r="AV65" s="24">
        <v>43</v>
      </c>
      <c r="AW65" s="27">
        <f t="shared" si="10"/>
        <v>-13</v>
      </c>
      <c r="AX65" s="20">
        <v>15</v>
      </c>
      <c r="AY65" s="20">
        <v>41</v>
      </c>
      <c r="AZ65" s="20">
        <v>56</v>
      </c>
      <c r="BA65" s="25">
        <v>0.35714285714285715</v>
      </c>
      <c r="BB65" s="25">
        <v>0.69491525423728817</v>
      </c>
      <c r="BC65" s="22">
        <f t="shared" si="11"/>
        <v>1.0520581113801453</v>
      </c>
      <c r="BD65" s="20">
        <v>11</v>
      </c>
      <c r="BE65" s="24">
        <v>18</v>
      </c>
      <c r="BF65" s="17">
        <f t="shared" si="12"/>
        <v>-7</v>
      </c>
      <c r="BG65" s="20">
        <v>16</v>
      </c>
      <c r="BH65" s="20">
        <v>13</v>
      </c>
      <c r="BI65" s="20">
        <f t="shared" si="13"/>
        <v>1.2307692307692308</v>
      </c>
      <c r="BJ65" s="24">
        <v>7</v>
      </c>
      <c r="BK65" s="17">
        <f t="shared" si="14"/>
        <v>-9</v>
      </c>
      <c r="BL65" s="20">
        <v>7</v>
      </c>
      <c r="BM65" s="20">
        <v>4</v>
      </c>
      <c r="BN65" s="20">
        <v>86</v>
      </c>
      <c r="BO65" s="17">
        <v>91</v>
      </c>
      <c r="BT65" s="18" t="s">
        <v>402</v>
      </c>
      <c r="BU65" s="37">
        <v>43897</v>
      </c>
      <c r="BV65" s="20" t="s">
        <v>403</v>
      </c>
      <c r="BW65" s="20">
        <v>1</v>
      </c>
      <c r="BX65" s="20">
        <v>8</v>
      </c>
      <c r="BY65" s="20" t="s">
        <v>317</v>
      </c>
      <c r="BZ65" s="20">
        <v>0.433</v>
      </c>
      <c r="CA65" s="21" t="s">
        <v>404</v>
      </c>
      <c r="CB65" s="25" t="s">
        <v>609</v>
      </c>
      <c r="CC65" s="64">
        <v>0.3</v>
      </c>
      <c r="CD65" s="30" t="s">
        <v>405</v>
      </c>
      <c r="CE65" s="30">
        <v>0.70399999999999996</v>
      </c>
      <c r="CF65" s="64">
        <v>0.32100000000000001</v>
      </c>
      <c r="CG65" s="65">
        <v>43</v>
      </c>
      <c r="CH65" s="62">
        <f t="shared" si="15"/>
        <v>-13</v>
      </c>
      <c r="CI65" s="30">
        <v>15</v>
      </c>
      <c r="CJ65" s="30">
        <v>41</v>
      </c>
      <c r="CK65" s="30">
        <v>56</v>
      </c>
      <c r="CL65" s="66">
        <v>0.35714285714285715</v>
      </c>
      <c r="CM65" s="66">
        <v>0.69491525423728817</v>
      </c>
      <c r="CN65" s="22">
        <f t="shared" si="16"/>
        <v>1.0520581113801453</v>
      </c>
      <c r="CO65" s="20">
        <v>11</v>
      </c>
      <c r="CP65" s="24">
        <v>18</v>
      </c>
      <c r="CQ65" s="29">
        <f t="shared" si="28"/>
        <v>-7</v>
      </c>
      <c r="CR65" s="20">
        <v>16</v>
      </c>
      <c r="CS65" s="20">
        <v>13</v>
      </c>
      <c r="CT65" s="20">
        <f t="shared" si="29"/>
        <v>1.2307692307692308</v>
      </c>
      <c r="CU65" s="24">
        <v>7</v>
      </c>
      <c r="CV65" s="17">
        <f t="shared" si="19"/>
        <v>-6</v>
      </c>
      <c r="CW65" s="20">
        <v>7</v>
      </c>
      <c r="CX65" s="20">
        <v>4</v>
      </c>
      <c r="CY65" s="20">
        <v>86</v>
      </c>
      <c r="CZ65" s="17">
        <v>91</v>
      </c>
      <c r="DD65" s="18" t="s">
        <v>47</v>
      </c>
      <c r="DE65" s="19">
        <v>43069</v>
      </c>
      <c r="DF65" s="20" t="s">
        <v>48</v>
      </c>
      <c r="DG65" s="20" t="s">
        <v>28</v>
      </c>
      <c r="DH65" s="20">
        <v>12</v>
      </c>
      <c r="DI65" s="20" t="s">
        <v>49</v>
      </c>
      <c r="DJ65" s="20">
        <v>0.438</v>
      </c>
      <c r="DK65" s="21" t="s">
        <v>50</v>
      </c>
      <c r="DL65" s="25" t="s">
        <v>591</v>
      </c>
      <c r="DM65" s="20">
        <v>0.38500000000000001</v>
      </c>
      <c r="DN65" s="20" t="s">
        <v>51</v>
      </c>
      <c r="DO65" s="20">
        <v>0.83299999999999996</v>
      </c>
      <c r="DP65" s="23">
        <v>0.371</v>
      </c>
      <c r="DQ65" s="20">
        <v>37</v>
      </c>
      <c r="DR65" s="27">
        <f t="shared" si="21"/>
        <v>-11</v>
      </c>
      <c r="DS65" s="20">
        <v>15</v>
      </c>
      <c r="DT65" s="20">
        <v>33</v>
      </c>
      <c r="DU65" s="20">
        <v>48</v>
      </c>
      <c r="DV65" s="25">
        <v>0.44117647058823528</v>
      </c>
      <c r="DW65" s="25">
        <v>0.84615384615384615</v>
      </c>
      <c r="DX65" s="22">
        <f t="shared" si="22"/>
        <v>1.2873303167420813</v>
      </c>
      <c r="DY65" s="20">
        <v>14</v>
      </c>
      <c r="DZ65" s="20">
        <v>19</v>
      </c>
      <c r="EA65" s="17">
        <f t="shared" si="23"/>
        <v>-5</v>
      </c>
      <c r="EB65" s="20">
        <v>14</v>
      </c>
      <c r="EC65" s="20">
        <v>16</v>
      </c>
      <c r="ED65" s="25">
        <f t="shared" si="24"/>
        <v>0.875</v>
      </c>
      <c r="EE65" s="20">
        <v>11</v>
      </c>
      <c r="EF65" s="17">
        <f t="shared" si="25"/>
        <v>-3</v>
      </c>
      <c r="EG65" s="20">
        <v>3</v>
      </c>
      <c r="EH65" s="20">
        <v>3</v>
      </c>
      <c r="EI65" s="20">
        <v>81</v>
      </c>
      <c r="EJ65" s="17">
        <v>89</v>
      </c>
    </row>
    <row r="66" spans="1:140" x14ac:dyDescent="0.3">
      <c r="A66" s="2" t="s">
        <v>32</v>
      </c>
      <c r="B66" s="6">
        <v>43057</v>
      </c>
      <c r="C66" s="7" t="s">
        <v>33</v>
      </c>
      <c r="D66" s="7" t="s">
        <v>28</v>
      </c>
      <c r="E66" s="7">
        <v>10</v>
      </c>
      <c r="F66" s="7" t="s">
        <v>34</v>
      </c>
      <c r="G66" s="7">
        <v>0.50800000000000001</v>
      </c>
      <c r="H66" s="8" t="s">
        <v>35</v>
      </c>
      <c r="I66" s="48">
        <v>18</v>
      </c>
      <c r="J66" s="7">
        <v>0.38900000000000001</v>
      </c>
      <c r="K66" s="7" t="s">
        <v>36</v>
      </c>
      <c r="L66" s="7">
        <v>0.83899999999999997</v>
      </c>
      <c r="M66" s="11">
        <v>0.41599999999999998</v>
      </c>
      <c r="N66" s="7">
        <v>20</v>
      </c>
      <c r="O66" s="14">
        <f t="shared" ref="O66:O95" si="36">I66-N66</f>
        <v>-2</v>
      </c>
      <c r="P66" s="7">
        <v>10</v>
      </c>
      <c r="Q66" s="7">
        <v>36</v>
      </c>
      <c r="R66" s="7">
        <v>46</v>
      </c>
      <c r="S66" s="10">
        <v>0.34482758620689657</v>
      </c>
      <c r="T66" s="10">
        <v>0.73469387755102045</v>
      </c>
      <c r="U66" s="10">
        <f t="shared" ref="U66:U95" si="37">S66+T66</f>
        <v>1.0795214637579171</v>
      </c>
      <c r="V66" s="7">
        <v>23</v>
      </c>
      <c r="W66" s="7">
        <v>28</v>
      </c>
      <c r="X66" s="5">
        <f t="shared" si="7"/>
        <v>-5</v>
      </c>
      <c r="Y66" s="7">
        <v>12</v>
      </c>
      <c r="Z66" s="7">
        <v>19</v>
      </c>
      <c r="AA66" s="10">
        <f t="shared" si="8"/>
        <v>0.63157894736842102</v>
      </c>
      <c r="AB66" s="7">
        <v>9</v>
      </c>
      <c r="AC66" s="5">
        <f t="shared" si="9"/>
        <v>-10</v>
      </c>
      <c r="AD66" s="7">
        <v>5</v>
      </c>
      <c r="AE66" s="7">
        <v>2</v>
      </c>
      <c r="AF66" s="7">
        <v>95</v>
      </c>
      <c r="AG66" s="5">
        <v>96</v>
      </c>
      <c r="AH66" s="60"/>
      <c r="AI66" s="18" t="s">
        <v>82</v>
      </c>
      <c r="AJ66" s="19">
        <v>42376</v>
      </c>
      <c r="AK66" s="20" t="s">
        <v>432</v>
      </c>
      <c r="AL66" s="20" t="s">
        <v>28</v>
      </c>
      <c r="AM66" s="17">
        <v>9</v>
      </c>
      <c r="AN66" s="20" t="s">
        <v>433</v>
      </c>
      <c r="AO66" s="20">
        <v>0.48099999999999998</v>
      </c>
      <c r="AP66" s="21" t="s">
        <v>558</v>
      </c>
      <c r="AQ66" s="25" t="s">
        <v>595</v>
      </c>
      <c r="AR66" s="20">
        <v>0.625</v>
      </c>
      <c r="AS66" s="21" t="s">
        <v>571</v>
      </c>
      <c r="AT66" s="20">
        <v>0.78600000000000003</v>
      </c>
      <c r="AU66" s="20">
        <v>0.39300000000000002</v>
      </c>
      <c r="AV66" s="20">
        <v>26</v>
      </c>
      <c r="AW66" s="27">
        <f t="shared" si="10"/>
        <v>-10</v>
      </c>
      <c r="AX66" s="20">
        <v>6</v>
      </c>
      <c r="AY66" s="20">
        <v>27</v>
      </c>
      <c r="AZ66" s="20">
        <v>33</v>
      </c>
      <c r="BA66" s="22">
        <v>0.21428571428571427</v>
      </c>
      <c r="BB66" s="22">
        <v>0.77142857142857146</v>
      </c>
      <c r="BC66" s="22">
        <f t="shared" si="11"/>
        <v>0.98571428571428577</v>
      </c>
      <c r="BD66" s="20">
        <v>12</v>
      </c>
      <c r="BE66" s="17">
        <v>18</v>
      </c>
      <c r="BF66" s="17">
        <f t="shared" si="12"/>
        <v>-6</v>
      </c>
      <c r="BG66" s="20">
        <v>13</v>
      </c>
      <c r="BH66" s="20">
        <v>9</v>
      </c>
      <c r="BI66" s="20">
        <f t="shared" si="13"/>
        <v>1.4444444444444444</v>
      </c>
      <c r="BJ66" s="17">
        <v>10</v>
      </c>
      <c r="BK66" s="17">
        <f t="shared" si="14"/>
        <v>-3</v>
      </c>
      <c r="BL66" s="20">
        <v>1</v>
      </c>
      <c r="BM66" s="20">
        <v>2</v>
      </c>
      <c r="BN66" s="20">
        <v>71</v>
      </c>
      <c r="BO66" s="20">
        <v>59</v>
      </c>
      <c r="BT66" s="18" t="s">
        <v>82</v>
      </c>
      <c r="BU66" s="37">
        <v>42376</v>
      </c>
      <c r="BV66" s="20" t="s">
        <v>432</v>
      </c>
      <c r="BW66" s="20">
        <v>1</v>
      </c>
      <c r="BX66" s="17">
        <v>9</v>
      </c>
      <c r="BY66" s="20" t="s">
        <v>433</v>
      </c>
      <c r="BZ66" s="20">
        <v>0.48099999999999998</v>
      </c>
      <c r="CA66" s="21" t="s">
        <v>558</v>
      </c>
      <c r="CB66" s="25" t="s">
        <v>595</v>
      </c>
      <c r="CC66" s="30">
        <v>0.625</v>
      </c>
      <c r="CD66" s="61" t="s">
        <v>571</v>
      </c>
      <c r="CE66" s="30">
        <v>0.78600000000000003</v>
      </c>
      <c r="CF66" s="30">
        <v>0.39300000000000002</v>
      </c>
      <c r="CG66" s="30">
        <v>26</v>
      </c>
      <c r="CH66" s="62">
        <f t="shared" si="15"/>
        <v>-10</v>
      </c>
      <c r="CI66" s="30">
        <v>6</v>
      </c>
      <c r="CJ66" s="30">
        <v>27</v>
      </c>
      <c r="CK66" s="30">
        <v>33</v>
      </c>
      <c r="CL66" s="63">
        <v>0.21428571428571427</v>
      </c>
      <c r="CM66" s="63">
        <v>0.77142857142857146</v>
      </c>
      <c r="CN66" s="22">
        <f t="shared" si="16"/>
        <v>0.98571428571428577</v>
      </c>
      <c r="CO66" s="20">
        <v>12</v>
      </c>
      <c r="CP66" s="17">
        <v>18</v>
      </c>
      <c r="CQ66" s="29">
        <f t="shared" si="28"/>
        <v>-6</v>
      </c>
      <c r="CR66" s="20">
        <v>13</v>
      </c>
      <c r="CS66" s="20">
        <v>9</v>
      </c>
      <c r="CT66" s="20">
        <f t="shared" si="29"/>
        <v>1.4444444444444444</v>
      </c>
      <c r="CU66" s="17">
        <v>10</v>
      </c>
      <c r="CV66" s="17">
        <f t="shared" si="19"/>
        <v>1</v>
      </c>
      <c r="CW66" s="20">
        <v>1</v>
      </c>
      <c r="CX66" s="20">
        <v>2</v>
      </c>
      <c r="CY66" s="20">
        <v>71</v>
      </c>
      <c r="CZ66" s="20">
        <v>59</v>
      </c>
      <c r="DD66" s="18" t="s">
        <v>52</v>
      </c>
      <c r="DE66" s="19">
        <v>43071</v>
      </c>
      <c r="DF66" s="20" t="s">
        <v>53</v>
      </c>
      <c r="DG66" s="20" t="s">
        <v>28</v>
      </c>
      <c r="DH66" s="20">
        <v>12</v>
      </c>
      <c r="DI66" s="20" t="s">
        <v>54</v>
      </c>
      <c r="DJ66" s="20">
        <v>0.58499999999999996</v>
      </c>
      <c r="DK66" s="21" t="s">
        <v>55</v>
      </c>
      <c r="DL66" s="25" t="s">
        <v>600</v>
      </c>
      <c r="DM66" s="20">
        <v>0.46200000000000002</v>
      </c>
      <c r="DN66" s="21" t="s">
        <v>56</v>
      </c>
      <c r="DO66" s="20">
        <v>0.71399999999999997</v>
      </c>
      <c r="DP66" s="23">
        <v>0.38900000000000001</v>
      </c>
      <c r="DQ66" s="20">
        <v>23</v>
      </c>
      <c r="DR66" s="27">
        <f t="shared" ref="DR66:DR97" si="38">DL66-DQ66</f>
        <v>-10</v>
      </c>
      <c r="DS66" s="20">
        <v>10</v>
      </c>
      <c r="DT66" s="20">
        <v>30</v>
      </c>
      <c r="DU66" s="20">
        <v>40</v>
      </c>
      <c r="DV66" s="25">
        <v>0.4</v>
      </c>
      <c r="DW66" s="25">
        <v>0.83333333333333337</v>
      </c>
      <c r="DX66" s="22">
        <f t="shared" ref="DX66:DX97" si="39">DV66+DW66</f>
        <v>1.2333333333333334</v>
      </c>
      <c r="DY66" s="20">
        <v>19</v>
      </c>
      <c r="DZ66" s="20">
        <v>19</v>
      </c>
      <c r="EA66" s="17">
        <f t="shared" ref="EA66:EA97" si="40">DY66-DZ66</f>
        <v>0</v>
      </c>
      <c r="EB66" s="20">
        <v>15</v>
      </c>
      <c r="EC66" s="20">
        <v>20</v>
      </c>
      <c r="ED66" s="25">
        <f t="shared" ref="ED66:ED97" si="41">EB66/EC66</f>
        <v>0.75</v>
      </c>
      <c r="EE66" s="20">
        <v>13</v>
      </c>
      <c r="EF66" s="17">
        <f t="shared" ref="EF66:EF97" si="42">EE66-EB66</f>
        <v>-2</v>
      </c>
      <c r="EG66" s="20">
        <v>3</v>
      </c>
      <c r="EH66" s="20">
        <v>8</v>
      </c>
      <c r="EI66" s="20">
        <v>78</v>
      </c>
      <c r="EJ66" s="17">
        <v>81</v>
      </c>
    </row>
    <row r="67" spans="1:140" x14ac:dyDescent="0.3">
      <c r="A67" s="2" t="s">
        <v>37</v>
      </c>
      <c r="B67" s="6">
        <v>43060</v>
      </c>
      <c r="C67" s="7" t="s">
        <v>38</v>
      </c>
      <c r="D67" s="7" t="s">
        <v>28</v>
      </c>
      <c r="E67" s="7">
        <v>9</v>
      </c>
      <c r="F67" s="7" t="s">
        <v>39</v>
      </c>
      <c r="G67" s="7">
        <v>0.52600000000000002</v>
      </c>
      <c r="H67" s="8" t="s">
        <v>40</v>
      </c>
      <c r="I67" s="48">
        <v>16</v>
      </c>
      <c r="J67" s="7">
        <v>0.313</v>
      </c>
      <c r="K67" s="7" t="s">
        <v>41</v>
      </c>
      <c r="L67" s="7">
        <v>0.66700000000000004</v>
      </c>
      <c r="M67" s="11">
        <v>0.375</v>
      </c>
      <c r="N67" s="7">
        <v>26</v>
      </c>
      <c r="O67" s="14">
        <f t="shared" si="36"/>
        <v>-10</v>
      </c>
      <c r="P67" s="7">
        <v>10</v>
      </c>
      <c r="Q67" s="7">
        <v>28</v>
      </c>
      <c r="R67" s="7">
        <v>38</v>
      </c>
      <c r="S67" s="10">
        <v>0.33333333333333331</v>
      </c>
      <c r="T67" s="10">
        <v>0.60869565217391308</v>
      </c>
      <c r="U67" s="10">
        <f t="shared" si="37"/>
        <v>0.94202898550724634</v>
      </c>
      <c r="V67" s="7">
        <v>19</v>
      </c>
      <c r="W67" s="7">
        <v>18</v>
      </c>
      <c r="X67" s="5">
        <f t="shared" si="7"/>
        <v>1</v>
      </c>
      <c r="Y67" s="7">
        <v>15</v>
      </c>
      <c r="Z67" s="7">
        <v>20</v>
      </c>
      <c r="AA67" s="10">
        <f t="shared" si="8"/>
        <v>0.75</v>
      </c>
      <c r="AB67" s="7">
        <v>17</v>
      </c>
      <c r="AC67" s="5">
        <f t="shared" si="9"/>
        <v>-3</v>
      </c>
      <c r="AD67" s="7">
        <v>7</v>
      </c>
      <c r="AE67" s="7">
        <v>7</v>
      </c>
      <c r="AF67" s="7">
        <v>79</v>
      </c>
      <c r="AG67" s="5">
        <v>83</v>
      </c>
      <c r="AH67" s="60"/>
      <c r="AI67" s="18" t="s">
        <v>507</v>
      </c>
      <c r="AJ67" s="19">
        <v>42734</v>
      </c>
      <c r="AK67" s="20" t="s">
        <v>508</v>
      </c>
      <c r="AL67" s="20" t="s">
        <v>103</v>
      </c>
      <c r="AM67" s="17">
        <v>9</v>
      </c>
      <c r="AN67" s="20" t="s">
        <v>509</v>
      </c>
      <c r="AO67" s="20">
        <v>0.375</v>
      </c>
      <c r="AP67" s="20" t="s">
        <v>510</v>
      </c>
      <c r="AQ67" s="24">
        <v>34</v>
      </c>
      <c r="AR67" s="20">
        <v>0.41199999999999998</v>
      </c>
      <c r="AS67" s="21" t="s">
        <v>56</v>
      </c>
      <c r="AT67" s="20">
        <v>0.71399999999999997</v>
      </c>
      <c r="AU67" s="17">
        <v>0.30199999999999999</v>
      </c>
      <c r="AV67" s="17">
        <v>21</v>
      </c>
      <c r="AW67" s="27">
        <f t="shared" ref="AW67:AW130" si="43">AQ67-AV67</f>
        <v>13</v>
      </c>
      <c r="AX67" s="20">
        <v>15</v>
      </c>
      <c r="AY67" s="20">
        <v>28</v>
      </c>
      <c r="AZ67" s="20">
        <v>43</v>
      </c>
      <c r="BA67" s="22">
        <v>0.34883720930232559</v>
      </c>
      <c r="BB67" s="22">
        <v>0.71794871794871795</v>
      </c>
      <c r="BC67" s="22">
        <f t="shared" ref="BC67:BC130" si="44">BA67+BB67</f>
        <v>1.0667859272510436</v>
      </c>
      <c r="BD67" s="20">
        <v>25</v>
      </c>
      <c r="BE67" s="17">
        <v>20</v>
      </c>
      <c r="BF67" s="17">
        <f t="shared" ref="BF67:BF73" si="45">BD67-BE67</f>
        <v>5</v>
      </c>
      <c r="BG67" s="20">
        <v>16</v>
      </c>
      <c r="BH67" s="20">
        <v>21</v>
      </c>
      <c r="BI67" s="20">
        <f t="shared" ref="BI67:BI83" si="46">BG67/BH67</f>
        <v>0.76190476190476186</v>
      </c>
      <c r="BJ67" s="17">
        <v>21</v>
      </c>
      <c r="BK67" s="17">
        <f t="shared" ref="BK67:BK70" si="47">BJ67-BG67</f>
        <v>5</v>
      </c>
      <c r="BL67" s="20">
        <v>10</v>
      </c>
      <c r="BM67" s="20">
        <v>7</v>
      </c>
      <c r="BN67" s="20">
        <v>72</v>
      </c>
      <c r="BO67" s="20" t="s">
        <v>630</v>
      </c>
      <c r="BT67" s="18" t="s">
        <v>507</v>
      </c>
      <c r="BU67" s="37">
        <v>42734</v>
      </c>
      <c r="BV67" s="20" t="s">
        <v>508</v>
      </c>
      <c r="BW67" s="20">
        <v>1</v>
      </c>
      <c r="BX67" s="17">
        <v>9</v>
      </c>
      <c r="BY67" s="20" t="s">
        <v>509</v>
      </c>
      <c r="BZ67" s="20">
        <v>0.375</v>
      </c>
      <c r="CA67" s="20" t="s">
        <v>510</v>
      </c>
      <c r="CB67" s="24">
        <v>34</v>
      </c>
      <c r="CC67" s="30">
        <v>0.41199999999999998</v>
      </c>
      <c r="CD67" s="61" t="s">
        <v>56</v>
      </c>
      <c r="CE67" s="30">
        <v>0.71399999999999997</v>
      </c>
      <c r="CF67" s="29">
        <v>0.30199999999999999</v>
      </c>
      <c r="CG67" s="29">
        <v>21</v>
      </c>
      <c r="CH67" s="62">
        <f t="shared" ref="CH67:CH130" si="48">CB67-CG67</f>
        <v>13</v>
      </c>
      <c r="CI67" s="30">
        <v>15</v>
      </c>
      <c r="CJ67" s="30">
        <v>28</v>
      </c>
      <c r="CK67" s="30">
        <v>43</v>
      </c>
      <c r="CL67" s="63">
        <v>0.34883720930232559</v>
      </c>
      <c r="CM67" s="63">
        <v>0.71794871794871795</v>
      </c>
      <c r="CN67" s="22">
        <f t="shared" ref="CN67" si="49">CL67+CM67</f>
        <v>1.0667859272510436</v>
      </c>
      <c r="CO67" s="20">
        <v>25</v>
      </c>
      <c r="CP67" s="17">
        <v>20</v>
      </c>
      <c r="CQ67" s="29">
        <f t="shared" si="28"/>
        <v>5</v>
      </c>
      <c r="CR67" s="20">
        <v>16</v>
      </c>
      <c r="CS67" s="20">
        <v>21</v>
      </c>
      <c r="CT67" s="20">
        <f t="shared" si="29"/>
        <v>0.76190476190476186</v>
      </c>
      <c r="CU67" s="17">
        <v>21</v>
      </c>
      <c r="CV67" s="17">
        <f t="shared" si="19"/>
        <v>0</v>
      </c>
      <c r="CW67" s="20">
        <v>10</v>
      </c>
      <c r="CX67" s="20">
        <v>7</v>
      </c>
      <c r="CY67" s="20">
        <v>72</v>
      </c>
      <c r="CZ67" s="20" t="s">
        <v>630</v>
      </c>
      <c r="DD67" s="18" t="s">
        <v>57</v>
      </c>
      <c r="DE67" s="19">
        <v>43075</v>
      </c>
      <c r="DF67" s="20" t="s">
        <v>58</v>
      </c>
      <c r="DG67" s="20" t="s">
        <v>28</v>
      </c>
      <c r="DH67" s="20">
        <v>7</v>
      </c>
      <c r="DI67" s="20" t="s">
        <v>59</v>
      </c>
      <c r="DJ67" s="20">
        <v>0.39300000000000002</v>
      </c>
      <c r="DK67" s="21" t="s">
        <v>50</v>
      </c>
      <c r="DL67" s="25" t="s">
        <v>591</v>
      </c>
      <c r="DM67" s="20">
        <v>0.38500000000000001</v>
      </c>
      <c r="DN67" s="21" t="s">
        <v>60</v>
      </c>
      <c r="DO67" s="20">
        <v>0.81799999999999995</v>
      </c>
      <c r="DP67" s="23">
        <v>0.433</v>
      </c>
      <c r="DQ67" s="20">
        <v>16</v>
      </c>
      <c r="DR67" s="27">
        <f t="shared" si="38"/>
        <v>10</v>
      </c>
      <c r="DS67" s="20">
        <v>11</v>
      </c>
      <c r="DT67" s="20">
        <v>24</v>
      </c>
      <c r="DU67" s="20">
        <v>35</v>
      </c>
      <c r="DV67" s="25">
        <v>0.30555555555555558</v>
      </c>
      <c r="DW67" s="25">
        <v>0.72727272727272729</v>
      </c>
      <c r="DX67" s="22">
        <f t="shared" si="39"/>
        <v>1.0328282828282829</v>
      </c>
      <c r="DY67" s="20">
        <v>9</v>
      </c>
      <c r="DZ67" s="20">
        <v>14</v>
      </c>
      <c r="EA67" s="17">
        <f t="shared" si="40"/>
        <v>-5</v>
      </c>
      <c r="EB67" s="20">
        <v>19</v>
      </c>
      <c r="EC67" s="20">
        <v>13</v>
      </c>
      <c r="ED67" s="25">
        <f t="shared" si="41"/>
        <v>1.4615384615384615</v>
      </c>
      <c r="EE67" s="20">
        <v>12</v>
      </c>
      <c r="EF67" s="17">
        <f t="shared" si="42"/>
        <v>-7</v>
      </c>
      <c r="EG67" s="20">
        <v>8</v>
      </c>
      <c r="EH67" s="20">
        <v>6</v>
      </c>
      <c r="EI67" s="20">
        <v>67</v>
      </c>
      <c r="EJ67" s="17">
        <v>79</v>
      </c>
    </row>
    <row r="68" spans="1:140" x14ac:dyDescent="0.3">
      <c r="A68" s="2" t="s">
        <v>42</v>
      </c>
      <c r="B68" s="6">
        <v>43065</v>
      </c>
      <c r="C68" s="7" t="s">
        <v>43</v>
      </c>
      <c r="D68" s="7" t="s">
        <v>28</v>
      </c>
      <c r="E68" s="7">
        <v>18</v>
      </c>
      <c r="F68" s="7" t="s">
        <v>44</v>
      </c>
      <c r="G68" s="7">
        <v>0.53100000000000003</v>
      </c>
      <c r="H68" s="8" t="s">
        <v>45</v>
      </c>
      <c r="I68" s="48">
        <v>26</v>
      </c>
      <c r="J68" s="7">
        <v>0.34599999999999997</v>
      </c>
      <c r="K68" s="7" t="s">
        <v>46</v>
      </c>
      <c r="L68" s="7">
        <v>0.94099999999999995</v>
      </c>
      <c r="M68" s="11">
        <v>0.439</v>
      </c>
      <c r="N68" s="7">
        <v>26</v>
      </c>
      <c r="O68" s="14">
        <f t="shared" si="36"/>
        <v>0</v>
      </c>
      <c r="P68" s="7">
        <v>6</v>
      </c>
      <c r="Q68" s="7">
        <v>32</v>
      </c>
      <c r="R68" s="7">
        <v>38</v>
      </c>
      <c r="S68" s="10">
        <v>0.20689655172413793</v>
      </c>
      <c r="T68" s="10">
        <v>0.86486486486486491</v>
      </c>
      <c r="U68" s="10">
        <f t="shared" si="37"/>
        <v>1.0717614165890028</v>
      </c>
      <c r="V68" s="7">
        <v>11</v>
      </c>
      <c r="W68" s="7">
        <v>16</v>
      </c>
      <c r="X68" s="5">
        <f t="shared" si="7"/>
        <v>-5</v>
      </c>
      <c r="Y68" s="7">
        <v>17</v>
      </c>
      <c r="Z68" s="7">
        <v>12</v>
      </c>
      <c r="AA68" s="10">
        <f t="shared" si="8"/>
        <v>1.4166666666666667</v>
      </c>
      <c r="AB68" s="7">
        <v>10</v>
      </c>
      <c r="AC68" s="5">
        <f t="shared" si="9"/>
        <v>-2</v>
      </c>
      <c r="AD68" s="7">
        <v>3</v>
      </c>
      <c r="AE68" s="7">
        <v>4</v>
      </c>
      <c r="AF68" s="7">
        <v>93</v>
      </c>
      <c r="AG68" s="5">
        <v>81</v>
      </c>
      <c r="AH68" s="60"/>
      <c r="AI68" s="18" t="s">
        <v>37</v>
      </c>
      <c r="AJ68" s="19">
        <v>43060</v>
      </c>
      <c r="AK68" s="20" t="s">
        <v>38</v>
      </c>
      <c r="AL68" s="20" t="s">
        <v>28</v>
      </c>
      <c r="AM68" s="20">
        <v>9</v>
      </c>
      <c r="AN68" s="20" t="s">
        <v>39</v>
      </c>
      <c r="AO68" s="20">
        <v>0.52600000000000002</v>
      </c>
      <c r="AP68" s="21" t="s">
        <v>40</v>
      </c>
      <c r="AQ68" s="25" t="s">
        <v>595</v>
      </c>
      <c r="AR68" s="20">
        <v>0.313</v>
      </c>
      <c r="AS68" s="20" t="s">
        <v>41</v>
      </c>
      <c r="AT68" s="20">
        <v>0.66700000000000004</v>
      </c>
      <c r="AU68" s="23">
        <v>0.375</v>
      </c>
      <c r="AV68" s="20">
        <v>26</v>
      </c>
      <c r="AW68" s="27">
        <f t="shared" si="43"/>
        <v>-10</v>
      </c>
      <c r="AX68" s="20">
        <v>10</v>
      </c>
      <c r="AY68" s="20">
        <v>28</v>
      </c>
      <c r="AZ68" s="20">
        <v>38</v>
      </c>
      <c r="BA68" s="25">
        <v>0.33333333333333331</v>
      </c>
      <c r="BB68" s="25">
        <v>0.60869565217391308</v>
      </c>
      <c r="BC68" s="22">
        <f t="shared" si="44"/>
        <v>0.94202898550724634</v>
      </c>
      <c r="BD68" s="20">
        <v>19</v>
      </c>
      <c r="BE68" s="20">
        <v>18</v>
      </c>
      <c r="BF68" s="17">
        <f t="shared" si="45"/>
        <v>1</v>
      </c>
      <c r="BG68" s="20">
        <v>15</v>
      </c>
      <c r="BH68" s="20">
        <v>20</v>
      </c>
      <c r="BI68" s="20">
        <f t="shared" si="46"/>
        <v>0.75</v>
      </c>
      <c r="BJ68" s="20">
        <v>17</v>
      </c>
      <c r="BK68" s="17">
        <f t="shared" si="47"/>
        <v>2</v>
      </c>
      <c r="BL68" s="20">
        <v>7</v>
      </c>
      <c r="BM68" s="20">
        <v>7</v>
      </c>
      <c r="BN68" s="20">
        <v>79</v>
      </c>
      <c r="BO68" s="17">
        <v>83</v>
      </c>
      <c r="BT68" s="18" t="s">
        <v>37</v>
      </c>
      <c r="BU68" s="37">
        <v>43060</v>
      </c>
      <c r="BV68" s="20" t="s">
        <v>38</v>
      </c>
      <c r="BW68" s="20">
        <v>1</v>
      </c>
      <c r="BX68" s="20">
        <v>9</v>
      </c>
      <c r="BY68" s="20" t="s">
        <v>39</v>
      </c>
      <c r="BZ68" s="20">
        <v>0.52600000000000002</v>
      </c>
      <c r="CA68" s="21" t="s">
        <v>40</v>
      </c>
      <c r="CB68" s="25" t="s">
        <v>595</v>
      </c>
      <c r="CC68" s="30">
        <v>0.313</v>
      </c>
      <c r="CD68" s="30" t="s">
        <v>41</v>
      </c>
      <c r="CE68" s="30">
        <v>0.66700000000000004</v>
      </c>
      <c r="CF68" s="64">
        <v>0.375</v>
      </c>
      <c r="CG68" s="30">
        <v>26</v>
      </c>
      <c r="CH68" s="62">
        <f t="shared" si="48"/>
        <v>-10</v>
      </c>
      <c r="CI68" s="30">
        <v>10</v>
      </c>
      <c r="CJ68" s="30">
        <v>28</v>
      </c>
      <c r="CK68" s="30">
        <v>38</v>
      </c>
      <c r="CL68" s="66">
        <v>0.33333333333333331</v>
      </c>
      <c r="CM68" s="66">
        <v>0.60869565217391308</v>
      </c>
      <c r="CN68" s="22">
        <f>CL68+CM68</f>
        <v>0.94202898550724634</v>
      </c>
      <c r="CO68" s="20">
        <v>19</v>
      </c>
      <c r="CP68" s="20">
        <v>18</v>
      </c>
      <c r="CQ68" s="29">
        <f t="shared" si="28"/>
        <v>1</v>
      </c>
      <c r="CR68" s="20">
        <v>15</v>
      </c>
      <c r="CS68" s="20">
        <v>20</v>
      </c>
      <c r="CT68" s="20">
        <f t="shared" si="29"/>
        <v>0.75</v>
      </c>
      <c r="CU68" s="20">
        <v>17</v>
      </c>
      <c r="CV68" s="17">
        <f t="shared" ref="CV68:CV131" si="50">CU68-CS68</f>
        <v>-3</v>
      </c>
      <c r="CW68" s="20">
        <v>7</v>
      </c>
      <c r="CX68" s="20">
        <v>7</v>
      </c>
      <c r="CY68" s="20">
        <v>79</v>
      </c>
      <c r="CZ68" s="17">
        <v>83</v>
      </c>
      <c r="DD68" s="18" t="s">
        <v>61</v>
      </c>
      <c r="DE68" s="19">
        <v>43078</v>
      </c>
      <c r="DF68" s="20" t="s">
        <v>62</v>
      </c>
      <c r="DG68" s="20" t="s">
        <v>28</v>
      </c>
      <c r="DH68" s="20">
        <v>14</v>
      </c>
      <c r="DI68" s="20" t="s">
        <v>63</v>
      </c>
      <c r="DJ68" s="20">
        <v>0.48199999999999998</v>
      </c>
      <c r="DK68" s="21" t="s">
        <v>64</v>
      </c>
      <c r="DL68" s="25" t="s">
        <v>598</v>
      </c>
      <c r="DM68" s="20">
        <v>0.35</v>
      </c>
      <c r="DN68" s="20" t="s">
        <v>65</v>
      </c>
      <c r="DO68" s="20">
        <v>0.73699999999999999</v>
      </c>
      <c r="DP68" s="23">
        <v>0.36</v>
      </c>
      <c r="DQ68" s="20">
        <v>22</v>
      </c>
      <c r="DR68" s="27">
        <f t="shared" si="38"/>
        <v>-2</v>
      </c>
      <c r="DS68" s="20">
        <v>14</v>
      </c>
      <c r="DT68" s="20">
        <v>27</v>
      </c>
      <c r="DU68" s="20">
        <v>41</v>
      </c>
      <c r="DV68" s="25">
        <v>0.45161290322580644</v>
      </c>
      <c r="DW68" s="25">
        <v>0.71052631578947367</v>
      </c>
      <c r="DX68" s="22">
        <f t="shared" si="39"/>
        <v>1.1621392190152802</v>
      </c>
      <c r="DY68" s="20">
        <v>23</v>
      </c>
      <c r="DZ68" s="20">
        <v>21</v>
      </c>
      <c r="EA68" s="17">
        <f t="shared" si="40"/>
        <v>2</v>
      </c>
      <c r="EB68" s="20">
        <v>17</v>
      </c>
      <c r="EC68" s="20">
        <v>15</v>
      </c>
      <c r="ED68" s="25">
        <f t="shared" si="41"/>
        <v>1.1333333333333333</v>
      </c>
      <c r="EE68" s="20">
        <v>14</v>
      </c>
      <c r="EF68" s="17">
        <f t="shared" si="42"/>
        <v>-3</v>
      </c>
      <c r="EG68" s="20">
        <v>7</v>
      </c>
      <c r="EH68" s="20">
        <v>5</v>
      </c>
      <c r="EI68" s="20">
        <v>75</v>
      </c>
      <c r="EJ68" s="17">
        <v>82</v>
      </c>
    </row>
    <row r="69" spans="1:140" x14ac:dyDescent="0.3">
      <c r="A69" s="2" t="s">
        <v>47</v>
      </c>
      <c r="B69" s="6">
        <v>43069</v>
      </c>
      <c r="C69" s="7" t="s">
        <v>48</v>
      </c>
      <c r="D69" s="7" t="s">
        <v>28</v>
      </c>
      <c r="E69" s="7">
        <v>12</v>
      </c>
      <c r="F69" s="7" t="s">
        <v>49</v>
      </c>
      <c r="G69" s="7">
        <v>0.438</v>
      </c>
      <c r="H69" s="8" t="s">
        <v>50</v>
      </c>
      <c r="I69" s="48">
        <v>26</v>
      </c>
      <c r="J69" s="7">
        <v>0.38500000000000001</v>
      </c>
      <c r="K69" s="7" t="s">
        <v>51</v>
      </c>
      <c r="L69" s="7">
        <v>0.83299999999999996</v>
      </c>
      <c r="M69" s="11">
        <v>0.371</v>
      </c>
      <c r="N69" s="7">
        <v>37</v>
      </c>
      <c r="O69" s="14">
        <f t="shared" si="36"/>
        <v>-11</v>
      </c>
      <c r="P69" s="7">
        <v>15</v>
      </c>
      <c r="Q69" s="7">
        <v>33</v>
      </c>
      <c r="R69" s="7">
        <v>48</v>
      </c>
      <c r="S69" s="10">
        <v>0.44117647058823528</v>
      </c>
      <c r="T69" s="10">
        <v>0.84615384615384615</v>
      </c>
      <c r="U69" s="10">
        <f t="shared" si="37"/>
        <v>1.2873303167420813</v>
      </c>
      <c r="V69" s="7">
        <v>14</v>
      </c>
      <c r="W69" s="7">
        <v>19</v>
      </c>
      <c r="X69" s="5">
        <f t="shared" ref="X69:X95" si="51">V69-W69</f>
        <v>-5</v>
      </c>
      <c r="Y69" s="7">
        <v>14</v>
      </c>
      <c r="Z69" s="7">
        <v>16</v>
      </c>
      <c r="AA69" s="10">
        <f t="shared" ref="AA69:AA134" si="52">Y69/Z69</f>
        <v>0.875</v>
      </c>
      <c r="AB69" s="7">
        <v>11</v>
      </c>
      <c r="AC69" s="5">
        <f t="shared" ref="AC69:AC134" si="53">AB69-Z69</f>
        <v>-5</v>
      </c>
      <c r="AD69" s="7">
        <v>3</v>
      </c>
      <c r="AE69" s="7">
        <v>3</v>
      </c>
      <c r="AF69" s="7">
        <v>81</v>
      </c>
      <c r="AG69" s="5">
        <v>89</v>
      </c>
      <c r="AH69" s="60"/>
      <c r="AI69" s="18" t="s">
        <v>92</v>
      </c>
      <c r="AJ69" s="19">
        <v>43111</v>
      </c>
      <c r="AK69" s="20" t="s">
        <v>38</v>
      </c>
      <c r="AL69" s="20" t="s">
        <v>28</v>
      </c>
      <c r="AM69" s="20">
        <v>9</v>
      </c>
      <c r="AN69" s="20" t="s">
        <v>93</v>
      </c>
      <c r="AO69" s="20">
        <v>0.47099999999999997</v>
      </c>
      <c r="AP69" s="21" t="s">
        <v>94</v>
      </c>
      <c r="AQ69" s="25" t="s">
        <v>611</v>
      </c>
      <c r="AR69" s="20">
        <v>0.52900000000000003</v>
      </c>
      <c r="AS69" s="20" t="s">
        <v>95</v>
      </c>
      <c r="AT69" s="20">
        <v>0.71</v>
      </c>
      <c r="AU69" s="23">
        <v>0.43099999999999999</v>
      </c>
      <c r="AV69" s="20">
        <v>22</v>
      </c>
      <c r="AW69" s="27">
        <f t="shared" si="43"/>
        <v>-5</v>
      </c>
      <c r="AX69" s="20">
        <v>9</v>
      </c>
      <c r="AY69" s="20">
        <v>30</v>
      </c>
      <c r="AZ69" s="20">
        <v>39</v>
      </c>
      <c r="BA69" s="25">
        <v>0.29032258064516131</v>
      </c>
      <c r="BB69" s="25">
        <v>0.81081081081081086</v>
      </c>
      <c r="BC69" s="22">
        <f t="shared" si="44"/>
        <v>1.1011333914559722</v>
      </c>
      <c r="BD69" s="20">
        <v>16</v>
      </c>
      <c r="BE69" s="20">
        <v>25</v>
      </c>
      <c r="BF69" s="17">
        <f t="shared" si="45"/>
        <v>-9</v>
      </c>
      <c r="BG69" s="20">
        <v>14</v>
      </c>
      <c r="BH69" s="20">
        <v>15</v>
      </c>
      <c r="BI69" s="20">
        <f t="shared" si="46"/>
        <v>0.93333333333333335</v>
      </c>
      <c r="BJ69" s="20">
        <v>11</v>
      </c>
      <c r="BK69" s="17">
        <f t="shared" si="47"/>
        <v>-3</v>
      </c>
      <c r="BL69" s="20">
        <v>6</v>
      </c>
      <c r="BM69" s="20">
        <v>5</v>
      </c>
      <c r="BN69" s="20">
        <v>79</v>
      </c>
      <c r="BO69" s="17">
        <v>81</v>
      </c>
      <c r="BT69" s="18" t="s">
        <v>92</v>
      </c>
      <c r="BU69" s="37">
        <v>43111</v>
      </c>
      <c r="BV69" s="20" t="s">
        <v>38</v>
      </c>
      <c r="BW69" s="20">
        <v>1</v>
      </c>
      <c r="BX69" s="20">
        <v>9</v>
      </c>
      <c r="BY69" s="20" t="s">
        <v>93</v>
      </c>
      <c r="BZ69" s="20">
        <v>0.47099999999999997</v>
      </c>
      <c r="CA69" s="21" t="s">
        <v>94</v>
      </c>
      <c r="CB69" s="25" t="s">
        <v>611</v>
      </c>
      <c r="CC69" s="30">
        <v>0.52900000000000003</v>
      </c>
      <c r="CD69" s="30" t="s">
        <v>95</v>
      </c>
      <c r="CE69" s="30">
        <v>0.71</v>
      </c>
      <c r="CF69" s="64">
        <v>0.43099999999999999</v>
      </c>
      <c r="CG69" s="30">
        <v>22</v>
      </c>
      <c r="CH69" s="62">
        <f t="shared" si="48"/>
        <v>-5</v>
      </c>
      <c r="CI69" s="30">
        <v>9</v>
      </c>
      <c r="CJ69" s="30">
        <v>30</v>
      </c>
      <c r="CK69" s="30">
        <v>39</v>
      </c>
      <c r="CL69" s="66">
        <v>0.29032258064516131</v>
      </c>
      <c r="CM69" s="66">
        <v>0.81081081081081086</v>
      </c>
      <c r="CN69" s="22">
        <f t="shared" ref="CN69:CN90" si="54">CL69+CM69</f>
        <v>1.1011333914559722</v>
      </c>
      <c r="CO69" s="20">
        <v>16</v>
      </c>
      <c r="CP69" s="20">
        <v>25</v>
      </c>
      <c r="CQ69" s="29">
        <f t="shared" si="28"/>
        <v>-9</v>
      </c>
      <c r="CR69" s="20">
        <v>14</v>
      </c>
      <c r="CS69" s="20">
        <v>15</v>
      </c>
      <c r="CT69" s="20">
        <f t="shared" si="29"/>
        <v>0.93333333333333335</v>
      </c>
      <c r="CU69" s="20">
        <v>11</v>
      </c>
      <c r="CV69" s="17">
        <f t="shared" si="50"/>
        <v>-4</v>
      </c>
      <c r="CW69" s="20">
        <v>6</v>
      </c>
      <c r="CX69" s="20">
        <v>5</v>
      </c>
      <c r="CY69" s="20">
        <v>79</v>
      </c>
      <c r="CZ69" s="17">
        <v>81</v>
      </c>
      <c r="DD69" s="18" t="s">
        <v>66</v>
      </c>
      <c r="DE69" s="19">
        <v>43082</v>
      </c>
      <c r="DF69" s="20" t="s">
        <v>67</v>
      </c>
      <c r="DG69" s="20" t="s">
        <v>68</v>
      </c>
      <c r="DH69" s="20">
        <v>-4</v>
      </c>
      <c r="DI69" s="20" t="s">
        <v>69</v>
      </c>
      <c r="DJ69" s="20">
        <v>0.47499999999999998</v>
      </c>
      <c r="DK69" s="21" t="s">
        <v>70</v>
      </c>
      <c r="DL69" s="25" t="s">
        <v>591</v>
      </c>
      <c r="DM69" s="20">
        <v>0.308</v>
      </c>
      <c r="DN69" s="20" t="s">
        <v>71</v>
      </c>
      <c r="DO69" s="20">
        <v>0.59099999999999997</v>
      </c>
      <c r="DP69" s="23">
        <v>0.48</v>
      </c>
      <c r="DQ69" s="20">
        <v>32</v>
      </c>
      <c r="DR69" s="27">
        <f t="shared" si="38"/>
        <v>-6</v>
      </c>
      <c r="DS69" s="20">
        <v>17</v>
      </c>
      <c r="DT69" s="20">
        <v>20</v>
      </c>
      <c r="DU69" s="20">
        <v>37</v>
      </c>
      <c r="DV69" s="25">
        <v>0.4358974358974359</v>
      </c>
      <c r="DW69" s="25">
        <v>0.66666666666666663</v>
      </c>
      <c r="DX69" s="22">
        <f t="shared" si="39"/>
        <v>1.1025641025641026</v>
      </c>
      <c r="DY69" s="20">
        <v>26</v>
      </c>
      <c r="DZ69" s="20">
        <v>20</v>
      </c>
      <c r="EA69" s="17">
        <f t="shared" si="40"/>
        <v>6</v>
      </c>
      <c r="EB69" s="20">
        <v>12</v>
      </c>
      <c r="EC69" s="20">
        <v>15</v>
      </c>
      <c r="ED69" s="25">
        <f t="shared" si="41"/>
        <v>0.8</v>
      </c>
      <c r="EE69" s="20">
        <v>12</v>
      </c>
      <c r="EF69" s="17">
        <f t="shared" si="42"/>
        <v>0</v>
      </c>
      <c r="EG69" s="20">
        <v>4</v>
      </c>
      <c r="EH69" s="20">
        <v>7</v>
      </c>
      <c r="EI69" s="20">
        <v>79</v>
      </c>
      <c r="EJ69" s="17">
        <v>86</v>
      </c>
    </row>
    <row r="70" spans="1:140" x14ac:dyDescent="0.3">
      <c r="A70" s="2" t="s">
        <v>52</v>
      </c>
      <c r="B70" s="6">
        <v>43071</v>
      </c>
      <c r="C70" s="7" t="s">
        <v>53</v>
      </c>
      <c r="D70" s="7" t="s">
        <v>28</v>
      </c>
      <c r="E70" s="7">
        <v>12</v>
      </c>
      <c r="F70" s="7" t="s">
        <v>54</v>
      </c>
      <c r="G70" s="7">
        <v>0.58499999999999996</v>
      </c>
      <c r="H70" s="8" t="s">
        <v>55</v>
      </c>
      <c r="I70" s="48">
        <v>13</v>
      </c>
      <c r="J70" s="7">
        <v>0.46200000000000002</v>
      </c>
      <c r="K70" s="8" t="s">
        <v>56</v>
      </c>
      <c r="L70" s="7">
        <v>0.71399999999999997</v>
      </c>
      <c r="M70" s="11">
        <v>0.38900000000000001</v>
      </c>
      <c r="N70" s="7">
        <v>23</v>
      </c>
      <c r="O70" s="14">
        <f t="shared" si="36"/>
        <v>-10</v>
      </c>
      <c r="P70" s="7">
        <v>10</v>
      </c>
      <c r="Q70" s="7">
        <v>30</v>
      </c>
      <c r="R70" s="7">
        <v>40</v>
      </c>
      <c r="S70" s="10">
        <v>0.4</v>
      </c>
      <c r="T70" s="10">
        <v>0.83333333333333337</v>
      </c>
      <c r="U70" s="10">
        <f t="shared" si="37"/>
        <v>1.2333333333333334</v>
      </c>
      <c r="V70" s="7">
        <v>19</v>
      </c>
      <c r="W70" s="7">
        <v>19</v>
      </c>
      <c r="X70" s="5">
        <f t="shared" si="51"/>
        <v>0</v>
      </c>
      <c r="Y70" s="7">
        <v>15</v>
      </c>
      <c r="Z70" s="7">
        <v>20</v>
      </c>
      <c r="AA70" s="10">
        <f t="shared" si="52"/>
        <v>0.75</v>
      </c>
      <c r="AB70" s="7">
        <v>13</v>
      </c>
      <c r="AC70" s="5">
        <f t="shared" si="53"/>
        <v>-7</v>
      </c>
      <c r="AD70" s="7">
        <v>3</v>
      </c>
      <c r="AE70" s="7">
        <v>8</v>
      </c>
      <c r="AF70" s="7">
        <v>78</v>
      </c>
      <c r="AG70" s="5">
        <v>81</v>
      </c>
      <c r="AH70" s="60"/>
      <c r="AI70" s="18" t="s">
        <v>422</v>
      </c>
      <c r="AJ70" s="19">
        <v>42357</v>
      </c>
      <c r="AK70" s="20" t="s">
        <v>423</v>
      </c>
      <c r="AL70" s="20" t="s">
        <v>28</v>
      </c>
      <c r="AM70" s="17">
        <v>10</v>
      </c>
      <c r="AN70" s="20" t="s">
        <v>424</v>
      </c>
      <c r="AO70" s="20">
        <v>0.436</v>
      </c>
      <c r="AP70" s="21" t="s">
        <v>556</v>
      </c>
      <c r="AQ70" s="25" t="s">
        <v>597</v>
      </c>
      <c r="AR70" s="20">
        <v>0.17399999999999999</v>
      </c>
      <c r="AS70" s="20" t="s">
        <v>425</v>
      </c>
      <c r="AT70" s="20">
        <v>0.76900000000000002</v>
      </c>
      <c r="AU70" s="20">
        <v>0.39</v>
      </c>
      <c r="AV70" s="20">
        <v>21</v>
      </c>
      <c r="AW70" s="27">
        <f t="shared" si="43"/>
        <v>2</v>
      </c>
      <c r="AX70" s="20">
        <v>10</v>
      </c>
      <c r="AY70" s="20">
        <v>35</v>
      </c>
      <c r="AZ70" s="20">
        <v>45</v>
      </c>
      <c r="BA70" s="22">
        <v>0.3125</v>
      </c>
      <c r="BB70" s="22">
        <v>0.97222222222222221</v>
      </c>
      <c r="BC70" s="22">
        <f t="shared" si="44"/>
        <v>1.2847222222222223</v>
      </c>
      <c r="BD70" s="20">
        <v>17</v>
      </c>
      <c r="BE70" s="17">
        <v>20</v>
      </c>
      <c r="BF70" s="17">
        <f t="shared" si="45"/>
        <v>-3</v>
      </c>
      <c r="BG70" s="20">
        <v>14</v>
      </c>
      <c r="BH70" s="20">
        <v>15</v>
      </c>
      <c r="BI70" s="20">
        <f t="shared" si="46"/>
        <v>0.93333333333333335</v>
      </c>
      <c r="BJ70" s="17">
        <v>7</v>
      </c>
      <c r="BK70" s="17">
        <f t="shared" si="47"/>
        <v>-7</v>
      </c>
      <c r="BL70" s="20">
        <v>2</v>
      </c>
      <c r="BM70" s="20">
        <v>3</v>
      </c>
      <c r="BN70" s="20">
        <v>72</v>
      </c>
      <c r="BO70" s="20">
        <v>81</v>
      </c>
      <c r="BT70" s="18" t="s">
        <v>422</v>
      </c>
      <c r="BU70" s="37">
        <v>42357</v>
      </c>
      <c r="BV70" s="20" t="s">
        <v>423</v>
      </c>
      <c r="BW70" s="20">
        <v>1</v>
      </c>
      <c r="BX70" s="17">
        <v>10</v>
      </c>
      <c r="BY70" s="20" t="s">
        <v>424</v>
      </c>
      <c r="BZ70" s="20">
        <v>0.436</v>
      </c>
      <c r="CA70" s="21" t="s">
        <v>556</v>
      </c>
      <c r="CB70" s="25" t="s">
        <v>597</v>
      </c>
      <c r="CC70" s="30">
        <v>0.17399999999999999</v>
      </c>
      <c r="CD70" s="30" t="s">
        <v>425</v>
      </c>
      <c r="CE70" s="30">
        <v>0.76900000000000002</v>
      </c>
      <c r="CF70" s="30">
        <v>0.39</v>
      </c>
      <c r="CG70" s="30">
        <v>21</v>
      </c>
      <c r="CH70" s="62">
        <f t="shared" si="48"/>
        <v>2</v>
      </c>
      <c r="CI70" s="30">
        <v>10</v>
      </c>
      <c r="CJ70" s="30">
        <v>35</v>
      </c>
      <c r="CK70" s="30">
        <v>45</v>
      </c>
      <c r="CL70" s="63">
        <v>0.3125</v>
      </c>
      <c r="CM70" s="63">
        <v>0.97222222222222221</v>
      </c>
      <c r="CN70" s="22">
        <f t="shared" si="54"/>
        <v>1.2847222222222223</v>
      </c>
      <c r="CO70" s="20">
        <v>17</v>
      </c>
      <c r="CP70" s="17">
        <v>20</v>
      </c>
      <c r="CQ70" s="29">
        <f t="shared" si="28"/>
        <v>-3</v>
      </c>
      <c r="CR70" s="20">
        <v>14</v>
      </c>
      <c r="CS70" s="20">
        <v>15</v>
      </c>
      <c r="CT70" s="20">
        <f t="shared" si="29"/>
        <v>0.93333333333333335</v>
      </c>
      <c r="CU70" s="17">
        <v>7</v>
      </c>
      <c r="CV70" s="17">
        <f t="shared" si="50"/>
        <v>-8</v>
      </c>
      <c r="CW70" s="20">
        <v>2</v>
      </c>
      <c r="CX70" s="20">
        <v>3</v>
      </c>
      <c r="CY70" s="20">
        <v>72</v>
      </c>
      <c r="CZ70" s="20">
        <v>81</v>
      </c>
      <c r="DD70" s="18" t="s">
        <v>72</v>
      </c>
      <c r="DE70" s="19">
        <v>43099</v>
      </c>
      <c r="DF70" s="20" t="s">
        <v>73</v>
      </c>
      <c r="DG70" s="20" t="s">
        <v>28</v>
      </c>
      <c r="DH70" s="20">
        <v>32</v>
      </c>
      <c r="DI70" s="20" t="s">
        <v>74</v>
      </c>
      <c r="DJ70" s="20">
        <v>0.46400000000000002</v>
      </c>
      <c r="DK70" s="21" t="s">
        <v>75</v>
      </c>
      <c r="DL70" s="25" t="s">
        <v>591</v>
      </c>
      <c r="DM70" s="20">
        <v>0.42299999999999999</v>
      </c>
      <c r="DN70" s="21" t="s">
        <v>76</v>
      </c>
      <c r="DO70" s="20">
        <v>0.55600000000000005</v>
      </c>
      <c r="DP70" s="23">
        <v>0.32600000000000001</v>
      </c>
      <c r="DQ70" s="20">
        <v>15</v>
      </c>
      <c r="DR70" s="27">
        <f t="shared" si="38"/>
        <v>11</v>
      </c>
      <c r="DS70" s="20">
        <v>16</v>
      </c>
      <c r="DT70" s="20">
        <v>28</v>
      </c>
      <c r="DU70" s="20">
        <v>44</v>
      </c>
      <c r="DV70" s="25">
        <v>0.44444444444444442</v>
      </c>
      <c r="DW70" s="25">
        <v>0.875</v>
      </c>
      <c r="DX70" s="22">
        <f t="shared" si="39"/>
        <v>1.3194444444444444</v>
      </c>
      <c r="DY70" s="20">
        <v>14</v>
      </c>
      <c r="DZ70" s="20">
        <v>13</v>
      </c>
      <c r="EA70" s="17">
        <f t="shared" si="40"/>
        <v>1</v>
      </c>
      <c r="EB70" s="20">
        <v>22</v>
      </c>
      <c r="EC70" s="20">
        <v>9</v>
      </c>
      <c r="ED70" s="25">
        <f t="shared" si="41"/>
        <v>2.4444444444444446</v>
      </c>
      <c r="EE70" s="20">
        <v>16</v>
      </c>
      <c r="EF70" s="17">
        <f t="shared" si="42"/>
        <v>-6</v>
      </c>
      <c r="EG70" s="20">
        <v>2</v>
      </c>
      <c r="EH70" s="20">
        <v>8</v>
      </c>
      <c r="EI70" s="20">
        <v>80</v>
      </c>
      <c r="EJ70" s="17">
        <v>77</v>
      </c>
    </row>
    <row r="71" spans="1:140" x14ac:dyDescent="0.3">
      <c r="A71" s="2" t="s">
        <v>57</v>
      </c>
      <c r="B71" s="6">
        <v>43075</v>
      </c>
      <c r="C71" s="7" t="s">
        <v>58</v>
      </c>
      <c r="D71" s="7" t="s">
        <v>28</v>
      </c>
      <c r="E71" s="7">
        <v>7</v>
      </c>
      <c r="F71" s="7" t="s">
        <v>59</v>
      </c>
      <c r="G71" s="7">
        <v>0.39300000000000002</v>
      </c>
      <c r="H71" s="8" t="s">
        <v>50</v>
      </c>
      <c r="I71" s="48">
        <v>26</v>
      </c>
      <c r="J71" s="7">
        <v>0.38500000000000001</v>
      </c>
      <c r="K71" s="8" t="s">
        <v>60</v>
      </c>
      <c r="L71" s="7">
        <v>0.81799999999999995</v>
      </c>
      <c r="M71" s="11">
        <v>0.433</v>
      </c>
      <c r="N71" s="7">
        <v>16</v>
      </c>
      <c r="O71" s="14">
        <f t="shared" si="36"/>
        <v>10</v>
      </c>
      <c r="P71" s="7">
        <v>11</v>
      </c>
      <c r="Q71" s="7">
        <v>24</v>
      </c>
      <c r="R71" s="7">
        <v>35</v>
      </c>
      <c r="S71" s="10">
        <v>0.30555555555555558</v>
      </c>
      <c r="T71" s="10">
        <v>0.72727272727272729</v>
      </c>
      <c r="U71" s="10">
        <f t="shared" si="37"/>
        <v>1.0328282828282829</v>
      </c>
      <c r="V71" s="7">
        <v>9</v>
      </c>
      <c r="W71" s="7">
        <v>14</v>
      </c>
      <c r="X71" s="5">
        <f t="shared" si="51"/>
        <v>-5</v>
      </c>
      <c r="Y71" s="7">
        <v>19</v>
      </c>
      <c r="Z71" s="7">
        <v>13</v>
      </c>
      <c r="AA71" s="10">
        <f t="shared" si="52"/>
        <v>1.4615384615384615</v>
      </c>
      <c r="AB71" s="7">
        <v>12</v>
      </c>
      <c r="AC71" s="5">
        <f t="shared" si="53"/>
        <v>-1</v>
      </c>
      <c r="AD71" s="7">
        <v>8</v>
      </c>
      <c r="AE71" s="7">
        <v>6</v>
      </c>
      <c r="AF71" s="7">
        <v>67</v>
      </c>
      <c r="AG71" s="5">
        <v>79</v>
      </c>
      <c r="AH71" s="60"/>
      <c r="AI71" s="18" t="s">
        <v>57</v>
      </c>
      <c r="AJ71" s="19">
        <v>42774</v>
      </c>
      <c r="AK71" s="20" t="s">
        <v>533</v>
      </c>
      <c r="AL71" s="20" t="s">
        <v>28</v>
      </c>
      <c r="AM71" s="17">
        <v>10</v>
      </c>
      <c r="AN71" s="20" t="s">
        <v>534</v>
      </c>
      <c r="AO71" s="20">
        <v>0.43099999999999999</v>
      </c>
      <c r="AP71" s="20" t="s">
        <v>400</v>
      </c>
      <c r="AQ71" s="24">
        <v>31</v>
      </c>
      <c r="AR71" s="20">
        <v>0.45200000000000001</v>
      </c>
      <c r="AS71" s="20" t="s">
        <v>535</v>
      </c>
      <c r="AT71" s="20">
        <v>0.875</v>
      </c>
      <c r="AU71" s="17">
        <v>0.40400000000000003</v>
      </c>
      <c r="AV71" s="17">
        <v>20</v>
      </c>
      <c r="AW71" s="27">
        <f t="shared" si="43"/>
        <v>11</v>
      </c>
      <c r="AX71" s="20">
        <v>13</v>
      </c>
      <c r="AY71" s="20">
        <v>30</v>
      </c>
      <c r="AZ71" s="20">
        <v>43</v>
      </c>
      <c r="BA71" s="22">
        <v>0.3611111111111111</v>
      </c>
      <c r="BB71" s="22">
        <v>0.81081081081081086</v>
      </c>
      <c r="BC71" s="22">
        <f t="shared" si="44"/>
        <v>1.1719219219219219</v>
      </c>
      <c r="BD71" s="20">
        <v>24</v>
      </c>
      <c r="BE71" s="17">
        <v>15</v>
      </c>
      <c r="BF71" s="17">
        <f t="shared" si="45"/>
        <v>9</v>
      </c>
      <c r="BG71" s="20">
        <v>20</v>
      </c>
      <c r="BH71" s="20">
        <v>11</v>
      </c>
      <c r="BI71" s="20">
        <f t="shared" si="46"/>
        <v>1.8181818181818181</v>
      </c>
      <c r="BJ71" s="17">
        <v>12</v>
      </c>
      <c r="BK71" s="17">
        <f>BJ71-BG71</f>
        <v>-8</v>
      </c>
      <c r="BL71" s="20">
        <v>7</v>
      </c>
      <c r="BM71" s="20">
        <v>3</v>
      </c>
      <c r="BN71" s="20">
        <v>84</v>
      </c>
      <c r="BO71" s="20">
        <v>83</v>
      </c>
      <c r="BT71" s="18" t="s">
        <v>57</v>
      </c>
      <c r="BU71" s="37">
        <v>42774</v>
      </c>
      <c r="BV71" s="20" t="s">
        <v>533</v>
      </c>
      <c r="BW71" s="20">
        <v>1</v>
      </c>
      <c r="BX71" s="17">
        <v>10</v>
      </c>
      <c r="BY71" s="20" t="s">
        <v>534</v>
      </c>
      <c r="BZ71" s="20">
        <v>0.43099999999999999</v>
      </c>
      <c r="CA71" s="20" t="s">
        <v>400</v>
      </c>
      <c r="CB71" s="24">
        <v>31</v>
      </c>
      <c r="CC71" s="30">
        <v>0.45200000000000001</v>
      </c>
      <c r="CD71" s="30" t="s">
        <v>535</v>
      </c>
      <c r="CE71" s="30">
        <v>0.875</v>
      </c>
      <c r="CF71" s="29">
        <v>0.40400000000000003</v>
      </c>
      <c r="CG71" s="29">
        <v>20</v>
      </c>
      <c r="CH71" s="62">
        <f t="shared" si="48"/>
        <v>11</v>
      </c>
      <c r="CI71" s="30">
        <v>13</v>
      </c>
      <c r="CJ71" s="30">
        <v>30</v>
      </c>
      <c r="CK71" s="30">
        <v>43</v>
      </c>
      <c r="CL71" s="63">
        <v>0.3611111111111111</v>
      </c>
      <c r="CM71" s="63">
        <v>0.81081081081081086</v>
      </c>
      <c r="CN71" s="22">
        <f t="shared" si="54"/>
        <v>1.1719219219219219</v>
      </c>
      <c r="CO71" s="20">
        <v>24</v>
      </c>
      <c r="CP71" s="17">
        <v>15</v>
      </c>
      <c r="CQ71" s="29">
        <f t="shared" si="28"/>
        <v>9</v>
      </c>
      <c r="CR71" s="20">
        <v>20</v>
      </c>
      <c r="CS71" s="20">
        <v>11</v>
      </c>
      <c r="CT71" s="20">
        <f t="shared" si="29"/>
        <v>1.8181818181818181</v>
      </c>
      <c r="CU71" s="17">
        <v>12</v>
      </c>
      <c r="CV71" s="17">
        <f t="shared" si="50"/>
        <v>1</v>
      </c>
      <c r="CW71" s="20">
        <v>7</v>
      </c>
      <c r="CX71" s="20">
        <v>3</v>
      </c>
      <c r="CY71" s="20">
        <v>84</v>
      </c>
      <c r="CZ71" s="20">
        <v>83</v>
      </c>
      <c r="DD71" s="18" t="s">
        <v>77</v>
      </c>
      <c r="DE71" s="19">
        <v>43102</v>
      </c>
      <c r="DF71" s="20" t="s">
        <v>78</v>
      </c>
      <c r="DG71" s="20" t="s">
        <v>28</v>
      </c>
      <c r="DH71" s="20">
        <v>16</v>
      </c>
      <c r="DI71" s="20" t="s">
        <v>79</v>
      </c>
      <c r="DJ71" s="20">
        <v>0.47899999999999998</v>
      </c>
      <c r="DK71" s="21" t="s">
        <v>80</v>
      </c>
      <c r="DL71" s="25" t="s">
        <v>600</v>
      </c>
      <c r="DM71" s="20">
        <v>0.308</v>
      </c>
      <c r="DN71" s="20" t="s">
        <v>81</v>
      </c>
      <c r="DO71" s="20">
        <v>0.65500000000000003</v>
      </c>
      <c r="DP71" s="23">
        <v>0.435</v>
      </c>
      <c r="DQ71" s="20">
        <v>16</v>
      </c>
      <c r="DR71" s="27">
        <f t="shared" si="38"/>
        <v>-3</v>
      </c>
      <c r="DS71" s="20">
        <v>16</v>
      </c>
      <c r="DT71" s="20">
        <v>34</v>
      </c>
      <c r="DU71" s="20">
        <v>50</v>
      </c>
      <c r="DV71" s="25">
        <v>0.37209302325581395</v>
      </c>
      <c r="DW71" s="25">
        <v>0.77272727272727271</v>
      </c>
      <c r="DX71" s="22">
        <f t="shared" si="39"/>
        <v>1.1448202959830867</v>
      </c>
      <c r="DY71" s="20">
        <v>19</v>
      </c>
      <c r="DZ71" s="20">
        <v>22</v>
      </c>
      <c r="EA71" s="17">
        <f t="shared" si="40"/>
        <v>-3</v>
      </c>
      <c r="EB71" s="20">
        <v>13</v>
      </c>
      <c r="EC71" s="20">
        <v>14</v>
      </c>
      <c r="ED71" s="25">
        <f t="shared" si="41"/>
        <v>0.9285714285714286</v>
      </c>
      <c r="EE71" s="20">
        <v>14</v>
      </c>
      <c r="EF71" s="17">
        <f t="shared" si="42"/>
        <v>1</v>
      </c>
      <c r="EG71" s="20">
        <v>7</v>
      </c>
      <c r="EH71" s="20">
        <v>4</v>
      </c>
      <c r="EI71" s="20">
        <v>91</v>
      </c>
      <c r="EJ71" s="17">
        <v>98</v>
      </c>
    </row>
    <row r="72" spans="1:140" x14ac:dyDescent="0.3">
      <c r="A72" s="2" t="s">
        <v>61</v>
      </c>
      <c r="B72" s="6">
        <v>43078</v>
      </c>
      <c r="C72" s="7" t="s">
        <v>62</v>
      </c>
      <c r="D72" s="7" t="s">
        <v>28</v>
      </c>
      <c r="E72" s="7">
        <v>14</v>
      </c>
      <c r="F72" s="7" t="s">
        <v>63</v>
      </c>
      <c r="G72" s="7">
        <v>0.48199999999999998</v>
      </c>
      <c r="H72" s="8" t="s">
        <v>64</v>
      </c>
      <c r="I72" s="48">
        <v>20</v>
      </c>
      <c r="J72" s="7">
        <v>0.35</v>
      </c>
      <c r="K72" s="7" t="s">
        <v>65</v>
      </c>
      <c r="L72" s="7">
        <v>0.73699999999999999</v>
      </c>
      <c r="M72" s="11">
        <v>0.36</v>
      </c>
      <c r="N72" s="7">
        <v>22</v>
      </c>
      <c r="O72" s="14">
        <f t="shared" si="36"/>
        <v>-2</v>
      </c>
      <c r="P72" s="7">
        <v>14</v>
      </c>
      <c r="Q72" s="7">
        <v>27</v>
      </c>
      <c r="R72" s="7">
        <v>41</v>
      </c>
      <c r="S72" s="10">
        <v>0.45161290322580644</v>
      </c>
      <c r="T72" s="10">
        <v>0.71052631578947367</v>
      </c>
      <c r="U72" s="10">
        <f t="shared" si="37"/>
        <v>1.1621392190152802</v>
      </c>
      <c r="V72" s="7">
        <v>23</v>
      </c>
      <c r="W72" s="7">
        <v>21</v>
      </c>
      <c r="X72" s="5">
        <f t="shared" si="51"/>
        <v>2</v>
      </c>
      <c r="Y72" s="7">
        <v>17</v>
      </c>
      <c r="Z72" s="7">
        <v>15</v>
      </c>
      <c r="AA72" s="10">
        <f t="shared" si="52"/>
        <v>1.1333333333333333</v>
      </c>
      <c r="AB72" s="7">
        <v>14</v>
      </c>
      <c r="AC72" s="5">
        <f t="shared" si="53"/>
        <v>-1</v>
      </c>
      <c r="AD72" s="7">
        <v>7</v>
      </c>
      <c r="AE72" s="7">
        <v>5</v>
      </c>
      <c r="AF72" s="7">
        <v>75</v>
      </c>
      <c r="AG72" s="5">
        <v>82</v>
      </c>
      <c r="AH72" s="60"/>
      <c r="AI72" s="18" t="s">
        <v>32</v>
      </c>
      <c r="AJ72" s="19">
        <v>43057</v>
      </c>
      <c r="AK72" s="20" t="s">
        <v>33</v>
      </c>
      <c r="AL72" s="20" t="s">
        <v>28</v>
      </c>
      <c r="AM72" s="20">
        <v>10</v>
      </c>
      <c r="AN72" s="20" t="s">
        <v>34</v>
      </c>
      <c r="AO72" s="20">
        <v>0.50800000000000001</v>
      </c>
      <c r="AP72" s="21" t="s">
        <v>35</v>
      </c>
      <c r="AQ72" s="25" t="s">
        <v>593</v>
      </c>
      <c r="AR72" s="20">
        <v>0.38900000000000001</v>
      </c>
      <c r="AS72" s="20" t="s">
        <v>36</v>
      </c>
      <c r="AT72" s="20">
        <v>0.83899999999999997</v>
      </c>
      <c r="AU72" s="23">
        <v>0.41599999999999998</v>
      </c>
      <c r="AV72" s="20">
        <v>20</v>
      </c>
      <c r="AW72" s="27">
        <f t="shared" si="43"/>
        <v>-2</v>
      </c>
      <c r="AX72" s="20">
        <v>10</v>
      </c>
      <c r="AY72" s="20">
        <v>36</v>
      </c>
      <c r="AZ72" s="20">
        <v>46</v>
      </c>
      <c r="BA72" s="25">
        <v>0.34482758620689657</v>
      </c>
      <c r="BB72" s="25">
        <v>0.73469387755102045</v>
      </c>
      <c r="BC72" s="22">
        <f t="shared" si="44"/>
        <v>1.0795214637579171</v>
      </c>
      <c r="BD72" s="20">
        <v>23</v>
      </c>
      <c r="BE72" s="20">
        <v>28</v>
      </c>
      <c r="BF72" s="17">
        <f t="shared" si="45"/>
        <v>-5</v>
      </c>
      <c r="BG72" s="20">
        <v>12</v>
      </c>
      <c r="BH72" s="20">
        <v>19</v>
      </c>
      <c r="BI72" s="20">
        <f t="shared" si="46"/>
        <v>0.63157894736842102</v>
      </c>
      <c r="BJ72" s="20">
        <v>9</v>
      </c>
      <c r="BK72" s="17">
        <f t="shared" ref="BK72:BK100" si="55">BJ72-BG72</f>
        <v>-3</v>
      </c>
      <c r="BL72" s="20">
        <v>5</v>
      </c>
      <c r="BM72" s="20">
        <v>2</v>
      </c>
      <c r="BN72" s="20">
        <v>95</v>
      </c>
      <c r="BO72" s="17">
        <v>96</v>
      </c>
      <c r="BT72" s="18" t="s">
        <v>32</v>
      </c>
      <c r="BU72" s="37">
        <v>43057</v>
      </c>
      <c r="BV72" s="20" t="s">
        <v>33</v>
      </c>
      <c r="BW72" s="20">
        <v>1</v>
      </c>
      <c r="BX72" s="20">
        <v>10</v>
      </c>
      <c r="BY72" s="20" t="s">
        <v>34</v>
      </c>
      <c r="BZ72" s="20">
        <v>0.50800000000000001</v>
      </c>
      <c r="CA72" s="21" t="s">
        <v>35</v>
      </c>
      <c r="CB72" s="25" t="s">
        <v>593</v>
      </c>
      <c r="CC72" s="30">
        <v>0.38900000000000001</v>
      </c>
      <c r="CD72" s="30" t="s">
        <v>36</v>
      </c>
      <c r="CE72" s="30">
        <v>0.83899999999999997</v>
      </c>
      <c r="CF72" s="64">
        <v>0.41599999999999998</v>
      </c>
      <c r="CG72" s="30">
        <v>20</v>
      </c>
      <c r="CH72" s="62">
        <f t="shared" si="48"/>
        <v>-2</v>
      </c>
      <c r="CI72" s="30">
        <v>10</v>
      </c>
      <c r="CJ72" s="30">
        <v>36</v>
      </c>
      <c r="CK72" s="30">
        <v>46</v>
      </c>
      <c r="CL72" s="66">
        <v>0.34482758620689657</v>
      </c>
      <c r="CM72" s="66">
        <v>0.73469387755102045</v>
      </c>
      <c r="CN72" s="22">
        <f t="shared" si="54"/>
        <v>1.0795214637579171</v>
      </c>
      <c r="CO72" s="20">
        <v>23</v>
      </c>
      <c r="CP72" s="20">
        <v>28</v>
      </c>
      <c r="CQ72" s="29">
        <f t="shared" si="28"/>
        <v>-5</v>
      </c>
      <c r="CR72" s="20">
        <v>12</v>
      </c>
      <c r="CS72" s="20">
        <v>19</v>
      </c>
      <c r="CT72" s="20">
        <f t="shared" si="29"/>
        <v>0.63157894736842102</v>
      </c>
      <c r="CU72" s="20">
        <v>9</v>
      </c>
      <c r="CV72" s="17">
        <f t="shared" si="50"/>
        <v>-10</v>
      </c>
      <c r="CW72" s="20">
        <v>5</v>
      </c>
      <c r="CX72" s="20">
        <v>2</v>
      </c>
      <c r="CY72" s="20">
        <v>95</v>
      </c>
      <c r="CZ72" s="17">
        <v>96</v>
      </c>
      <c r="DD72" s="18" t="s">
        <v>82</v>
      </c>
      <c r="DE72" s="19">
        <v>43106</v>
      </c>
      <c r="DF72" s="20" t="s">
        <v>83</v>
      </c>
      <c r="DG72" s="20" t="s">
        <v>28</v>
      </c>
      <c r="DH72" s="20">
        <v>8</v>
      </c>
      <c r="DI72" s="20" t="s">
        <v>84</v>
      </c>
      <c r="DJ72" s="20">
        <v>0.40400000000000003</v>
      </c>
      <c r="DK72" s="21" t="s">
        <v>85</v>
      </c>
      <c r="DL72" s="25" t="s">
        <v>604</v>
      </c>
      <c r="DM72" s="20">
        <v>0.20799999999999999</v>
      </c>
      <c r="DN72" s="20" t="s">
        <v>86</v>
      </c>
      <c r="DO72" s="20">
        <v>0.85699999999999998</v>
      </c>
      <c r="DP72" s="23">
        <v>0.43099999999999999</v>
      </c>
      <c r="DQ72" s="20">
        <v>17</v>
      </c>
      <c r="DR72" s="27">
        <f t="shared" si="38"/>
        <v>7</v>
      </c>
      <c r="DS72" s="20">
        <v>8</v>
      </c>
      <c r="DT72" s="20">
        <v>25</v>
      </c>
      <c r="DU72" s="20">
        <v>33</v>
      </c>
      <c r="DV72" s="25">
        <v>0.22857142857142856</v>
      </c>
      <c r="DW72" s="25">
        <v>0.75757575757575757</v>
      </c>
      <c r="DX72" s="22">
        <f t="shared" si="39"/>
        <v>0.98614718614718611</v>
      </c>
      <c r="DY72" s="20">
        <v>13</v>
      </c>
      <c r="DZ72" s="20">
        <v>16</v>
      </c>
      <c r="EA72" s="17">
        <f t="shared" si="40"/>
        <v>-3</v>
      </c>
      <c r="EB72" s="20">
        <v>12</v>
      </c>
      <c r="EC72" s="20">
        <v>8</v>
      </c>
      <c r="ED72" s="25">
        <f t="shared" si="41"/>
        <v>1.5</v>
      </c>
      <c r="EE72" s="20">
        <v>14</v>
      </c>
      <c r="EF72" s="17">
        <f t="shared" si="42"/>
        <v>2</v>
      </c>
      <c r="EG72" s="20">
        <v>7</v>
      </c>
      <c r="EH72" s="20">
        <v>7</v>
      </c>
      <c r="EI72" s="20">
        <v>69</v>
      </c>
      <c r="EJ72" s="17">
        <v>74</v>
      </c>
    </row>
    <row r="73" spans="1:140" x14ac:dyDescent="0.3">
      <c r="A73" s="2" t="s">
        <v>66</v>
      </c>
      <c r="B73" s="6">
        <v>43082</v>
      </c>
      <c r="C73" s="7" t="s">
        <v>67</v>
      </c>
      <c r="D73" s="7" t="s">
        <v>68</v>
      </c>
      <c r="E73" s="7">
        <v>-4</v>
      </c>
      <c r="F73" s="7" t="s">
        <v>69</v>
      </c>
      <c r="G73" s="7">
        <v>0.47499999999999998</v>
      </c>
      <c r="H73" s="8" t="s">
        <v>70</v>
      </c>
      <c r="I73" s="48">
        <v>26</v>
      </c>
      <c r="J73" s="7">
        <v>0.308</v>
      </c>
      <c r="K73" s="7" t="s">
        <v>71</v>
      </c>
      <c r="L73" s="7">
        <v>0.59099999999999997</v>
      </c>
      <c r="M73" s="11">
        <v>0.48</v>
      </c>
      <c r="N73" s="7">
        <v>32</v>
      </c>
      <c r="O73" s="14">
        <f t="shared" si="36"/>
        <v>-6</v>
      </c>
      <c r="P73" s="7">
        <v>17</v>
      </c>
      <c r="Q73" s="7">
        <v>20</v>
      </c>
      <c r="R73" s="7">
        <v>37</v>
      </c>
      <c r="S73" s="10">
        <v>0.4358974358974359</v>
      </c>
      <c r="T73" s="10">
        <v>0.66666666666666663</v>
      </c>
      <c r="U73" s="10">
        <f t="shared" si="37"/>
        <v>1.1025641025641026</v>
      </c>
      <c r="V73" s="7">
        <v>26</v>
      </c>
      <c r="W73" s="7">
        <v>20</v>
      </c>
      <c r="X73" s="5">
        <f t="shared" si="51"/>
        <v>6</v>
      </c>
      <c r="Y73" s="7">
        <v>12</v>
      </c>
      <c r="Z73" s="7">
        <v>15</v>
      </c>
      <c r="AA73" s="10">
        <f t="shared" si="52"/>
        <v>0.8</v>
      </c>
      <c r="AB73" s="7">
        <v>12</v>
      </c>
      <c r="AC73" s="5">
        <f t="shared" si="53"/>
        <v>-3</v>
      </c>
      <c r="AD73" s="7">
        <v>4</v>
      </c>
      <c r="AE73" s="7">
        <v>7</v>
      </c>
      <c r="AF73" s="7">
        <v>79</v>
      </c>
      <c r="AG73" s="5">
        <v>86</v>
      </c>
      <c r="AH73" s="60"/>
      <c r="AI73" s="18" t="s">
        <v>306</v>
      </c>
      <c r="AJ73" s="19">
        <v>43785</v>
      </c>
      <c r="AK73" s="20" t="s">
        <v>307</v>
      </c>
      <c r="AL73" s="20" t="s">
        <v>28</v>
      </c>
      <c r="AM73" s="20">
        <v>10</v>
      </c>
      <c r="AN73" s="20" t="s">
        <v>308</v>
      </c>
      <c r="AO73" s="20">
        <v>0.435</v>
      </c>
      <c r="AP73" s="21" t="s">
        <v>309</v>
      </c>
      <c r="AQ73" s="25" t="s">
        <v>592</v>
      </c>
      <c r="AR73" s="20">
        <v>0.379</v>
      </c>
      <c r="AS73" s="20" t="s">
        <v>310</v>
      </c>
      <c r="AT73" s="20">
        <v>0.78900000000000003</v>
      </c>
      <c r="AU73" s="23">
        <v>0.41399999999999998</v>
      </c>
      <c r="AV73" s="24">
        <v>18</v>
      </c>
      <c r="AW73" s="27">
        <f t="shared" si="43"/>
        <v>11</v>
      </c>
      <c r="AX73" s="20">
        <v>16</v>
      </c>
      <c r="AY73" s="20">
        <v>28</v>
      </c>
      <c r="AZ73" s="20">
        <v>44</v>
      </c>
      <c r="BA73" s="25">
        <v>0.37209302325581395</v>
      </c>
      <c r="BB73" s="25">
        <v>0.8</v>
      </c>
      <c r="BC73" s="22">
        <f t="shared" si="44"/>
        <v>1.172093023255814</v>
      </c>
      <c r="BD73" s="20">
        <v>17</v>
      </c>
      <c r="BE73" s="24">
        <v>20</v>
      </c>
      <c r="BF73" s="17">
        <f t="shared" si="45"/>
        <v>-3</v>
      </c>
      <c r="BG73" s="20">
        <v>13</v>
      </c>
      <c r="BH73" s="20">
        <v>15</v>
      </c>
      <c r="BI73" s="20">
        <f t="shared" si="46"/>
        <v>0.8666666666666667</v>
      </c>
      <c r="BJ73" s="24">
        <v>17</v>
      </c>
      <c r="BK73" s="17">
        <f t="shared" si="55"/>
        <v>4</v>
      </c>
      <c r="BL73" s="20">
        <v>6</v>
      </c>
      <c r="BM73" s="20">
        <v>11</v>
      </c>
      <c r="BN73" s="20">
        <v>86</v>
      </c>
      <c r="BO73" s="17">
        <v>96</v>
      </c>
      <c r="BT73" s="18" t="s">
        <v>306</v>
      </c>
      <c r="BU73" s="37">
        <v>43785</v>
      </c>
      <c r="BV73" s="20" t="s">
        <v>307</v>
      </c>
      <c r="BW73" s="20">
        <v>1</v>
      </c>
      <c r="BX73" s="20">
        <v>10</v>
      </c>
      <c r="BY73" s="20" t="s">
        <v>308</v>
      </c>
      <c r="BZ73" s="20">
        <v>0.435</v>
      </c>
      <c r="CA73" s="21" t="s">
        <v>309</v>
      </c>
      <c r="CB73" s="25" t="s">
        <v>592</v>
      </c>
      <c r="CC73" s="30">
        <v>0.379</v>
      </c>
      <c r="CD73" s="30" t="s">
        <v>310</v>
      </c>
      <c r="CE73" s="30">
        <v>0.78900000000000003</v>
      </c>
      <c r="CF73" s="64">
        <v>0.41399999999999998</v>
      </c>
      <c r="CG73" s="65">
        <v>18</v>
      </c>
      <c r="CH73" s="62">
        <f t="shared" si="48"/>
        <v>11</v>
      </c>
      <c r="CI73" s="30">
        <v>16</v>
      </c>
      <c r="CJ73" s="30">
        <v>28</v>
      </c>
      <c r="CK73" s="30">
        <v>44</v>
      </c>
      <c r="CL73" s="66">
        <v>0.37209302325581395</v>
      </c>
      <c r="CM73" s="66">
        <v>0.8</v>
      </c>
      <c r="CN73" s="22">
        <f t="shared" si="54"/>
        <v>1.172093023255814</v>
      </c>
      <c r="CO73" s="20">
        <v>17</v>
      </c>
      <c r="CP73" s="24">
        <v>20</v>
      </c>
      <c r="CQ73" s="29">
        <f t="shared" si="28"/>
        <v>-3</v>
      </c>
      <c r="CR73" s="20">
        <v>13</v>
      </c>
      <c r="CS73" s="20">
        <v>15</v>
      </c>
      <c r="CT73" s="20">
        <f t="shared" si="29"/>
        <v>0.8666666666666667</v>
      </c>
      <c r="CU73" s="24">
        <v>17</v>
      </c>
      <c r="CV73" s="17">
        <f t="shared" si="50"/>
        <v>2</v>
      </c>
      <c r="CW73" s="20">
        <v>6</v>
      </c>
      <c r="CX73" s="20">
        <v>11</v>
      </c>
      <c r="CY73" s="20">
        <v>86</v>
      </c>
      <c r="CZ73" s="17">
        <v>96</v>
      </c>
      <c r="DD73" s="18" t="s">
        <v>87</v>
      </c>
      <c r="DE73" s="19">
        <v>43109</v>
      </c>
      <c r="DF73" s="20" t="s">
        <v>88</v>
      </c>
      <c r="DG73" s="20" t="s">
        <v>28</v>
      </c>
      <c r="DH73" s="20">
        <v>31</v>
      </c>
      <c r="DI73" s="20" t="s">
        <v>89</v>
      </c>
      <c r="DJ73" s="20">
        <v>0.52500000000000002</v>
      </c>
      <c r="DK73" s="21" t="s">
        <v>90</v>
      </c>
      <c r="DL73" s="25" t="s">
        <v>604</v>
      </c>
      <c r="DM73" s="20">
        <v>0.375</v>
      </c>
      <c r="DN73" s="21" t="s">
        <v>91</v>
      </c>
      <c r="DO73" s="20">
        <v>0.64300000000000002</v>
      </c>
      <c r="DP73" s="23">
        <v>0.36399999999999999</v>
      </c>
      <c r="DQ73" s="20">
        <v>18</v>
      </c>
      <c r="DR73" s="27">
        <f t="shared" si="38"/>
        <v>6</v>
      </c>
      <c r="DS73" s="20">
        <v>12</v>
      </c>
      <c r="DT73" s="20">
        <v>27</v>
      </c>
      <c r="DU73" s="20">
        <v>39</v>
      </c>
      <c r="DV73" s="25">
        <v>0.4</v>
      </c>
      <c r="DW73" s="25">
        <v>0.72972972972972971</v>
      </c>
      <c r="DX73" s="22">
        <f t="shared" si="39"/>
        <v>1.1297297297297297</v>
      </c>
      <c r="DY73" s="20">
        <v>17</v>
      </c>
      <c r="DZ73" s="20">
        <v>13</v>
      </c>
      <c r="EA73" s="17">
        <f t="shared" si="40"/>
        <v>4</v>
      </c>
      <c r="EB73" s="20">
        <v>14</v>
      </c>
      <c r="EC73" s="20">
        <v>10</v>
      </c>
      <c r="ED73" s="25">
        <f t="shared" si="41"/>
        <v>1.4</v>
      </c>
      <c r="EE73" s="20">
        <v>3</v>
      </c>
      <c r="EF73" s="17">
        <f t="shared" si="42"/>
        <v>-11</v>
      </c>
      <c r="EG73" s="20">
        <v>10</v>
      </c>
      <c r="EH73" s="20">
        <v>5</v>
      </c>
      <c r="EI73" s="20">
        <v>80</v>
      </c>
      <c r="EJ73" s="17">
        <v>74</v>
      </c>
    </row>
    <row r="74" spans="1:140" x14ac:dyDescent="0.3">
      <c r="A74" s="2" t="s">
        <v>72</v>
      </c>
      <c r="B74" s="6">
        <v>43099</v>
      </c>
      <c r="C74" s="7" t="s">
        <v>73</v>
      </c>
      <c r="D74" s="7" t="s">
        <v>28</v>
      </c>
      <c r="E74" s="7">
        <v>32</v>
      </c>
      <c r="F74" s="7" t="s">
        <v>74</v>
      </c>
      <c r="G74" s="7">
        <v>0.46400000000000002</v>
      </c>
      <c r="H74" s="8" t="s">
        <v>75</v>
      </c>
      <c r="I74" s="48">
        <v>26</v>
      </c>
      <c r="J74" s="7">
        <v>0.42299999999999999</v>
      </c>
      <c r="K74" s="8" t="s">
        <v>76</v>
      </c>
      <c r="L74" s="7">
        <v>0.55600000000000005</v>
      </c>
      <c r="M74" s="11">
        <v>0.32600000000000001</v>
      </c>
      <c r="N74" s="7">
        <v>15</v>
      </c>
      <c r="O74" s="14">
        <f t="shared" si="36"/>
        <v>11</v>
      </c>
      <c r="P74" s="7">
        <v>16</v>
      </c>
      <c r="Q74" s="7">
        <v>28</v>
      </c>
      <c r="R74" s="7">
        <v>44</v>
      </c>
      <c r="S74" s="10">
        <v>0.44444444444444442</v>
      </c>
      <c r="T74" s="10">
        <v>0.875</v>
      </c>
      <c r="U74" s="10">
        <f t="shared" si="37"/>
        <v>1.3194444444444444</v>
      </c>
      <c r="V74" s="7">
        <v>14</v>
      </c>
      <c r="W74" s="7">
        <v>13</v>
      </c>
      <c r="X74" s="5">
        <f t="shared" si="51"/>
        <v>1</v>
      </c>
      <c r="Y74" s="7">
        <v>22</v>
      </c>
      <c r="Z74" s="7">
        <v>9</v>
      </c>
      <c r="AA74" s="10">
        <f t="shared" si="52"/>
        <v>2.4444444444444446</v>
      </c>
      <c r="AB74" s="7">
        <v>16</v>
      </c>
      <c r="AC74" s="5">
        <f t="shared" si="53"/>
        <v>7</v>
      </c>
      <c r="AD74" s="7">
        <v>2</v>
      </c>
      <c r="AE74" s="7">
        <v>8</v>
      </c>
      <c r="AF74" s="7">
        <v>80</v>
      </c>
      <c r="AG74" s="5">
        <v>77</v>
      </c>
      <c r="AH74" s="60"/>
      <c r="AI74" s="18" t="s">
        <v>355</v>
      </c>
      <c r="AJ74" s="19">
        <v>42420</v>
      </c>
      <c r="AK74" s="20" t="s">
        <v>466</v>
      </c>
      <c r="AL74" s="20" t="s">
        <v>28</v>
      </c>
      <c r="AM74" s="17">
        <v>11</v>
      </c>
      <c r="AN74" s="20" t="s">
        <v>272</v>
      </c>
      <c r="AO74" s="20">
        <v>0.45</v>
      </c>
      <c r="AP74" s="21" t="s">
        <v>110</v>
      </c>
      <c r="AQ74" s="25" t="s">
        <v>607</v>
      </c>
      <c r="AR74" s="20">
        <v>0.36799999999999999</v>
      </c>
      <c r="AS74" s="20" t="s">
        <v>51</v>
      </c>
      <c r="AT74" s="20">
        <v>0.83299999999999996</v>
      </c>
      <c r="AU74" s="20">
        <v>0.42099999999999999</v>
      </c>
      <c r="AV74" s="20">
        <v>18</v>
      </c>
      <c r="AW74" s="27">
        <f t="shared" si="43"/>
        <v>1</v>
      </c>
      <c r="AX74" s="20">
        <v>14</v>
      </c>
      <c r="AY74" s="20">
        <v>27</v>
      </c>
      <c r="AZ74" s="20">
        <v>41</v>
      </c>
      <c r="BA74" s="22">
        <v>0.42424242424242425</v>
      </c>
      <c r="BB74" s="22">
        <v>0.77142857142857146</v>
      </c>
      <c r="BC74" s="22">
        <f t="shared" si="44"/>
        <v>1.1956709956709957</v>
      </c>
      <c r="BD74" s="20">
        <v>21</v>
      </c>
      <c r="BE74" s="17">
        <v>19</v>
      </c>
      <c r="BF74" s="17">
        <f>BD74-BE74</f>
        <v>2</v>
      </c>
      <c r="BG74" s="20">
        <v>18</v>
      </c>
      <c r="BH74" s="20">
        <v>14</v>
      </c>
      <c r="BI74" s="20">
        <f t="shared" si="46"/>
        <v>1.2857142857142858</v>
      </c>
      <c r="BJ74" s="17">
        <v>12</v>
      </c>
      <c r="BK74" s="17">
        <f t="shared" si="55"/>
        <v>-6</v>
      </c>
      <c r="BL74" s="20">
        <v>3</v>
      </c>
      <c r="BM74" s="20">
        <v>5</v>
      </c>
      <c r="BN74" s="20">
        <v>76</v>
      </c>
      <c r="BO74" s="20">
        <v>82</v>
      </c>
      <c r="BT74" s="18" t="s">
        <v>355</v>
      </c>
      <c r="BU74" s="37">
        <v>42420</v>
      </c>
      <c r="BV74" s="20" t="s">
        <v>466</v>
      </c>
      <c r="BW74" s="20">
        <v>1</v>
      </c>
      <c r="BX74" s="17">
        <v>11</v>
      </c>
      <c r="BY74" s="20" t="s">
        <v>272</v>
      </c>
      <c r="BZ74" s="20">
        <v>0.45</v>
      </c>
      <c r="CA74" s="21" t="s">
        <v>110</v>
      </c>
      <c r="CB74" s="25" t="s">
        <v>607</v>
      </c>
      <c r="CC74" s="30">
        <v>0.36799999999999999</v>
      </c>
      <c r="CD74" s="30" t="s">
        <v>51</v>
      </c>
      <c r="CE74" s="30">
        <v>0.83299999999999996</v>
      </c>
      <c r="CF74" s="30">
        <v>0.42099999999999999</v>
      </c>
      <c r="CG74" s="30">
        <v>18</v>
      </c>
      <c r="CH74" s="62">
        <f t="shared" si="48"/>
        <v>1</v>
      </c>
      <c r="CI74" s="30">
        <v>14</v>
      </c>
      <c r="CJ74" s="30">
        <v>27</v>
      </c>
      <c r="CK74" s="30">
        <v>41</v>
      </c>
      <c r="CL74" s="63">
        <v>0.42424242424242425</v>
      </c>
      <c r="CM74" s="63">
        <v>0.77142857142857146</v>
      </c>
      <c r="CN74" s="22">
        <f t="shared" si="54"/>
        <v>1.1956709956709957</v>
      </c>
      <c r="CO74" s="20">
        <v>21</v>
      </c>
      <c r="CP74" s="17">
        <v>19</v>
      </c>
      <c r="CQ74" s="29">
        <f>CO74-CP74</f>
        <v>2</v>
      </c>
      <c r="CR74" s="20">
        <v>18</v>
      </c>
      <c r="CS74" s="20">
        <v>14</v>
      </c>
      <c r="CT74" s="20">
        <f t="shared" si="29"/>
        <v>1.2857142857142858</v>
      </c>
      <c r="CU74" s="17">
        <v>12</v>
      </c>
      <c r="CV74" s="17">
        <f t="shared" si="50"/>
        <v>-2</v>
      </c>
      <c r="CW74" s="20">
        <v>3</v>
      </c>
      <c r="CX74" s="20">
        <v>5</v>
      </c>
      <c r="CY74" s="20">
        <v>76</v>
      </c>
      <c r="CZ74" s="20">
        <v>82</v>
      </c>
      <c r="DD74" s="18" t="s">
        <v>92</v>
      </c>
      <c r="DE74" s="19">
        <v>43111</v>
      </c>
      <c r="DF74" s="20" t="s">
        <v>38</v>
      </c>
      <c r="DG74" s="20" t="s">
        <v>28</v>
      </c>
      <c r="DH74" s="20">
        <v>9</v>
      </c>
      <c r="DI74" s="20" t="s">
        <v>93</v>
      </c>
      <c r="DJ74" s="20">
        <v>0.47099999999999997</v>
      </c>
      <c r="DK74" s="21" t="s">
        <v>94</v>
      </c>
      <c r="DL74" s="25" t="s">
        <v>611</v>
      </c>
      <c r="DM74" s="20">
        <v>0.52900000000000003</v>
      </c>
      <c r="DN74" s="20" t="s">
        <v>95</v>
      </c>
      <c r="DO74" s="20">
        <v>0.71</v>
      </c>
      <c r="DP74" s="23">
        <v>0.43099999999999999</v>
      </c>
      <c r="DQ74" s="20">
        <v>22</v>
      </c>
      <c r="DR74" s="27">
        <f t="shared" si="38"/>
        <v>-5</v>
      </c>
      <c r="DS74" s="20">
        <v>9</v>
      </c>
      <c r="DT74" s="20">
        <v>30</v>
      </c>
      <c r="DU74" s="20">
        <v>39</v>
      </c>
      <c r="DV74" s="25">
        <v>0.29032258064516131</v>
      </c>
      <c r="DW74" s="25">
        <v>0.81081081081081086</v>
      </c>
      <c r="DX74" s="22">
        <f t="shared" si="39"/>
        <v>1.1011333914559722</v>
      </c>
      <c r="DY74" s="20">
        <v>16</v>
      </c>
      <c r="DZ74" s="20">
        <v>25</v>
      </c>
      <c r="EA74" s="17">
        <f t="shared" si="40"/>
        <v>-9</v>
      </c>
      <c r="EB74" s="20">
        <v>14</v>
      </c>
      <c r="EC74" s="20">
        <v>15</v>
      </c>
      <c r="ED74" s="25">
        <f t="shared" si="41"/>
        <v>0.93333333333333335</v>
      </c>
      <c r="EE74" s="20">
        <v>11</v>
      </c>
      <c r="EF74" s="17">
        <f t="shared" si="42"/>
        <v>-3</v>
      </c>
      <c r="EG74" s="20">
        <v>6</v>
      </c>
      <c r="EH74" s="20">
        <v>5</v>
      </c>
      <c r="EI74" s="20">
        <v>79</v>
      </c>
      <c r="EJ74" s="17">
        <v>81</v>
      </c>
    </row>
    <row r="75" spans="1:140" x14ac:dyDescent="0.3">
      <c r="A75" s="2" t="s">
        <v>77</v>
      </c>
      <c r="B75" s="6">
        <v>43102</v>
      </c>
      <c r="C75" s="7" t="s">
        <v>78</v>
      </c>
      <c r="D75" s="7" t="s">
        <v>28</v>
      </c>
      <c r="E75" s="7">
        <v>16</v>
      </c>
      <c r="F75" s="7" t="s">
        <v>79</v>
      </c>
      <c r="G75" s="7">
        <v>0.47899999999999998</v>
      </c>
      <c r="H75" s="8" t="s">
        <v>80</v>
      </c>
      <c r="I75" s="48">
        <v>13</v>
      </c>
      <c r="J75" s="7">
        <v>0.308</v>
      </c>
      <c r="K75" s="7" t="s">
        <v>81</v>
      </c>
      <c r="L75" s="7">
        <v>0.65500000000000003</v>
      </c>
      <c r="M75" s="11">
        <v>0.435</v>
      </c>
      <c r="N75" s="7">
        <v>16</v>
      </c>
      <c r="O75" s="14">
        <f t="shared" si="36"/>
        <v>-3</v>
      </c>
      <c r="P75" s="7">
        <v>16</v>
      </c>
      <c r="Q75" s="7">
        <v>34</v>
      </c>
      <c r="R75" s="7">
        <v>50</v>
      </c>
      <c r="S75" s="10">
        <v>0.37209302325581395</v>
      </c>
      <c r="T75" s="10">
        <v>0.77272727272727271</v>
      </c>
      <c r="U75" s="10">
        <f t="shared" si="37"/>
        <v>1.1448202959830867</v>
      </c>
      <c r="V75" s="7">
        <v>19</v>
      </c>
      <c r="W75" s="7">
        <v>22</v>
      </c>
      <c r="X75" s="5">
        <f t="shared" si="51"/>
        <v>-3</v>
      </c>
      <c r="Y75" s="7">
        <v>13</v>
      </c>
      <c r="Z75" s="7">
        <v>14</v>
      </c>
      <c r="AA75" s="10">
        <f t="shared" si="52"/>
        <v>0.9285714285714286</v>
      </c>
      <c r="AB75" s="7">
        <v>14</v>
      </c>
      <c r="AC75" s="5">
        <f t="shared" si="53"/>
        <v>0</v>
      </c>
      <c r="AD75" s="7">
        <v>7</v>
      </c>
      <c r="AE75" s="7">
        <v>4</v>
      </c>
      <c r="AF75" s="7">
        <v>91</v>
      </c>
      <c r="AG75" s="5">
        <v>98</v>
      </c>
      <c r="AH75" s="60"/>
      <c r="AI75" s="18" t="s">
        <v>122</v>
      </c>
      <c r="AJ75" s="19">
        <v>43839</v>
      </c>
      <c r="AK75" s="20" t="s">
        <v>349</v>
      </c>
      <c r="AL75" s="20" t="s">
        <v>28</v>
      </c>
      <c r="AM75" s="20">
        <v>11</v>
      </c>
      <c r="AN75" s="20" t="s">
        <v>350</v>
      </c>
      <c r="AO75" s="20">
        <v>0.6</v>
      </c>
      <c r="AP75" s="21" t="s">
        <v>302</v>
      </c>
      <c r="AQ75" s="25" t="s">
        <v>595</v>
      </c>
      <c r="AR75" s="23">
        <v>0.5</v>
      </c>
      <c r="AS75" s="21" t="s">
        <v>298</v>
      </c>
      <c r="AT75" s="20">
        <v>0.73299999999999998</v>
      </c>
      <c r="AU75" s="23">
        <v>0.441</v>
      </c>
      <c r="AV75" s="24">
        <v>23</v>
      </c>
      <c r="AW75" s="27">
        <f t="shared" si="43"/>
        <v>-7</v>
      </c>
      <c r="AX75" s="20">
        <v>8</v>
      </c>
      <c r="AY75" s="20">
        <v>29</v>
      </c>
      <c r="AZ75" s="20">
        <v>37</v>
      </c>
      <c r="BA75" s="25">
        <v>0.36363636363636365</v>
      </c>
      <c r="BB75" s="25">
        <v>0.8529411764705882</v>
      </c>
      <c r="BC75" s="22">
        <f t="shared" si="44"/>
        <v>1.2165775401069518</v>
      </c>
      <c r="BD75" s="20">
        <v>23</v>
      </c>
      <c r="BE75" s="24">
        <v>18</v>
      </c>
      <c r="BF75" s="17">
        <f t="shared" ref="BF75:BF107" si="56">BD75-BE75</f>
        <v>5</v>
      </c>
      <c r="BG75" s="20">
        <v>13</v>
      </c>
      <c r="BH75" s="20">
        <v>20</v>
      </c>
      <c r="BI75" s="20">
        <f t="shared" si="46"/>
        <v>0.65</v>
      </c>
      <c r="BJ75" s="24">
        <v>12</v>
      </c>
      <c r="BK75" s="17">
        <f t="shared" si="55"/>
        <v>-1</v>
      </c>
      <c r="BL75" s="20">
        <v>8</v>
      </c>
      <c r="BM75" s="20">
        <v>2</v>
      </c>
      <c r="BN75" s="20">
        <v>85</v>
      </c>
      <c r="BO75" s="17">
        <v>79</v>
      </c>
      <c r="BT75" s="18" t="s">
        <v>122</v>
      </c>
      <c r="BU75" s="37">
        <v>43839</v>
      </c>
      <c r="BV75" s="20" t="s">
        <v>349</v>
      </c>
      <c r="BW75" s="20">
        <v>1</v>
      </c>
      <c r="BX75" s="20">
        <v>11</v>
      </c>
      <c r="BY75" s="20" t="s">
        <v>350</v>
      </c>
      <c r="BZ75" s="20">
        <v>0.6</v>
      </c>
      <c r="CA75" s="21" t="s">
        <v>302</v>
      </c>
      <c r="CB75" s="25" t="s">
        <v>595</v>
      </c>
      <c r="CC75" s="64">
        <v>0.5</v>
      </c>
      <c r="CD75" s="61" t="s">
        <v>298</v>
      </c>
      <c r="CE75" s="30">
        <v>0.73299999999999998</v>
      </c>
      <c r="CF75" s="64">
        <v>0.441</v>
      </c>
      <c r="CG75" s="65">
        <v>23</v>
      </c>
      <c r="CH75" s="62">
        <f t="shared" si="48"/>
        <v>-7</v>
      </c>
      <c r="CI75" s="30">
        <v>8</v>
      </c>
      <c r="CJ75" s="30">
        <v>29</v>
      </c>
      <c r="CK75" s="30">
        <v>37</v>
      </c>
      <c r="CL75" s="66">
        <v>0.36363636363636365</v>
      </c>
      <c r="CM75" s="66">
        <v>0.8529411764705882</v>
      </c>
      <c r="CN75" s="22">
        <f t="shared" si="54"/>
        <v>1.2165775401069518</v>
      </c>
      <c r="CO75" s="20">
        <v>23</v>
      </c>
      <c r="CP75" s="24">
        <v>18</v>
      </c>
      <c r="CQ75" s="29">
        <f t="shared" ref="CQ75:CQ107" si="57">CO75-CP75</f>
        <v>5</v>
      </c>
      <c r="CR75" s="20">
        <v>13</v>
      </c>
      <c r="CS75" s="20">
        <v>20</v>
      </c>
      <c r="CT75" s="20">
        <f t="shared" si="29"/>
        <v>0.65</v>
      </c>
      <c r="CU75" s="24">
        <v>12</v>
      </c>
      <c r="CV75" s="17">
        <f t="shared" si="50"/>
        <v>-8</v>
      </c>
      <c r="CW75" s="20">
        <v>8</v>
      </c>
      <c r="CX75" s="20">
        <v>2</v>
      </c>
      <c r="CY75" s="20">
        <v>85</v>
      </c>
      <c r="CZ75" s="17">
        <v>79</v>
      </c>
      <c r="DD75" s="18" t="s">
        <v>96</v>
      </c>
      <c r="DE75" s="19">
        <v>43113</v>
      </c>
      <c r="DF75" s="20" t="s">
        <v>97</v>
      </c>
      <c r="DG75" s="20" t="s">
        <v>68</v>
      </c>
      <c r="DH75" s="20">
        <v>-6</v>
      </c>
      <c r="DI75" s="20" t="s">
        <v>98</v>
      </c>
      <c r="DJ75" s="20">
        <v>0.38500000000000001</v>
      </c>
      <c r="DK75" s="21" t="s">
        <v>99</v>
      </c>
      <c r="DL75" s="25" t="s">
        <v>599</v>
      </c>
      <c r="DM75" s="20">
        <v>0.27300000000000002</v>
      </c>
      <c r="DN75" s="20" t="s">
        <v>100</v>
      </c>
      <c r="DO75" s="20">
        <v>0.75900000000000001</v>
      </c>
      <c r="DP75" s="23">
        <v>0.41699999999999998</v>
      </c>
      <c r="DQ75" s="20">
        <v>13</v>
      </c>
      <c r="DR75" s="27">
        <f t="shared" si="38"/>
        <v>9</v>
      </c>
      <c r="DS75" s="20">
        <v>14</v>
      </c>
      <c r="DT75" s="20">
        <v>30</v>
      </c>
      <c r="DU75" s="20">
        <v>44</v>
      </c>
      <c r="DV75" s="25">
        <v>0.4</v>
      </c>
      <c r="DW75" s="25">
        <v>0.69767441860465118</v>
      </c>
      <c r="DX75" s="22">
        <f t="shared" si="39"/>
        <v>1.0976744186046512</v>
      </c>
      <c r="DY75" s="20">
        <v>30</v>
      </c>
      <c r="DZ75" s="20">
        <v>25</v>
      </c>
      <c r="EA75" s="17">
        <f t="shared" si="40"/>
        <v>5</v>
      </c>
      <c r="EB75" s="20">
        <v>10</v>
      </c>
      <c r="EC75" s="20">
        <v>25</v>
      </c>
      <c r="ED75" s="25">
        <f t="shared" si="41"/>
        <v>0.4</v>
      </c>
      <c r="EE75" s="20">
        <v>9</v>
      </c>
      <c r="EF75" s="17">
        <f t="shared" si="42"/>
        <v>-1</v>
      </c>
      <c r="EG75" s="20">
        <v>4</v>
      </c>
      <c r="EH75" s="20">
        <v>0</v>
      </c>
      <c r="EI75" s="20">
        <v>68</v>
      </c>
      <c r="EJ75" s="17">
        <v>91</v>
      </c>
    </row>
    <row r="76" spans="1:140" x14ac:dyDescent="0.3">
      <c r="A76" s="2" t="s">
        <v>82</v>
      </c>
      <c r="B76" s="6">
        <v>43106</v>
      </c>
      <c r="C76" s="7" t="s">
        <v>83</v>
      </c>
      <c r="D76" s="7" t="s">
        <v>28</v>
      </c>
      <c r="E76" s="7">
        <v>8</v>
      </c>
      <c r="F76" s="7" t="s">
        <v>84</v>
      </c>
      <c r="G76" s="7">
        <v>0.40400000000000003</v>
      </c>
      <c r="H76" s="8" t="s">
        <v>85</v>
      </c>
      <c r="I76" s="48">
        <v>24</v>
      </c>
      <c r="J76" s="7">
        <v>0.20799999999999999</v>
      </c>
      <c r="K76" s="7" t="s">
        <v>86</v>
      </c>
      <c r="L76" s="7">
        <v>0.85699999999999998</v>
      </c>
      <c r="M76" s="11">
        <v>0.43099999999999999</v>
      </c>
      <c r="N76" s="7">
        <v>17</v>
      </c>
      <c r="O76" s="14">
        <f t="shared" si="36"/>
        <v>7</v>
      </c>
      <c r="P76" s="7">
        <v>8</v>
      </c>
      <c r="Q76" s="7">
        <v>25</v>
      </c>
      <c r="R76" s="7">
        <v>33</v>
      </c>
      <c r="S76" s="10">
        <v>0.22857142857142856</v>
      </c>
      <c r="T76" s="10">
        <v>0.75757575757575757</v>
      </c>
      <c r="U76" s="10">
        <f t="shared" si="37"/>
        <v>0.98614718614718611</v>
      </c>
      <c r="V76" s="7">
        <v>13</v>
      </c>
      <c r="W76" s="7">
        <v>16</v>
      </c>
      <c r="X76" s="5">
        <f t="shared" si="51"/>
        <v>-3</v>
      </c>
      <c r="Y76" s="7">
        <v>12</v>
      </c>
      <c r="Z76" s="7">
        <v>8</v>
      </c>
      <c r="AA76" s="10">
        <f t="shared" si="52"/>
        <v>1.5</v>
      </c>
      <c r="AB76" s="7">
        <v>14</v>
      </c>
      <c r="AC76" s="5">
        <f t="shared" si="53"/>
        <v>6</v>
      </c>
      <c r="AD76" s="7">
        <v>7</v>
      </c>
      <c r="AE76" s="7">
        <v>7</v>
      </c>
      <c r="AF76" s="7">
        <v>69</v>
      </c>
      <c r="AG76" s="5">
        <v>74</v>
      </c>
      <c r="AH76" s="60"/>
      <c r="AI76" s="18" t="s">
        <v>37</v>
      </c>
      <c r="AJ76" s="19">
        <v>43859</v>
      </c>
      <c r="AK76" s="20" t="s">
        <v>369</v>
      </c>
      <c r="AL76" s="20" t="s">
        <v>28</v>
      </c>
      <c r="AM76" s="20">
        <v>11</v>
      </c>
      <c r="AN76" s="20" t="s">
        <v>370</v>
      </c>
      <c r="AO76" s="20">
        <v>0.53200000000000003</v>
      </c>
      <c r="AP76" s="21" t="s">
        <v>371</v>
      </c>
      <c r="AQ76" s="25" t="s">
        <v>608</v>
      </c>
      <c r="AR76" s="23">
        <v>0.2</v>
      </c>
      <c r="AS76" s="20" t="s">
        <v>372</v>
      </c>
      <c r="AT76" s="20">
        <v>0.78100000000000003</v>
      </c>
      <c r="AU76" s="23">
        <v>0.47399999999999998</v>
      </c>
      <c r="AV76" s="24">
        <v>15</v>
      </c>
      <c r="AW76" s="27">
        <f t="shared" si="43"/>
        <v>-5</v>
      </c>
      <c r="AX76" s="20">
        <v>4</v>
      </c>
      <c r="AY76" s="20">
        <v>29</v>
      </c>
      <c r="AZ76" s="20">
        <v>33</v>
      </c>
      <c r="BA76" s="25">
        <v>0.16</v>
      </c>
      <c r="BB76" s="25">
        <v>0.82857142857142863</v>
      </c>
      <c r="BC76" s="22">
        <f t="shared" si="44"/>
        <v>0.98857142857142866</v>
      </c>
      <c r="BD76" s="20">
        <v>19</v>
      </c>
      <c r="BE76" s="24">
        <v>24</v>
      </c>
      <c r="BF76" s="17">
        <f t="shared" si="56"/>
        <v>-5</v>
      </c>
      <c r="BG76" s="20">
        <v>10</v>
      </c>
      <c r="BH76" s="20">
        <v>12</v>
      </c>
      <c r="BI76" s="20">
        <f t="shared" si="46"/>
        <v>0.83333333333333337</v>
      </c>
      <c r="BJ76" s="24">
        <v>12</v>
      </c>
      <c r="BK76" s="17">
        <f t="shared" si="55"/>
        <v>2</v>
      </c>
      <c r="BL76" s="20">
        <v>6</v>
      </c>
      <c r="BM76" s="20">
        <v>5</v>
      </c>
      <c r="BN76" s="20">
        <v>77</v>
      </c>
      <c r="BO76" s="17">
        <v>74</v>
      </c>
      <c r="BT76" s="18" t="s">
        <v>37</v>
      </c>
      <c r="BU76" s="37">
        <v>43859</v>
      </c>
      <c r="BV76" s="20" t="s">
        <v>369</v>
      </c>
      <c r="BW76" s="20">
        <v>1</v>
      </c>
      <c r="BX76" s="20">
        <v>11</v>
      </c>
      <c r="BY76" s="20" t="s">
        <v>370</v>
      </c>
      <c r="BZ76" s="20">
        <v>0.53200000000000003</v>
      </c>
      <c r="CA76" s="21" t="s">
        <v>371</v>
      </c>
      <c r="CB76" s="25" t="s">
        <v>608</v>
      </c>
      <c r="CC76" s="64">
        <v>0.2</v>
      </c>
      <c r="CD76" s="30" t="s">
        <v>372</v>
      </c>
      <c r="CE76" s="30">
        <v>0.78100000000000003</v>
      </c>
      <c r="CF76" s="64">
        <v>0.47399999999999998</v>
      </c>
      <c r="CG76" s="65">
        <v>15</v>
      </c>
      <c r="CH76" s="62">
        <f t="shared" si="48"/>
        <v>-5</v>
      </c>
      <c r="CI76" s="30">
        <v>4</v>
      </c>
      <c r="CJ76" s="30">
        <v>29</v>
      </c>
      <c r="CK76" s="30">
        <v>33</v>
      </c>
      <c r="CL76" s="66">
        <v>0.16</v>
      </c>
      <c r="CM76" s="66">
        <v>0.82857142857142863</v>
      </c>
      <c r="CN76" s="22">
        <f t="shared" si="54"/>
        <v>0.98857142857142866</v>
      </c>
      <c r="CO76" s="20">
        <v>19</v>
      </c>
      <c r="CP76" s="24">
        <v>24</v>
      </c>
      <c r="CQ76" s="29">
        <f t="shared" si="57"/>
        <v>-5</v>
      </c>
      <c r="CR76" s="20">
        <v>10</v>
      </c>
      <c r="CS76" s="20">
        <v>12</v>
      </c>
      <c r="CT76" s="20">
        <f t="shared" si="29"/>
        <v>0.83333333333333337</v>
      </c>
      <c r="CU76" s="24">
        <v>12</v>
      </c>
      <c r="CV76" s="17">
        <f t="shared" si="50"/>
        <v>0</v>
      </c>
      <c r="CW76" s="20">
        <v>6</v>
      </c>
      <c r="CX76" s="20">
        <v>5</v>
      </c>
      <c r="CY76" s="20">
        <v>77</v>
      </c>
      <c r="CZ76" s="17">
        <v>74</v>
      </c>
      <c r="DD76" s="18" t="s">
        <v>101</v>
      </c>
      <c r="DE76" s="19">
        <v>43117</v>
      </c>
      <c r="DF76" s="20" t="s">
        <v>102</v>
      </c>
      <c r="DG76" s="20" t="s">
        <v>103</v>
      </c>
      <c r="DH76" s="20">
        <v>5</v>
      </c>
      <c r="DI76" s="20" t="s">
        <v>104</v>
      </c>
      <c r="DJ76" s="20">
        <v>0.35599999999999998</v>
      </c>
      <c r="DK76" s="21" t="s">
        <v>105</v>
      </c>
      <c r="DL76" s="25" t="s">
        <v>593</v>
      </c>
      <c r="DM76" s="20">
        <v>0.33300000000000002</v>
      </c>
      <c r="DN76" s="20" t="s">
        <v>106</v>
      </c>
      <c r="DO76" s="20">
        <v>0.48599999999999999</v>
      </c>
      <c r="DP76" s="23">
        <v>0.34899999999999998</v>
      </c>
      <c r="DQ76" s="20">
        <v>29</v>
      </c>
      <c r="DR76" s="27">
        <f t="shared" si="38"/>
        <v>-11</v>
      </c>
      <c r="DS76" s="20">
        <v>16</v>
      </c>
      <c r="DT76" s="20">
        <v>38</v>
      </c>
      <c r="DU76" s="20">
        <v>54</v>
      </c>
      <c r="DV76" s="25">
        <v>0.31372549019607843</v>
      </c>
      <c r="DW76" s="25">
        <v>0.88372093023255816</v>
      </c>
      <c r="DX76" s="22">
        <f t="shared" si="39"/>
        <v>1.1974464204286366</v>
      </c>
      <c r="DY76" s="20">
        <v>13</v>
      </c>
      <c r="DZ76" s="20">
        <v>30</v>
      </c>
      <c r="EA76" s="17">
        <f t="shared" si="40"/>
        <v>-17</v>
      </c>
      <c r="EB76" s="20">
        <v>13</v>
      </c>
      <c r="EC76" s="20">
        <v>18</v>
      </c>
      <c r="ED76" s="25">
        <f t="shared" si="41"/>
        <v>0.72222222222222221</v>
      </c>
      <c r="EE76" s="20">
        <v>16</v>
      </c>
      <c r="EF76" s="17">
        <f t="shared" si="42"/>
        <v>3</v>
      </c>
      <c r="EG76" s="20">
        <v>2</v>
      </c>
      <c r="EH76" s="20">
        <v>9</v>
      </c>
      <c r="EI76" s="20">
        <v>65</v>
      </c>
      <c r="EJ76" s="17" t="s">
        <v>627</v>
      </c>
    </row>
    <row r="77" spans="1:140" x14ac:dyDescent="0.3">
      <c r="A77" s="2" t="s">
        <v>87</v>
      </c>
      <c r="B77" s="6">
        <v>43109</v>
      </c>
      <c r="C77" s="7" t="s">
        <v>88</v>
      </c>
      <c r="D77" s="7" t="s">
        <v>28</v>
      </c>
      <c r="E77" s="7">
        <v>31</v>
      </c>
      <c r="F77" s="7" t="s">
        <v>89</v>
      </c>
      <c r="G77" s="7">
        <v>0.52500000000000002</v>
      </c>
      <c r="H77" s="8" t="s">
        <v>90</v>
      </c>
      <c r="I77" s="48">
        <v>24</v>
      </c>
      <c r="J77" s="7">
        <v>0.375</v>
      </c>
      <c r="K77" s="8" t="s">
        <v>91</v>
      </c>
      <c r="L77" s="7">
        <v>0.64300000000000002</v>
      </c>
      <c r="M77" s="11">
        <v>0.36399999999999999</v>
      </c>
      <c r="N77" s="7">
        <v>18</v>
      </c>
      <c r="O77" s="14">
        <f t="shared" si="36"/>
        <v>6</v>
      </c>
      <c r="P77" s="7">
        <v>12</v>
      </c>
      <c r="Q77" s="7">
        <v>27</v>
      </c>
      <c r="R77" s="7">
        <v>39</v>
      </c>
      <c r="S77" s="10">
        <v>0.4</v>
      </c>
      <c r="T77" s="10">
        <v>0.72972972972972971</v>
      </c>
      <c r="U77" s="10">
        <f t="shared" si="37"/>
        <v>1.1297297297297297</v>
      </c>
      <c r="V77" s="7">
        <v>17</v>
      </c>
      <c r="W77" s="7">
        <v>13</v>
      </c>
      <c r="X77" s="5">
        <f t="shared" si="51"/>
        <v>4</v>
      </c>
      <c r="Y77" s="7">
        <v>14</v>
      </c>
      <c r="Z77" s="7">
        <v>10</v>
      </c>
      <c r="AA77" s="10">
        <f t="shared" si="52"/>
        <v>1.4</v>
      </c>
      <c r="AB77" s="7">
        <v>3</v>
      </c>
      <c r="AC77" s="5">
        <f t="shared" si="53"/>
        <v>-7</v>
      </c>
      <c r="AD77" s="7">
        <v>10</v>
      </c>
      <c r="AE77" s="7">
        <v>5</v>
      </c>
      <c r="AF77" s="7">
        <v>80</v>
      </c>
      <c r="AG77" s="5">
        <v>74</v>
      </c>
      <c r="AH77" s="60"/>
      <c r="AI77" s="18" t="s">
        <v>475</v>
      </c>
      <c r="AJ77" s="19">
        <v>42434</v>
      </c>
      <c r="AK77" s="20" t="s">
        <v>476</v>
      </c>
      <c r="AL77" s="20" t="s">
        <v>28</v>
      </c>
      <c r="AM77" s="17">
        <v>12</v>
      </c>
      <c r="AN77" s="20" t="s">
        <v>477</v>
      </c>
      <c r="AO77" s="20">
        <v>0.60799999999999998</v>
      </c>
      <c r="AP77" s="21" t="s">
        <v>358</v>
      </c>
      <c r="AQ77" s="25" t="s">
        <v>593</v>
      </c>
      <c r="AR77" s="25">
        <v>0.5</v>
      </c>
      <c r="AS77" s="20" t="s">
        <v>171</v>
      </c>
      <c r="AT77" s="20">
        <v>0.72199999999999998</v>
      </c>
      <c r="AU77" s="20">
        <v>0.48</v>
      </c>
      <c r="AV77" s="20">
        <v>26</v>
      </c>
      <c r="AW77" s="27">
        <f t="shared" si="43"/>
        <v>-8</v>
      </c>
      <c r="AX77" s="20">
        <v>5</v>
      </c>
      <c r="AY77" s="20">
        <v>24</v>
      </c>
      <c r="AZ77" s="20">
        <v>29</v>
      </c>
      <c r="BA77" s="22">
        <v>0.22727272727272727</v>
      </c>
      <c r="BB77" s="22">
        <v>0.8</v>
      </c>
      <c r="BC77" s="22">
        <f t="shared" si="44"/>
        <v>1.0272727272727273</v>
      </c>
      <c r="BD77" s="20">
        <v>17</v>
      </c>
      <c r="BE77" s="17">
        <v>17</v>
      </c>
      <c r="BF77" s="17">
        <f t="shared" si="56"/>
        <v>0</v>
      </c>
      <c r="BG77" s="20">
        <v>16</v>
      </c>
      <c r="BH77" s="20">
        <v>17</v>
      </c>
      <c r="BI77" s="20">
        <f t="shared" si="46"/>
        <v>0.94117647058823528</v>
      </c>
      <c r="BJ77" s="17">
        <v>15</v>
      </c>
      <c r="BK77" s="17">
        <f t="shared" si="55"/>
        <v>-1</v>
      </c>
      <c r="BL77" s="20">
        <v>2</v>
      </c>
      <c r="BM77" s="20">
        <v>5</v>
      </c>
      <c r="BN77" s="20">
        <v>84</v>
      </c>
      <c r="BO77" s="20">
        <v>78</v>
      </c>
      <c r="BT77" s="18" t="s">
        <v>475</v>
      </c>
      <c r="BU77" s="37">
        <v>42434</v>
      </c>
      <c r="BV77" s="20" t="s">
        <v>476</v>
      </c>
      <c r="BW77" s="20">
        <v>1</v>
      </c>
      <c r="BX77" s="17">
        <v>12</v>
      </c>
      <c r="BY77" s="20" t="s">
        <v>477</v>
      </c>
      <c r="BZ77" s="20">
        <v>0.60799999999999998</v>
      </c>
      <c r="CA77" s="21" t="s">
        <v>358</v>
      </c>
      <c r="CB77" s="25" t="s">
        <v>593</v>
      </c>
      <c r="CC77" s="66">
        <v>0.5</v>
      </c>
      <c r="CD77" s="30" t="s">
        <v>171</v>
      </c>
      <c r="CE77" s="30">
        <v>0.72199999999999998</v>
      </c>
      <c r="CF77" s="30">
        <v>0.48</v>
      </c>
      <c r="CG77" s="30">
        <v>26</v>
      </c>
      <c r="CH77" s="62">
        <f t="shared" si="48"/>
        <v>-8</v>
      </c>
      <c r="CI77" s="30">
        <v>5</v>
      </c>
      <c r="CJ77" s="30">
        <v>24</v>
      </c>
      <c r="CK77" s="30">
        <v>29</v>
      </c>
      <c r="CL77" s="63">
        <v>0.22727272727272727</v>
      </c>
      <c r="CM77" s="63">
        <v>0.8</v>
      </c>
      <c r="CN77" s="22">
        <f t="shared" si="54"/>
        <v>1.0272727272727273</v>
      </c>
      <c r="CO77" s="20">
        <v>17</v>
      </c>
      <c r="CP77" s="17">
        <v>17</v>
      </c>
      <c r="CQ77" s="29">
        <f t="shared" si="57"/>
        <v>0</v>
      </c>
      <c r="CR77" s="20">
        <v>16</v>
      </c>
      <c r="CS77" s="20">
        <v>17</v>
      </c>
      <c r="CT77" s="20">
        <f t="shared" si="29"/>
        <v>0.94117647058823528</v>
      </c>
      <c r="CU77" s="17">
        <v>15</v>
      </c>
      <c r="CV77" s="17">
        <f t="shared" si="50"/>
        <v>-2</v>
      </c>
      <c r="CW77" s="20">
        <v>2</v>
      </c>
      <c r="CX77" s="20">
        <v>5</v>
      </c>
      <c r="CY77" s="20">
        <v>84</v>
      </c>
      <c r="CZ77" s="20">
        <v>78</v>
      </c>
      <c r="DD77" s="18" t="s">
        <v>107</v>
      </c>
      <c r="DE77" s="19">
        <v>43120</v>
      </c>
      <c r="DF77" s="20" t="s">
        <v>108</v>
      </c>
      <c r="DG77" s="20" t="s">
        <v>28</v>
      </c>
      <c r="DH77" s="20">
        <v>8</v>
      </c>
      <c r="DI77" s="20" t="s">
        <v>109</v>
      </c>
      <c r="DJ77" s="20">
        <v>0.46</v>
      </c>
      <c r="DK77" s="21" t="s">
        <v>110</v>
      </c>
      <c r="DL77" s="25" t="s">
        <v>607</v>
      </c>
      <c r="DM77" s="20">
        <v>0.36799999999999999</v>
      </c>
      <c r="DN77" s="20" t="s">
        <v>111</v>
      </c>
      <c r="DO77" s="20">
        <v>0.879</v>
      </c>
      <c r="DP77" s="23">
        <v>0.47199999999999998</v>
      </c>
      <c r="DQ77" s="20">
        <v>16</v>
      </c>
      <c r="DR77" s="27">
        <f t="shared" si="38"/>
        <v>3</v>
      </c>
      <c r="DS77" s="20">
        <v>13</v>
      </c>
      <c r="DT77" s="20">
        <v>24</v>
      </c>
      <c r="DU77" s="20">
        <v>37</v>
      </c>
      <c r="DV77" s="25">
        <v>0.43333333333333335</v>
      </c>
      <c r="DW77" s="25">
        <v>0.82758620689655171</v>
      </c>
      <c r="DX77" s="22">
        <f t="shared" si="39"/>
        <v>1.2609195402298852</v>
      </c>
      <c r="DY77" s="20">
        <v>15</v>
      </c>
      <c r="DZ77" s="20">
        <v>27</v>
      </c>
      <c r="EA77" s="17">
        <f t="shared" si="40"/>
        <v>-12</v>
      </c>
      <c r="EB77" s="20">
        <v>11</v>
      </c>
      <c r="EC77" s="20">
        <v>13</v>
      </c>
      <c r="ED77" s="25">
        <f t="shared" si="41"/>
        <v>0.84615384615384615</v>
      </c>
      <c r="EE77" s="20">
        <v>7</v>
      </c>
      <c r="EF77" s="17">
        <f t="shared" si="42"/>
        <v>-4</v>
      </c>
      <c r="EG77" s="20">
        <v>6</v>
      </c>
      <c r="EH77" s="20">
        <v>2</v>
      </c>
      <c r="EI77" s="20">
        <v>82</v>
      </c>
      <c r="EJ77" s="17">
        <v>78</v>
      </c>
    </row>
    <row r="78" spans="1:140" x14ac:dyDescent="0.3">
      <c r="A78" s="2" t="s">
        <v>92</v>
      </c>
      <c r="B78" s="6">
        <v>43111</v>
      </c>
      <c r="C78" s="7" t="s">
        <v>38</v>
      </c>
      <c r="D78" s="7" t="s">
        <v>28</v>
      </c>
      <c r="E78" s="7">
        <v>9</v>
      </c>
      <c r="F78" s="7" t="s">
        <v>93</v>
      </c>
      <c r="G78" s="7">
        <v>0.47099999999999997</v>
      </c>
      <c r="H78" s="8" t="s">
        <v>94</v>
      </c>
      <c r="I78" s="48">
        <v>17</v>
      </c>
      <c r="J78" s="7">
        <v>0.52900000000000003</v>
      </c>
      <c r="K78" s="7" t="s">
        <v>95</v>
      </c>
      <c r="L78" s="7">
        <v>0.71</v>
      </c>
      <c r="M78" s="11">
        <v>0.43099999999999999</v>
      </c>
      <c r="N78" s="7">
        <v>22</v>
      </c>
      <c r="O78" s="14">
        <f t="shared" si="36"/>
        <v>-5</v>
      </c>
      <c r="P78" s="7">
        <v>9</v>
      </c>
      <c r="Q78" s="7">
        <v>30</v>
      </c>
      <c r="R78" s="7">
        <v>39</v>
      </c>
      <c r="S78" s="10">
        <v>0.29032258064516131</v>
      </c>
      <c r="T78" s="10">
        <v>0.81081081081081086</v>
      </c>
      <c r="U78" s="10">
        <f t="shared" si="37"/>
        <v>1.1011333914559722</v>
      </c>
      <c r="V78" s="7">
        <v>16</v>
      </c>
      <c r="W78" s="7">
        <v>25</v>
      </c>
      <c r="X78" s="5">
        <f t="shared" si="51"/>
        <v>-9</v>
      </c>
      <c r="Y78" s="7">
        <v>14</v>
      </c>
      <c r="Z78" s="7">
        <v>15</v>
      </c>
      <c r="AA78" s="10">
        <f t="shared" si="52"/>
        <v>0.93333333333333335</v>
      </c>
      <c r="AB78" s="7">
        <v>11</v>
      </c>
      <c r="AC78" s="5">
        <f t="shared" si="53"/>
        <v>-4</v>
      </c>
      <c r="AD78" s="7">
        <v>6</v>
      </c>
      <c r="AE78" s="7">
        <v>5</v>
      </c>
      <c r="AF78" s="7">
        <v>79</v>
      </c>
      <c r="AG78" s="5">
        <v>81</v>
      </c>
      <c r="AH78" s="60"/>
      <c r="AI78" s="18" t="s">
        <v>47</v>
      </c>
      <c r="AJ78" s="19">
        <v>43069</v>
      </c>
      <c r="AK78" s="20" t="s">
        <v>48</v>
      </c>
      <c r="AL78" s="20" t="s">
        <v>28</v>
      </c>
      <c r="AM78" s="20">
        <v>12</v>
      </c>
      <c r="AN78" s="20" t="s">
        <v>49</v>
      </c>
      <c r="AO78" s="20">
        <v>0.438</v>
      </c>
      <c r="AP78" s="21" t="s">
        <v>50</v>
      </c>
      <c r="AQ78" s="25" t="s">
        <v>591</v>
      </c>
      <c r="AR78" s="20">
        <v>0.38500000000000001</v>
      </c>
      <c r="AS78" s="20" t="s">
        <v>51</v>
      </c>
      <c r="AT78" s="20">
        <v>0.83299999999999996</v>
      </c>
      <c r="AU78" s="23">
        <v>0.371</v>
      </c>
      <c r="AV78" s="20">
        <v>37</v>
      </c>
      <c r="AW78" s="27">
        <f t="shared" si="43"/>
        <v>-11</v>
      </c>
      <c r="AX78" s="20">
        <v>15</v>
      </c>
      <c r="AY78" s="20">
        <v>33</v>
      </c>
      <c r="AZ78" s="20">
        <v>48</v>
      </c>
      <c r="BA78" s="25">
        <v>0.44117647058823528</v>
      </c>
      <c r="BB78" s="25">
        <v>0.84615384615384615</v>
      </c>
      <c r="BC78" s="22">
        <f t="shared" si="44"/>
        <v>1.2873303167420813</v>
      </c>
      <c r="BD78" s="20">
        <v>14</v>
      </c>
      <c r="BE78" s="20">
        <v>19</v>
      </c>
      <c r="BF78" s="17">
        <f t="shared" si="56"/>
        <v>-5</v>
      </c>
      <c r="BG78" s="20">
        <v>14</v>
      </c>
      <c r="BH78" s="20">
        <v>16</v>
      </c>
      <c r="BI78" s="20">
        <f t="shared" si="46"/>
        <v>0.875</v>
      </c>
      <c r="BJ78" s="20">
        <v>11</v>
      </c>
      <c r="BK78" s="17">
        <f t="shared" si="55"/>
        <v>-3</v>
      </c>
      <c r="BL78" s="20">
        <v>3</v>
      </c>
      <c r="BM78" s="20">
        <v>3</v>
      </c>
      <c r="BN78" s="20">
        <v>81</v>
      </c>
      <c r="BO78" s="17">
        <v>89</v>
      </c>
      <c r="BT78" s="18" t="s">
        <v>47</v>
      </c>
      <c r="BU78" s="37">
        <v>43069</v>
      </c>
      <c r="BV78" s="20" t="s">
        <v>48</v>
      </c>
      <c r="BW78" s="20">
        <v>1</v>
      </c>
      <c r="BX78" s="20">
        <v>12</v>
      </c>
      <c r="BY78" s="20" t="s">
        <v>49</v>
      </c>
      <c r="BZ78" s="20">
        <v>0.438</v>
      </c>
      <c r="CA78" s="21" t="s">
        <v>50</v>
      </c>
      <c r="CB78" s="25" t="s">
        <v>591</v>
      </c>
      <c r="CC78" s="30">
        <v>0.38500000000000001</v>
      </c>
      <c r="CD78" s="30" t="s">
        <v>51</v>
      </c>
      <c r="CE78" s="30">
        <v>0.83299999999999996</v>
      </c>
      <c r="CF78" s="64">
        <v>0.371</v>
      </c>
      <c r="CG78" s="30">
        <v>37</v>
      </c>
      <c r="CH78" s="62">
        <f t="shared" si="48"/>
        <v>-11</v>
      </c>
      <c r="CI78" s="30">
        <v>15</v>
      </c>
      <c r="CJ78" s="30">
        <v>33</v>
      </c>
      <c r="CK78" s="30">
        <v>48</v>
      </c>
      <c r="CL78" s="66">
        <v>0.44117647058823528</v>
      </c>
      <c r="CM78" s="66">
        <v>0.84615384615384615</v>
      </c>
      <c r="CN78" s="22">
        <f t="shared" si="54"/>
        <v>1.2873303167420813</v>
      </c>
      <c r="CO78" s="20">
        <v>14</v>
      </c>
      <c r="CP78" s="20">
        <v>19</v>
      </c>
      <c r="CQ78" s="29">
        <f t="shared" si="57"/>
        <v>-5</v>
      </c>
      <c r="CR78" s="20">
        <v>14</v>
      </c>
      <c r="CS78" s="20">
        <v>16</v>
      </c>
      <c r="CT78" s="20">
        <f t="shared" si="29"/>
        <v>0.875</v>
      </c>
      <c r="CU78" s="20">
        <v>11</v>
      </c>
      <c r="CV78" s="17">
        <f t="shared" si="50"/>
        <v>-5</v>
      </c>
      <c r="CW78" s="20">
        <v>3</v>
      </c>
      <c r="CX78" s="20">
        <v>3</v>
      </c>
      <c r="CY78" s="20">
        <v>81</v>
      </c>
      <c r="CZ78" s="17">
        <v>89</v>
      </c>
      <c r="DD78" s="18" t="s">
        <v>112</v>
      </c>
      <c r="DE78" s="19">
        <v>43125</v>
      </c>
      <c r="DF78" s="20" t="s">
        <v>113</v>
      </c>
      <c r="DG78" s="20" t="s">
        <v>28</v>
      </c>
      <c r="DH78" s="20">
        <v>15</v>
      </c>
      <c r="DI78" s="20" t="s">
        <v>114</v>
      </c>
      <c r="DJ78" s="20">
        <v>0.42</v>
      </c>
      <c r="DK78" s="21" t="s">
        <v>115</v>
      </c>
      <c r="DL78" s="25" t="s">
        <v>594</v>
      </c>
      <c r="DM78" s="20">
        <v>0.32</v>
      </c>
      <c r="DN78" s="21" t="s">
        <v>116</v>
      </c>
      <c r="DO78" s="20">
        <v>0.66700000000000004</v>
      </c>
      <c r="DP78" s="23">
        <v>0.32700000000000001</v>
      </c>
      <c r="DQ78" s="20">
        <v>14</v>
      </c>
      <c r="DR78" s="27">
        <f t="shared" si="38"/>
        <v>11</v>
      </c>
      <c r="DS78" s="20">
        <v>10</v>
      </c>
      <c r="DT78" s="20">
        <v>30</v>
      </c>
      <c r="DU78" s="20">
        <v>40</v>
      </c>
      <c r="DV78" s="25">
        <v>0.33333333333333331</v>
      </c>
      <c r="DW78" s="25">
        <v>0.88235294117647056</v>
      </c>
      <c r="DX78" s="22">
        <f t="shared" si="39"/>
        <v>1.2156862745098038</v>
      </c>
      <c r="DY78" s="20">
        <v>19</v>
      </c>
      <c r="DZ78" s="20">
        <v>16</v>
      </c>
      <c r="EA78" s="17">
        <f t="shared" si="40"/>
        <v>3</v>
      </c>
      <c r="EB78" s="20">
        <v>14</v>
      </c>
      <c r="EC78" s="20">
        <v>19</v>
      </c>
      <c r="ED78" s="25">
        <f t="shared" si="41"/>
        <v>0.73684210526315785</v>
      </c>
      <c r="EE78" s="20">
        <v>18</v>
      </c>
      <c r="EF78" s="17">
        <f t="shared" si="42"/>
        <v>4</v>
      </c>
      <c r="EG78" s="20">
        <v>3</v>
      </c>
      <c r="EH78" s="20">
        <v>7</v>
      </c>
      <c r="EI78" s="20">
        <v>62</v>
      </c>
      <c r="EJ78" s="17">
        <v>78</v>
      </c>
    </row>
    <row r="79" spans="1:140" x14ac:dyDescent="0.3">
      <c r="A79" s="2" t="s">
        <v>96</v>
      </c>
      <c r="B79" s="6">
        <v>43113</v>
      </c>
      <c r="C79" s="7" t="s">
        <v>97</v>
      </c>
      <c r="D79" s="7" t="s">
        <v>68</v>
      </c>
      <c r="E79" s="7">
        <v>-6</v>
      </c>
      <c r="F79" s="7" t="s">
        <v>98</v>
      </c>
      <c r="G79" s="7">
        <v>0.38500000000000001</v>
      </c>
      <c r="H79" s="8" t="s">
        <v>99</v>
      </c>
      <c r="I79" s="48">
        <v>22</v>
      </c>
      <c r="J79" s="7">
        <v>0.27300000000000002</v>
      </c>
      <c r="K79" s="7" t="s">
        <v>100</v>
      </c>
      <c r="L79" s="7">
        <v>0.75900000000000001</v>
      </c>
      <c r="M79" s="11">
        <v>0.41699999999999998</v>
      </c>
      <c r="N79" s="7">
        <v>13</v>
      </c>
      <c r="O79" s="14">
        <f t="shared" si="36"/>
        <v>9</v>
      </c>
      <c r="P79" s="7">
        <v>14</v>
      </c>
      <c r="Q79" s="7">
        <v>30</v>
      </c>
      <c r="R79" s="7">
        <v>44</v>
      </c>
      <c r="S79" s="10">
        <v>0.4</v>
      </c>
      <c r="T79" s="10">
        <v>0.69767441860465118</v>
      </c>
      <c r="U79" s="10">
        <f t="shared" si="37"/>
        <v>1.0976744186046512</v>
      </c>
      <c r="V79" s="7">
        <v>30</v>
      </c>
      <c r="W79" s="7">
        <v>25</v>
      </c>
      <c r="X79" s="5">
        <f t="shared" si="51"/>
        <v>5</v>
      </c>
      <c r="Y79" s="7">
        <v>10</v>
      </c>
      <c r="Z79" s="7">
        <v>25</v>
      </c>
      <c r="AA79" s="10">
        <f t="shared" si="52"/>
        <v>0.4</v>
      </c>
      <c r="AB79" s="7">
        <v>9</v>
      </c>
      <c r="AC79" s="5">
        <f t="shared" si="53"/>
        <v>-16</v>
      </c>
      <c r="AD79" s="7">
        <v>4</v>
      </c>
      <c r="AE79" s="7">
        <v>0</v>
      </c>
      <c r="AF79" s="7">
        <v>68</v>
      </c>
      <c r="AG79" s="5">
        <v>91</v>
      </c>
      <c r="AH79" s="60"/>
      <c r="AI79" s="18" t="s">
        <v>52</v>
      </c>
      <c r="AJ79" s="19">
        <v>43071</v>
      </c>
      <c r="AK79" s="20" t="s">
        <v>53</v>
      </c>
      <c r="AL79" s="20" t="s">
        <v>28</v>
      </c>
      <c r="AM79" s="20">
        <v>12</v>
      </c>
      <c r="AN79" s="20" t="s">
        <v>54</v>
      </c>
      <c r="AO79" s="20">
        <v>0.58499999999999996</v>
      </c>
      <c r="AP79" s="21" t="s">
        <v>55</v>
      </c>
      <c r="AQ79" s="25" t="s">
        <v>600</v>
      </c>
      <c r="AR79" s="20">
        <v>0.46200000000000002</v>
      </c>
      <c r="AS79" s="21" t="s">
        <v>56</v>
      </c>
      <c r="AT79" s="20">
        <v>0.71399999999999997</v>
      </c>
      <c r="AU79" s="23">
        <v>0.38900000000000001</v>
      </c>
      <c r="AV79" s="20">
        <v>23</v>
      </c>
      <c r="AW79" s="27">
        <f t="shared" si="43"/>
        <v>-10</v>
      </c>
      <c r="AX79" s="20">
        <v>10</v>
      </c>
      <c r="AY79" s="20">
        <v>30</v>
      </c>
      <c r="AZ79" s="20">
        <v>40</v>
      </c>
      <c r="BA79" s="25">
        <v>0.4</v>
      </c>
      <c r="BB79" s="25">
        <v>0.83333333333333337</v>
      </c>
      <c r="BC79" s="22">
        <f t="shared" si="44"/>
        <v>1.2333333333333334</v>
      </c>
      <c r="BD79" s="20">
        <v>19</v>
      </c>
      <c r="BE79" s="20">
        <v>19</v>
      </c>
      <c r="BF79" s="17">
        <f t="shared" si="56"/>
        <v>0</v>
      </c>
      <c r="BG79" s="20">
        <v>15</v>
      </c>
      <c r="BH79" s="20">
        <v>20</v>
      </c>
      <c r="BI79" s="20">
        <f t="shared" si="46"/>
        <v>0.75</v>
      </c>
      <c r="BJ79" s="20">
        <v>13</v>
      </c>
      <c r="BK79" s="17">
        <f t="shared" si="55"/>
        <v>-2</v>
      </c>
      <c r="BL79" s="20">
        <v>3</v>
      </c>
      <c r="BM79" s="20">
        <v>8</v>
      </c>
      <c r="BN79" s="20">
        <v>78</v>
      </c>
      <c r="BO79" s="17">
        <v>81</v>
      </c>
      <c r="BT79" s="18" t="s">
        <v>52</v>
      </c>
      <c r="BU79" s="37">
        <v>43071</v>
      </c>
      <c r="BV79" s="20" t="s">
        <v>53</v>
      </c>
      <c r="BW79" s="20">
        <v>1</v>
      </c>
      <c r="BX79" s="20">
        <v>12</v>
      </c>
      <c r="BY79" s="20" t="s">
        <v>54</v>
      </c>
      <c r="BZ79" s="20">
        <v>0.58499999999999996</v>
      </c>
      <c r="CA79" s="21" t="s">
        <v>55</v>
      </c>
      <c r="CB79" s="25" t="s">
        <v>600</v>
      </c>
      <c r="CC79" s="30">
        <v>0.46200000000000002</v>
      </c>
      <c r="CD79" s="61" t="s">
        <v>56</v>
      </c>
      <c r="CE79" s="30">
        <v>0.71399999999999997</v>
      </c>
      <c r="CF79" s="64">
        <v>0.38900000000000001</v>
      </c>
      <c r="CG79" s="30">
        <v>23</v>
      </c>
      <c r="CH79" s="62">
        <f t="shared" si="48"/>
        <v>-10</v>
      </c>
      <c r="CI79" s="30">
        <v>10</v>
      </c>
      <c r="CJ79" s="30">
        <v>30</v>
      </c>
      <c r="CK79" s="30">
        <v>40</v>
      </c>
      <c r="CL79" s="66">
        <v>0.4</v>
      </c>
      <c r="CM79" s="66">
        <v>0.83333333333333337</v>
      </c>
      <c r="CN79" s="22">
        <f t="shared" si="54"/>
        <v>1.2333333333333334</v>
      </c>
      <c r="CO79" s="20">
        <v>19</v>
      </c>
      <c r="CP79" s="20">
        <v>19</v>
      </c>
      <c r="CQ79" s="29">
        <f t="shared" si="57"/>
        <v>0</v>
      </c>
      <c r="CR79" s="20">
        <v>15</v>
      </c>
      <c r="CS79" s="20">
        <v>20</v>
      </c>
      <c r="CT79" s="20">
        <f t="shared" si="29"/>
        <v>0.75</v>
      </c>
      <c r="CU79" s="20">
        <v>13</v>
      </c>
      <c r="CV79" s="17">
        <f t="shared" si="50"/>
        <v>-7</v>
      </c>
      <c r="CW79" s="20">
        <v>3</v>
      </c>
      <c r="CX79" s="20">
        <v>8</v>
      </c>
      <c r="CY79" s="20">
        <v>78</v>
      </c>
      <c r="CZ79" s="17">
        <v>81</v>
      </c>
      <c r="DD79" s="18" t="s">
        <v>117</v>
      </c>
      <c r="DE79" s="19">
        <v>43127</v>
      </c>
      <c r="DF79" s="20" t="s">
        <v>118</v>
      </c>
      <c r="DG79" s="20" t="s">
        <v>28</v>
      </c>
      <c r="DH79" s="20">
        <v>14</v>
      </c>
      <c r="DI79" s="20" t="s">
        <v>119</v>
      </c>
      <c r="DJ79" s="20">
        <v>0.56899999999999995</v>
      </c>
      <c r="DK79" s="21" t="s">
        <v>120</v>
      </c>
      <c r="DL79" s="25" t="s">
        <v>597</v>
      </c>
      <c r="DM79" s="20">
        <v>0.56499999999999995</v>
      </c>
      <c r="DN79" s="21" t="s">
        <v>121</v>
      </c>
      <c r="DO79" s="20">
        <v>0.7</v>
      </c>
      <c r="DP79" s="23">
        <v>0.42099999999999999</v>
      </c>
      <c r="DQ79" s="20">
        <v>22</v>
      </c>
      <c r="DR79" s="27">
        <f t="shared" si="38"/>
        <v>1</v>
      </c>
      <c r="DS79" s="20">
        <v>6</v>
      </c>
      <c r="DT79" s="20">
        <v>27</v>
      </c>
      <c r="DU79" s="20">
        <v>33</v>
      </c>
      <c r="DV79" s="25">
        <v>0.25</v>
      </c>
      <c r="DW79" s="25">
        <v>0.79411764705882348</v>
      </c>
      <c r="DX79" s="22">
        <f t="shared" si="39"/>
        <v>1.0441176470588234</v>
      </c>
      <c r="DY79" s="20">
        <v>10</v>
      </c>
      <c r="DZ79" s="20">
        <v>14</v>
      </c>
      <c r="EA79" s="17">
        <f t="shared" si="40"/>
        <v>-4</v>
      </c>
      <c r="EB79" s="20">
        <v>17</v>
      </c>
      <c r="EC79" s="20">
        <v>12</v>
      </c>
      <c r="ED79" s="25">
        <f t="shared" si="41"/>
        <v>1.4166666666666667</v>
      </c>
      <c r="EE79" s="20">
        <v>6</v>
      </c>
      <c r="EF79" s="17">
        <f t="shared" si="42"/>
        <v>-11</v>
      </c>
      <c r="EG79" s="20">
        <v>4</v>
      </c>
      <c r="EH79" s="20">
        <v>5</v>
      </c>
      <c r="EI79" s="20">
        <v>78</v>
      </c>
      <c r="EJ79" s="17">
        <v>67</v>
      </c>
    </row>
    <row r="80" spans="1:140" x14ac:dyDescent="0.3">
      <c r="A80" s="2" t="s">
        <v>101</v>
      </c>
      <c r="B80" s="6">
        <v>43117</v>
      </c>
      <c r="C80" s="7" t="s">
        <v>102</v>
      </c>
      <c r="D80" s="7" t="s">
        <v>103</v>
      </c>
      <c r="E80" s="7">
        <v>5</v>
      </c>
      <c r="F80" s="7" t="s">
        <v>104</v>
      </c>
      <c r="G80" s="7">
        <v>0.35599999999999998</v>
      </c>
      <c r="H80" s="8" t="s">
        <v>105</v>
      </c>
      <c r="I80" s="48">
        <v>18</v>
      </c>
      <c r="J80" s="7">
        <v>0.33300000000000002</v>
      </c>
      <c r="K80" s="7" t="s">
        <v>106</v>
      </c>
      <c r="L80" s="7">
        <v>0.48599999999999999</v>
      </c>
      <c r="M80" s="11">
        <v>0.34899999999999998</v>
      </c>
      <c r="N80" s="7">
        <v>29</v>
      </c>
      <c r="O80" s="14">
        <f t="shared" si="36"/>
        <v>-11</v>
      </c>
      <c r="P80" s="7">
        <v>16</v>
      </c>
      <c r="Q80" s="7">
        <v>38</v>
      </c>
      <c r="R80" s="7">
        <v>54</v>
      </c>
      <c r="S80" s="10">
        <v>0.31372549019607843</v>
      </c>
      <c r="T80" s="10">
        <v>0.88372093023255816</v>
      </c>
      <c r="U80" s="10">
        <f t="shared" si="37"/>
        <v>1.1974464204286366</v>
      </c>
      <c r="V80" s="7">
        <v>13</v>
      </c>
      <c r="W80" s="7">
        <v>30</v>
      </c>
      <c r="X80" s="5">
        <f t="shared" si="51"/>
        <v>-17</v>
      </c>
      <c r="Y80" s="7">
        <v>13</v>
      </c>
      <c r="Z80" s="7">
        <v>18</v>
      </c>
      <c r="AA80" s="10">
        <f t="shared" si="52"/>
        <v>0.72222222222222221</v>
      </c>
      <c r="AB80" s="7">
        <v>16</v>
      </c>
      <c r="AC80" s="5">
        <f t="shared" si="53"/>
        <v>-2</v>
      </c>
      <c r="AD80" s="7">
        <v>2</v>
      </c>
      <c r="AE80" s="7">
        <v>9</v>
      </c>
      <c r="AF80" s="7">
        <v>65</v>
      </c>
      <c r="AG80" s="5">
        <v>64</v>
      </c>
      <c r="AH80" s="60"/>
      <c r="AI80" s="18" t="s">
        <v>144</v>
      </c>
      <c r="AJ80" s="19">
        <v>43145</v>
      </c>
      <c r="AK80" s="20" t="s">
        <v>48</v>
      </c>
      <c r="AL80" s="20" t="s">
        <v>28</v>
      </c>
      <c r="AM80" s="20">
        <v>12</v>
      </c>
      <c r="AN80" s="20" t="s">
        <v>39</v>
      </c>
      <c r="AO80" s="20">
        <v>0.52600000000000002</v>
      </c>
      <c r="AP80" s="21" t="s">
        <v>90</v>
      </c>
      <c r="AQ80" s="25" t="s">
        <v>604</v>
      </c>
      <c r="AR80" s="20">
        <v>0.375</v>
      </c>
      <c r="AS80" s="21" t="s">
        <v>145</v>
      </c>
      <c r="AT80" s="20">
        <v>0.54500000000000004</v>
      </c>
      <c r="AU80" s="23">
        <v>0.42199999999999999</v>
      </c>
      <c r="AV80" s="20">
        <v>27</v>
      </c>
      <c r="AW80" s="27">
        <f t="shared" si="43"/>
        <v>-3</v>
      </c>
      <c r="AX80" s="20">
        <v>14</v>
      </c>
      <c r="AY80" s="20">
        <v>26</v>
      </c>
      <c r="AZ80" s="20">
        <v>40</v>
      </c>
      <c r="BA80" s="25">
        <v>0.42424242424242425</v>
      </c>
      <c r="BB80" s="25">
        <v>0.70270270270270274</v>
      </c>
      <c r="BC80" s="22">
        <f t="shared" si="44"/>
        <v>1.1269451269451269</v>
      </c>
      <c r="BD80" s="20">
        <v>12</v>
      </c>
      <c r="BE80" s="20">
        <v>21</v>
      </c>
      <c r="BF80" s="17">
        <f t="shared" si="56"/>
        <v>-9</v>
      </c>
      <c r="BG80" s="20">
        <v>17</v>
      </c>
      <c r="BH80" s="20">
        <v>13</v>
      </c>
      <c r="BI80" s="20">
        <f t="shared" si="46"/>
        <v>1.3076923076923077</v>
      </c>
      <c r="BJ80" s="20">
        <v>14</v>
      </c>
      <c r="BK80" s="17">
        <f t="shared" si="55"/>
        <v>-3</v>
      </c>
      <c r="BL80" s="20">
        <v>7</v>
      </c>
      <c r="BM80" s="20">
        <v>5</v>
      </c>
      <c r="BN80" s="20">
        <v>81</v>
      </c>
      <c r="BO80" s="17">
        <v>84</v>
      </c>
      <c r="BT80" s="18" t="s">
        <v>144</v>
      </c>
      <c r="BU80" s="37">
        <v>43145</v>
      </c>
      <c r="BV80" s="20" t="s">
        <v>48</v>
      </c>
      <c r="BW80" s="20">
        <v>1</v>
      </c>
      <c r="BX80" s="20">
        <v>12</v>
      </c>
      <c r="BY80" s="20" t="s">
        <v>39</v>
      </c>
      <c r="BZ80" s="20">
        <v>0.52600000000000002</v>
      </c>
      <c r="CA80" s="21" t="s">
        <v>90</v>
      </c>
      <c r="CB80" s="25" t="s">
        <v>604</v>
      </c>
      <c r="CC80" s="30">
        <v>0.375</v>
      </c>
      <c r="CD80" s="61" t="s">
        <v>145</v>
      </c>
      <c r="CE80" s="30">
        <v>0.54500000000000004</v>
      </c>
      <c r="CF80" s="64">
        <v>0.42199999999999999</v>
      </c>
      <c r="CG80" s="30">
        <v>27</v>
      </c>
      <c r="CH80" s="62">
        <f t="shared" si="48"/>
        <v>-3</v>
      </c>
      <c r="CI80" s="30">
        <v>14</v>
      </c>
      <c r="CJ80" s="30">
        <v>26</v>
      </c>
      <c r="CK80" s="30">
        <v>40</v>
      </c>
      <c r="CL80" s="66">
        <v>0.42424242424242425</v>
      </c>
      <c r="CM80" s="66">
        <v>0.70270270270270274</v>
      </c>
      <c r="CN80" s="22">
        <f t="shared" si="54"/>
        <v>1.1269451269451269</v>
      </c>
      <c r="CO80" s="20">
        <v>12</v>
      </c>
      <c r="CP80" s="20">
        <v>21</v>
      </c>
      <c r="CQ80" s="29">
        <f t="shared" si="57"/>
        <v>-9</v>
      </c>
      <c r="CR80" s="20">
        <v>17</v>
      </c>
      <c r="CS80" s="20">
        <v>13</v>
      </c>
      <c r="CT80" s="20">
        <f t="shared" si="29"/>
        <v>1.3076923076923077</v>
      </c>
      <c r="CU80" s="20">
        <v>14</v>
      </c>
      <c r="CV80" s="17">
        <f t="shared" si="50"/>
        <v>1</v>
      </c>
      <c r="CW80" s="20">
        <v>7</v>
      </c>
      <c r="CX80" s="20">
        <v>5</v>
      </c>
      <c r="CY80" s="20">
        <v>81</v>
      </c>
      <c r="CZ80" s="17">
        <v>84</v>
      </c>
      <c r="DD80" s="18" t="s">
        <v>122</v>
      </c>
      <c r="DE80" s="19">
        <v>43131</v>
      </c>
      <c r="DF80" s="20" t="s">
        <v>123</v>
      </c>
      <c r="DG80" s="20" t="s">
        <v>124</v>
      </c>
      <c r="DH80" s="20">
        <v>-3</v>
      </c>
      <c r="DI80" s="20" t="s">
        <v>125</v>
      </c>
      <c r="DJ80" s="20">
        <v>0.52500000000000002</v>
      </c>
      <c r="DK80" s="21" t="s">
        <v>126</v>
      </c>
      <c r="DL80" s="25" t="s">
        <v>602</v>
      </c>
      <c r="DM80" s="20">
        <v>0.438</v>
      </c>
      <c r="DN80" s="21" t="s">
        <v>127</v>
      </c>
      <c r="DO80" s="20">
        <v>0.55600000000000005</v>
      </c>
      <c r="DP80" s="23">
        <v>0.5</v>
      </c>
      <c r="DQ80" s="20">
        <v>28</v>
      </c>
      <c r="DR80" s="27">
        <f t="shared" si="38"/>
        <v>4</v>
      </c>
      <c r="DS80" s="20">
        <v>6</v>
      </c>
      <c r="DT80" s="20">
        <v>27</v>
      </c>
      <c r="DU80" s="20">
        <v>33</v>
      </c>
      <c r="DV80" s="25">
        <v>0.1875</v>
      </c>
      <c r="DW80" s="25">
        <v>0.81818181818181823</v>
      </c>
      <c r="DX80" s="22">
        <f t="shared" si="39"/>
        <v>1.0056818181818183</v>
      </c>
      <c r="DY80" s="20">
        <v>18</v>
      </c>
      <c r="DZ80" s="20">
        <v>18</v>
      </c>
      <c r="EA80" s="17">
        <f t="shared" si="40"/>
        <v>0</v>
      </c>
      <c r="EB80" s="20">
        <v>19</v>
      </c>
      <c r="EC80" s="20">
        <v>17</v>
      </c>
      <c r="ED80" s="25">
        <f t="shared" si="41"/>
        <v>1.1176470588235294</v>
      </c>
      <c r="EE80" s="20">
        <v>11</v>
      </c>
      <c r="EF80" s="17">
        <f t="shared" si="42"/>
        <v>-8</v>
      </c>
      <c r="EG80" s="20">
        <v>4</v>
      </c>
      <c r="EH80" s="20">
        <v>5</v>
      </c>
      <c r="EI80" s="20">
        <v>88</v>
      </c>
      <c r="EJ80" s="17" t="s">
        <v>624</v>
      </c>
    </row>
    <row r="81" spans="1:140" x14ac:dyDescent="0.3">
      <c r="A81" s="2" t="s">
        <v>107</v>
      </c>
      <c r="B81" s="6">
        <v>43120</v>
      </c>
      <c r="C81" s="7" t="s">
        <v>108</v>
      </c>
      <c r="D81" s="7" t="s">
        <v>28</v>
      </c>
      <c r="E81" s="7">
        <v>8</v>
      </c>
      <c r="F81" s="7" t="s">
        <v>109</v>
      </c>
      <c r="G81" s="7">
        <v>0.46</v>
      </c>
      <c r="H81" s="8" t="s">
        <v>110</v>
      </c>
      <c r="I81" s="48">
        <v>19</v>
      </c>
      <c r="J81" s="7">
        <v>0.36799999999999999</v>
      </c>
      <c r="K81" s="7" t="s">
        <v>111</v>
      </c>
      <c r="L81" s="7">
        <v>0.879</v>
      </c>
      <c r="M81" s="11">
        <v>0.47199999999999998</v>
      </c>
      <c r="N81" s="7">
        <v>16</v>
      </c>
      <c r="O81" s="14">
        <f t="shared" si="36"/>
        <v>3</v>
      </c>
      <c r="P81" s="7">
        <v>13</v>
      </c>
      <c r="Q81" s="7">
        <v>24</v>
      </c>
      <c r="R81" s="7">
        <v>37</v>
      </c>
      <c r="S81" s="10">
        <v>0.43333333333333335</v>
      </c>
      <c r="T81" s="10">
        <v>0.82758620689655171</v>
      </c>
      <c r="U81" s="10">
        <f t="shared" si="37"/>
        <v>1.2609195402298852</v>
      </c>
      <c r="V81" s="7">
        <v>15</v>
      </c>
      <c r="W81" s="7">
        <v>27</v>
      </c>
      <c r="X81" s="5">
        <f t="shared" si="51"/>
        <v>-12</v>
      </c>
      <c r="Y81" s="7">
        <v>11</v>
      </c>
      <c r="Z81" s="7">
        <v>13</v>
      </c>
      <c r="AA81" s="10">
        <f t="shared" si="52"/>
        <v>0.84615384615384615</v>
      </c>
      <c r="AB81" s="7">
        <v>7</v>
      </c>
      <c r="AC81" s="5">
        <f t="shared" si="53"/>
        <v>-6</v>
      </c>
      <c r="AD81" s="7">
        <v>6</v>
      </c>
      <c r="AE81" s="7">
        <v>2</v>
      </c>
      <c r="AF81" s="7">
        <v>82</v>
      </c>
      <c r="AG81" s="5">
        <v>78</v>
      </c>
      <c r="AH81" s="60"/>
      <c r="AI81" s="18" t="s">
        <v>112</v>
      </c>
      <c r="AJ81" s="19">
        <v>43795</v>
      </c>
      <c r="AK81" s="20" t="s">
        <v>320</v>
      </c>
      <c r="AL81" s="20" t="s">
        <v>28</v>
      </c>
      <c r="AM81" s="20">
        <v>12</v>
      </c>
      <c r="AN81" s="20" t="s">
        <v>321</v>
      </c>
      <c r="AO81" s="20">
        <v>0.40300000000000002</v>
      </c>
      <c r="AP81" s="21" t="s">
        <v>322</v>
      </c>
      <c r="AQ81" s="25" t="s">
        <v>611</v>
      </c>
      <c r="AR81" s="20">
        <v>0.29399999999999998</v>
      </c>
      <c r="AS81" s="20" t="s">
        <v>171</v>
      </c>
      <c r="AT81" s="20">
        <v>0.72199999999999998</v>
      </c>
      <c r="AU81" s="23">
        <v>0.36099999999999999</v>
      </c>
      <c r="AV81" s="24">
        <v>19</v>
      </c>
      <c r="AW81" s="27">
        <f t="shared" si="43"/>
        <v>-2</v>
      </c>
      <c r="AX81" s="20">
        <v>10</v>
      </c>
      <c r="AY81" s="20">
        <v>36</v>
      </c>
      <c r="AZ81" s="20">
        <v>46</v>
      </c>
      <c r="BA81" s="25">
        <v>0.26315789473684209</v>
      </c>
      <c r="BB81" s="25">
        <v>0.83720930232558144</v>
      </c>
      <c r="BC81" s="22">
        <f t="shared" si="44"/>
        <v>1.1003671970624236</v>
      </c>
      <c r="BD81" s="20">
        <v>15</v>
      </c>
      <c r="BE81" s="24">
        <v>17</v>
      </c>
      <c r="BF81" s="17">
        <f t="shared" si="56"/>
        <v>-2</v>
      </c>
      <c r="BG81" s="20">
        <v>9</v>
      </c>
      <c r="BH81" s="20">
        <v>13</v>
      </c>
      <c r="BI81" s="20">
        <f t="shared" si="46"/>
        <v>0.69230769230769229</v>
      </c>
      <c r="BJ81" s="24">
        <v>14</v>
      </c>
      <c r="BK81" s="17">
        <f t="shared" si="55"/>
        <v>5</v>
      </c>
      <c r="BL81" s="20">
        <v>1</v>
      </c>
      <c r="BM81" s="20">
        <v>6</v>
      </c>
      <c r="BN81" s="20">
        <v>68</v>
      </c>
      <c r="BO81" s="17">
        <v>83</v>
      </c>
      <c r="BT81" s="18" t="s">
        <v>112</v>
      </c>
      <c r="BU81" s="37">
        <v>43795</v>
      </c>
      <c r="BV81" s="20" t="s">
        <v>320</v>
      </c>
      <c r="BW81" s="20">
        <v>1</v>
      </c>
      <c r="BX81" s="20">
        <v>12</v>
      </c>
      <c r="BY81" s="20" t="s">
        <v>321</v>
      </c>
      <c r="BZ81" s="20">
        <v>0.40300000000000002</v>
      </c>
      <c r="CA81" s="21" t="s">
        <v>322</v>
      </c>
      <c r="CB81" s="25" t="s">
        <v>611</v>
      </c>
      <c r="CC81" s="30">
        <v>0.29399999999999998</v>
      </c>
      <c r="CD81" s="30" t="s">
        <v>171</v>
      </c>
      <c r="CE81" s="30">
        <v>0.72199999999999998</v>
      </c>
      <c r="CF81" s="64">
        <v>0.36099999999999999</v>
      </c>
      <c r="CG81" s="65">
        <v>19</v>
      </c>
      <c r="CH81" s="62">
        <f t="shared" si="48"/>
        <v>-2</v>
      </c>
      <c r="CI81" s="30">
        <v>10</v>
      </c>
      <c r="CJ81" s="30">
        <v>36</v>
      </c>
      <c r="CK81" s="30">
        <v>46</v>
      </c>
      <c r="CL81" s="66">
        <v>0.26315789473684209</v>
      </c>
      <c r="CM81" s="66">
        <v>0.83720930232558144</v>
      </c>
      <c r="CN81" s="22">
        <f t="shared" si="54"/>
        <v>1.1003671970624236</v>
      </c>
      <c r="CO81" s="20">
        <v>15</v>
      </c>
      <c r="CP81" s="24">
        <v>17</v>
      </c>
      <c r="CQ81" s="29">
        <f t="shared" si="57"/>
        <v>-2</v>
      </c>
      <c r="CR81" s="20">
        <v>9</v>
      </c>
      <c r="CS81" s="20">
        <v>13</v>
      </c>
      <c r="CT81" s="20">
        <f t="shared" si="29"/>
        <v>0.69230769230769229</v>
      </c>
      <c r="CU81" s="24">
        <v>14</v>
      </c>
      <c r="CV81" s="17">
        <f t="shared" si="50"/>
        <v>1</v>
      </c>
      <c r="CW81" s="20">
        <v>1</v>
      </c>
      <c r="CX81" s="20">
        <v>6</v>
      </c>
      <c r="CY81" s="20">
        <v>68</v>
      </c>
      <c r="CZ81" s="17">
        <v>83</v>
      </c>
      <c r="DD81" s="18" t="s">
        <v>128</v>
      </c>
      <c r="DE81" s="19">
        <v>43134</v>
      </c>
      <c r="DF81" s="20" t="s">
        <v>129</v>
      </c>
      <c r="DG81" s="20" t="s">
        <v>28</v>
      </c>
      <c r="DH81" s="20">
        <v>6</v>
      </c>
      <c r="DI81" s="20" t="s">
        <v>130</v>
      </c>
      <c r="DJ81" s="20">
        <v>0.41299999999999998</v>
      </c>
      <c r="DK81" s="21" t="s">
        <v>131</v>
      </c>
      <c r="DL81" s="25" t="s">
        <v>592</v>
      </c>
      <c r="DM81" s="20">
        <v>0.34499999999999997</v>
      </c>
      <c r="DN81" s="21" t="s">
        <v>132</v>
      </c>
      <c r="DO81" s="20">
        <v>0.57099999999999995</v>
      </c>
      <c r="DP81" s="23">
        <v>0.35799999999999998</v>
      </c>
      <c r="DQ81" s="20">
        <v>30</v>
      </c>
      <c r="DR81" s="27">
        <f t="shared" si="38"/>
        <v>-1</v>
      </c>
      <c r="DS81" s="20">
        <v>8</v>
      </c>
      <c r="DT81" s="20">
        <v>24</v>
      </c>
      <c r="DU81" s="20">
        <v>32</v>
      </c>
      <c r="DV81" s="25">
        <v>0.29629629629629628</v>
      </c>
      <c r="DW81" s="25">
        <v>0.72727272727272729</v>
      </c>
      <c r="DX81" s="22">
        <f t="shared" si="39"/>
        <v>1.0235690235690236</v>
      </c>
      <c r="DY81" s="20">
        <v>13</v>
      </c>
      <c r="DZ81" s="20">
        <v>17</v>
      </c>
      <c r="EA81" s="17">
        <f t="shared" si="40"/>
        <v>-4</v>
      </c>
      <c r="EB81" s="20">
        <v>15</v>
      </c>
      <c r="EC81" s="20">
        <v>9</v>
      </c>
      <c r="ED81" s="25">
        <f t="shared" si="41"/>
        <v>1.6666666666666667</v>
      </c>
      <c r="EE81" s="20">
        <v>8</v>
      </c>
      <c r="EF81" s="17">
        <f t="shared" si="42"/>
        <v>-7</v>
      </c>
      <c r="EG81" s="20">
        <v>10</v>
      </c>
      <c r="EH81" s="20">
        <v>4</v>
      </c>
      <c r="EI81" s="20">
        <v>60</v>
      </c>
      <c r="EJ81" s="17">
        <v>63</v>
      </c>
    </row>
    <row r="82" spans="1:140" x14ac:dyDescent="0.3">
      <c r="A82" s="2" t="s">
        <v>112</v>
      </c>
      <c r="B82" s="6">
        <v>43125</v>
      </c>
      <c r="C82" s="7" t="s">
        <v>113</v>
      </c>
      <c r="D82" s="7" t="s">
        <v>28</v>
      </c>
      <c r="E82" s="7">
        <v>15</v>
      </c>
      <c r="F82" s="7" t="s">
        <v>114</v>
      </c>
      <c r="G82" s="7">
        <v>0.42</v>
      </c>
      <c r="H82" s="8" t="s">
        <v>115</v>
      </c>
      <c r="I82" s="48">
        <v>25</v>
      </c>
      <c r="J82" s="7">
        <v>0.32</v>
      </c>
      <c r="K82" s="8" t="s">
        <v>116</v>
      </c>
      <c r="L82" s="7">
        <v>0.66700000000000004</v>
      </c>
      <c r="M82" s="11">
        <v>0.32700000000000001</v>
      </c>
      <c r="N82" s="7">
        <v>14</v>
      </c>
      <c r="O82" s="14">
        <f t="shared" si="36"/>
        <v>11</v>
      </c>
      <c r="P82" s="7">
        <v>10</v>
      </c>
      <c r="Q82" s="7">
        <v>30</v>
      </c>
      <c r="R82" s="7">
        <v>40</v>
      </c>
      <c r="S82" s="10">
        <v>0.33333333333333331</v>
      </c>
      <c r="T82" s="10">
        <v>0.88235294117647056</v>
      </c>
      <c r="U82" s="10">
        <f t="shared" si="37"/>
        <v>1.2156862745098038</v>
      </c>
      <c r="V82" s="7">
        <v>19</v>
      </c>
      <c r="W82" s="7">
        <v>16</v>
      </c>
      <c r="X82" s="5">
        <f t="shared" si="51"/>
        <v>3</v>
      </c>
      <c r="Y82" s="7">
        <v>14</v>
      </c>
      <c r="Z82" s="7">
        <v>19</v>
      </c>
      <c r="AA82" s="10">
        <f t="shared" si="52"/>
        <v>0.73684210526315785</v>
      </c>
      <c r="AB82" s="7">
        <v>18</v>
      </c>
      <c r="AC82" s="5">
        <f t="shared" si="53"/>
        <v>-1</v>
      </c>
      <c r="AD82" s="7">
        <v>3</v>
      </c>
      <c r="AE82" s="7">
        <v>7</v>
      </c>
      <c r="AF82" s="7">
        <v>62</v>
      </c>
      <c r="AG82" s="5">
        <v>78</v>
      </c>
      <c r="AH82" s="60"/>
      <c r="AI82" s="18" t="s">
        <v>112</v>
      </c>
      <c r="AJ82" s="19">
        <v>42696</v>
      </c>
      <c r="AK82" s="20" t="s">
        <v>488</v>
      </c>
      <c r="AL82" s="20" t="s">
        <v>28</v>
      </c>
      <c r="AM82" s="17">
        <v>13</v>
      </c>
      <c r="AN82" s="20" t="s">
        <v>489</v>
      </c>
      <c r="AO82" s="20">
        <v>0.45500000000000002</v>
      </c>
      <c r="AP82" s="21" t="s">
        <v>170</v>
      </c>
      <c r="AQ82" s="25" t="s">
        <v>606</v>
      </c>
      <c r="AR82" s="20">
        <v>0.28599999999999998</v>
      </c>
      <c r="AS82" s="20" t="s">
        <v>449</v>
      </c>
      <c r="AT82" s="20">
        <v>0.72</v>
      </c>
      <c r="AU82" s="17">
        <v>0.34899999999999998</v>
      </c>
      <c r="AV82" s="17">
        <v>21</v>
      </c>
      <c r="AW82" s="27">
        <f t="shared" si="43"/>
        <v>0</v>
      </c>
      <c r="AX82" s="20">
        <v>10</v>
      </c>
      <c r="AY82" s="20">
        <v>38</v>
      </c>
      <c r="AZ82" s="20">
        <v>48</v>
      </c>
      <c r="BA82" s="22">
        <v>0.32258064516129031</v>
      </c>
      <c r="BB82" s="22">
        <v>0.86363636363636365</v>
      </c>
      <c r="BC82" s="22">
        <f t="shared" si="44"/>
        <v>1.186217008797654</v>
      </c>
      <c r="BD82" s="20">
        <v>25</v>
      </c>
      <c r="BE82" s="17">
        <v>21</v>
      </c>
      <c r="BF82" s="17">
        <f t="shared" si="56"/>
        <v>4</v>
      </c>
      <c r="BG82" s="20">
        <v>16</v>
      </c>
      <c r="BH82" s="20">
        <v>18</v>
      </c>
      <c r="BI82" s="20">
        <f t="shared" si="46"/>
        <v>0.88888888888888884</v>
      </c>
      <c r="BJ82" s="17">
        <v>7</v>
      </c>
      <c r="BK82" s="17">
        <f t="shared" si="55"/>
        <v>-9</v>
      </c>
      <c r="BL82" s="20">
        <v>5</v>
      </c>
      <c r="BM82" s="20">
        <v>2</v>
      </c>
      <c r="BN82" s="20">
        <v>74</v>
      </c>
      <c r="BO82" s="20">
        <v>83</v>
      </c>
      <c r="BT82" s="18" t="s">
        <v>112</v>
      </c>
      <c r="BU82" s="37">
        <v>42696</v>
      </c>
      <c r="BV82" s="20" t="s">
        <v>488</v>
      </c>
      <c r="BW82" s="20">
        <v>1</v>
      </c>
      <c r="BX82" s="17">
        <v>13</v>
      </c>
      <c r="BY82" s="20" t="s">
        <v>489</v>
      </c>
      <c r="BZ82" s="20">
        <v>0.45500000000000002</v>
      </c>
      <c r="CA82" s="21" t="s">
        <v>170</v>
      </c>
      <c r="CB82" s="25" t="s">
        <v>606</v>
      </c>
      <c r="CC82" s="30">
        <v>0.28599999999999998</v>
      </c>
      <c r="CD82" s="30" t="s">
        <v>449</v>
      </c>
      <c r="CE82" s="30">
        <v>0.72</v>
      </c>
      <c r="CF82" s="29">
        <v>0.34899999999999998</v>
      </c>
      <c r="CG82" s="29">
        <v>21</v>
      </c>
      <c r="CH82" s="62">
        <f t="shared" si="48"/>
        <v>0</v>
      </c>
      <c r="CI82" s="30">
        <v>10</v>
      </c>
      <c r="CJ82" s="30">
        <v>38</v>
      </c>
      <c r="CK82" s="30">
        <v>48</v>
      </c>
      <c r="CL82" s="63">
        <v>0.32258064516129031</v>
      </c>
      <c r="CM82" s="63">
        <v>0.86363636363636365</v>
      </c>
      <c r="CN82" s="22">
        <f t="shared" si="54"/>
        <v>1.186217008797654</v>
      </c>
      <c r="CO82" s="20">
        <v>25</v>
      </c>
      <c r="CP82" s="17">
        <v>21</v>
      </c>
      <c r="CQ82" s="29">
        <f t="shared" si="57"/>
        <v>4</v>
      </c>
      <c r="CR82" s="20">
        <v>16</v>
      </c>
      <c r="CS82" s="20">
        <v>18</v>
      </c>
      <c r="CT82" s="20">
        <f t="shared" si="29"/>
        <v>0.88888888888888884</v>
      </c>
      <c r="CU82" s="17">
        <v>7</v>
      </c>
      <c r="CV82" s="17">
        <f t="shared" si="50"/>
        <v>-11</v>
      </c>
      <c r="CW82" s="20">
        <v>5</v>
      </c>
      <c r="CX82" s="20">
        <v>2</v>
      </c>
      <c r="CY82" s="20">
        <v>74</v>
      </c>
      <c r="CZ82" s="20">
        <v>83</v>
      </c>
      <c r="DD82" s="18" t="s">
        <v>133</v>
      </c>
      <c r="DE82" s="19">
        <v>43138</v>
      </c>
      <c r="DF82" s="20" t="s">
        <v>134</v>
      </c>
      <c r="DG82" s="20" t="s">
        <v>28</v>
      </c>
      <c r="DH82" s="20">
        <v>22</v>
      </c>
      <c r="DI82" s="20" t="s">
        <v>135</v>
      </c>
      <c r="DJ82" s="20">
        <v>0.48399999999999999</v>
      </c>
      <c r="DK82" s="21" t="s">
        <v>136</v>
      </c>
      <c r="DL82" s="25" t="s">
        <v>605</v>
      </c>
      <c r="DM82" s="20">
        <v>0.33300000000000002</v>
      </c>
      <c r="DN82" s="20" t="s">
        <v>137</v>
      </c>
      <c r="DO82" s="20">
        <v>0.65200000000000002</v>
      </c>
      <c r="DP82" s="23">
        <v>0.26700000000000002</v>
      </c>
      <c r="DQ82" s="20">
        <v>21</v>
      </c>
      <c r="DR82" s="27">
        <f t="shared" si="38"/>
        <v>6</v>
      </c>
      <c r="DS82" s="20">
        <v>8</v>
      </c>
      <c r="DT82" s="20">
        <v>37</v>
      </c>
      <c r="DU82" s="20">
        <v>45</v>
      </c>
      <c r="DV82" s="25">
        <v>0.23529411764705882</v>
      </c>
      <c r="DW82" s="25">
        <v>0.69811320754716977</v>
      </c>
      <c r="DX82" s="22">
        <f t="shared" si="39"/>
        <v>0.93340732519422853</v>
      </c>
      <c r="DY82" s="20">
        <v>28</v>
      </c>
      <c r="DZ82" s="20">
        <v>20</v>
      </c>
      <c r="EA82" s="17">
        <f t="shared" si="40"/>
        <v>8</v>
      </c>
      <c r="EB82" s="20">
        <v>15</v>
      </c>
      <c r="EC82" s="20">
        <v>11</v>
      </c>
      <c r="ED82" s="25">
        <f t="shared" si="41"/>
        <v>1.3636363636363635</v>
      </c>
      <c r="EE82" s="20">
        <v>9</v>
      </c>
      <c r="EF82" s="17">
        <f t="shared" si="42"/>
        <v>-6</v>
      </c>
      <c r="EG82" s="20">
        <v>3</v>
      </c>
      <c r="EH82" s="20">
        <v>5</v>
      </c>
      <c r="EI82" s="20">
        <v>84</v>
      </c>
      <c r="EJ82" s="17">
        <v>83</v>
      </c>
    </row>
    <row r="83" spans="1:140" x14ac:dyDescent="0.3">
      <c r="A83" s="2" t="s">
        <v>117</v>
      </c>
      <c r="B83" s="6">
        <v>43127</v>
      </c>
      <c r="C83" s="7" t="s">
        <v>118</v>
      </c>
      <c r="D83" s="7" t="s">
        <v>28</v>
      </c>
      <c r="E83" s="7">
        <v>14</v>
      </c>
      <c r="F83" s="7" t="s">
        <v>119</v>
      </c>
      <c r="G83" s="7">
        <v>0.56899999999999995</v>
      </c>
      <c r="H83" s="8" t="s">
        <v>120</v>
      </c>
      <c r="I83" s="48">
        <v>23</v>
      </c>
      <c r="J83" s="7">
        <v>0.56499999999999995</v>
      </c>
      <c r="K83" s="8" t="s">
        <v>121</v>
      </c>
      <c r="L83" s="7">
        <v>0.7</v>
      </c>
      <c r="M83" s="11">
        <v>0.42099999999999999</v>
      </c>
      <c r="N83" s="7">
        <v>22</v>
      </c>
      <c r="O83" s="14">
        <f t="shared" si="36"/>
        <v>1</v>
      </c>
      <c r="P83" s="7">
        <v>6</v>
      </c>
      <c r="Q83" s="7">
        <v>27</v>
      </c>
      <c r="R83" s="7">
        <v>33</v>
      </c>
      <c r="S83" s="10">
        <v>0.25</v>
      </c>
      <c r="T83" s="10">
        <v>0.79411764705882348</v>
      </c>
      <c r="U83" s="10">
        <f t="shared" si="37"/>
        <v>1.0441176470588234</v>
      </c>
      <c r="V83" s="7">
        <v>10</v>
      </c>
      <c r="W83" s="7">
        <v>14</v>
      </c>
      <c r="X83" s="5">
        <f t="shared" si="51"/>
        <v>-4</v>
      </c>
      <c r="Y83" s="7">
        <v>17</v>
      </c>
      <c r="Z83" s="7">
        <v>12</v>
      </c>
      <c r="AA83" s="10">
        <f t="shared" si="52"/>
        <v>1.4166666666666667</v>
      </c>
      <c r="AB83" s="7">
        <v>6</v>
      </c>
      <c r="AC83" s="5">
        <f t="shared" si="53"/>
        <v>-6</v>
      </c>
      <c r="AD83" s="7">
        <v>4</v>
      </c>
      <c r="AE83" s="7">
        <v>5</v>
      </c>
      <c r="AF83" s="7">
        <v>78</v>
      </c>
      <c r="AG83" s="5">
        <v>67</v>
      </c>
      <c r="AH83" s="60"/>
      <c r="AI83" s="18" t="s">
        <v>52</v>
      </c>
      <c r="AJ83" s="19">
        <v>42756</v>
      </c>
      <c r="AK83" s="20" t="s">
        <v>522</v>
      </c>
      <c r="AL83" s="20" t="s">
        <v>28</v>
      </c>
      <c r="AM83" s="17">
        <v>13</v>
      </c>
      <c r="AN83" s="20" t="s">
        <v>523</v>
      </c>
      <c r="AO83" s="20">
        <v>0.42899999999999999</v>
      </c>
      <c r="AP83" s="21" t="s">
        <v>580</v>
      </c>
      <c r="AQ83" s="25" t="s">
        <v>599</v>
      </c>
      <c r="AR83" s="20">
        <v>0.22700000000000001</v>
      </c>
      <c r="AS83" s="20" t="s">
        <v>524</v>
      </c>
      <c r="AT83" s="20">
        <v>0.95</v>
      </c>
      <c r="AU83" s="17">
        <v>0.34</v>
      </c>
      <c r="AV83" s="17">
        <v>14</v>
      </c>
      <c r="AW83" s="27">
        <f t="shared" si="43"/>
        <v>8</v>
      </c>
      <c r="AX83" s="20">
        <v>9</v>
      </c>
      <c r="AY83" s="20">
        <v>32</v>
      </c>
      <c r="AZ83" s="20">
        <v>41</v>
      </c>
      <c r="BA83" s="22">
        <v>0.34615384615384615</v>
      </c>
      <c r="BB83" s="22">
        <v>0.88888888888888884</v>
      </c>
      <c r="BC83" s="22">
        <f t="shared" si="44"/>
        <v>1.2350427350427351</v>
      </c>
      <c r="BD83" s="20">
        <v>23</v>
      </c>
      <c r="BE83" s="17">
        <v>18</v>
      </c>
      <c r="BF83" s="17">
        <f t="shared" si="56"/>
        <v>5</v>
      </c>
      <c r="BG83" s="20">
        <v>10</v>
      </c>
      <c r="BH83" s="20">
        <v>19</v>
      </c>
      <c r="BI83" s="20">
        <f t="shared" si="46"/>
        <v>0.52631578947368418</v>
      </c>
      <c r="BJ83" s="17">
        <v>10</v>
      </c>
      <c r="BK83" s="17">
        <f t="shared" si="55"/>
        <v>0</v>
      </c>
      <c r="BL83" s="20">
        <v>2</v>
      </c>
      <c r="BM83" s="20">
        <v>3</v>
      </c>
      <c r="BN83" s="20">
        <v>66</v>
      </c>
      <c r="BO83" s="20">
        <v>74</v>
      </c>
      <c r="BT83" s="18" t="s">
        <v>52</v>
      </c>
      <c r="BU83" s="37">
        <v>42756</v>
      </c>
      <c r="BV83" s="20" t="s">
        <v>522</v>
      </c>
      <c r="BW83" s="20">
        <v>1</v>
      </c>
      <c r="BX83" s="17">
        <v>13</v>
      </c>
      <c r="BY83" s="20" t="s">
        <v>523</v>
      </c>
      <c r="BZ83" s="20">
        <v>0.42899999999999999</v>
      </c>
      <c r="CA83" s="21" t="s">
        <v>580</v>
      </c>
      <c r="CB83" s="25" t="s">
        <v>599</v>
      </c>
      <c r="CC83" s="30">
        <v>0.22700000000000001</v>
      </c>
      <c r="CD83" s="30" t="s">
        <v>524</v>
      </c>
      <c r="CE83" s="30">
        <v>0.95</v>
      </c>
      <c r="CF83" s="29">
        <v>0.34</v>
      </c>
      <c r="CG83" s="29">
        <v>14</v>
      </c>
      <c r="CH83" s="62">
        <f t="shared" si="48"/>
        <v>8</v>
      </c>
      <c r="CI83" s="30">
        <v>9</v>
      </c>
      <c r="CJ83" s="30">
        <v>32</v>
      </c>
      <c r="CK83" s="30">
        <v>41</v>
      </c>
      <c r="CL83" s="63">
        <v>0.34615384615384615</v>
      </c>
      <c r="CM83" s="63">
        <v>0.88888888888888884</v>
      </c>
      <c r="CN83" s="22">
        <f t="shared" si="54"/>
        <v>1.2350427350427351</v>
      </c>
      <c r="CO83" s="20">
        <v>23</v>
      </c>
      <c r="CP83" s="17">
        <v>18</v>
      </c>
      <c r="CQ83" s="29">
        <f t="shared" si="57"/>
        <v>5</v>
      </c>
      <c r="CR83" s="20">
        <v>10</v>
      </c>
      <c r="CS83" s="20">
        <v>19</v>
      </c>
      <c r="CT83" s="20">
        <f t="shared" si="29"/>
        <v>0.52631578947368418</v>
      </c>
      <c r="CU83" s="17">
        <v>10</v>
      </c>
      <c r="CV83" s="17">
        <f t="shared" si="50"/>
        <v>-9</v>
      </c>
      <c r="CW83" s="20">
        <v>2</v>
      </c>
      <c r="CX83" s="20">
        <v>3</v>
      </c>
      <c r="CY83" s="20">
        <v>66</v>
      </c>
      <c r="CZ83" s="20">
        <v>74</v>
      </c>
      <c r="DD83" s="18" t="s">
        <v>138</v>
      </c>
      <c r="DE83" s="19">
        <v>43141</v>
      </c>
      <c r="DF83" s="20" t="s">
        <v>139</v>
      </c>
      <c r="DG83" s="20" t="s">
        <v>140</v>
      </c>
      <c r="DH83" s="20">
        <v>-2</v>
      </c>
      <c r="DI83" s="20" t="s">
        <v>141</v>
      </c>
      <c r="DJ83" s="20">
        <v>0.42499999999999999</v>
      </c>
      <c r="DK83" s="21" t="s">
        <v>142</v>
      </c>
      <c r="DL83" s="25" t="s">
        <v>598</v>
      </c>
      <c r="DM83" s="20">
        <v>0.3</v>
      </c>
      <c r="DN83" s="20" t="s">
        <v>143</v>
      </c>
      <c r="DO83" s="20">
        <v>0.56100000000000005</v>
      </c>
      <c r="DP83" s="23">
        <v>0.45600000000000002</v>
      </c>
      <c r="DQ83" s="20">
        <v>30</v>
      </c>
      <c r="DR83" s="27">
        <f t="shared" si="38"/>
        <v>-10</v>
      </c>
      <c r="DS83" s="20">
        <v>23</v>
      </c>
      <c r="DT83" s="20">
        <v>23</v>
      </c>
      <c r="DU83" s="20">
        <v>46</v>
      </c>
      <c r="DV83" s="25">
        <v>0.44230769230769229</v>
      </c>
      <c r="DW83" s="25">
        <v>0.58974358974358976</v>
      </c>
      <c r="DX83" s="22">
        <f t="shared" si="39"/>
        <v>1.0320512820512819</v>
      </c>
      <c r="DY83" s="20">
        <v>20</v>
      </c>
      <c r="DZ83" s="20">
        <v>30</v>
      </c>
      <c r="EA83" s="17">
        <f t="shared" si="40"/>
        <v>-10</v>
      </c>
      <c r="EB83" s="20">
        <v>12</v>
      </c>
      <c r="EC83" s="20">
        <v>8</v>
      </c>
      <c r="ED83" s="25">
        <f t="shared" si="41"/>
        <v>1.5</v>
      </c>
      <c r="EE83" s="20">
        <v>12</v>
      </c>
      <c r="EF83" s="17">
        <f t="shared" si="42"/>
        <v>0</v>
      </c>
      <c r="EG83" s="20">
        <v>4</v>
      </c>
      <c r="EH83" s="20">
        <v>5</v>
      </c>
      <c r="EI83" s="20">
        <v>91</v>
      </c>
      <c r="EJ83" s="17" t="s">
        <v>625</v>
      </c>
    </row>
    <row r="84" spans="1:140" x14ac:dyDescent="0.3">
      <c r="A84" s="2" t="s">
        <v>122</v>
      </c>
      <c r="B84" s="6">
        <v>43131</v>
      </c>
      <c r="C84" s="7" t="s">
        <v>123</v>
      </c>
      <c r="D84" s="7" t="s">
        <v>124</v>
      </c>
      <c r="E84" s="7">
        <v>-3</v>
      </c>
      <c r="F84" s="7" t="s">
        <v>125</v>
      </c>
      <c r="G84" s="7">
        <v>0.52500000000000002</v>
      </c>
      <c r="H84" s="8" t="s">
        <v>126</v>
      </c>
      <c r="I84" s="48">
        <v>32</v>
      </c>
      <c r="J84" s="7">
        <v>0.438</v>
      </c>
      <c r="K84" s="8" t="s">
        <v>127</v>
      </c>
      <c r="L84" s="7">
        <v>0.55600000000000005</v>
      </c>
      <c r="M84" s="11">
        <v>0.5</v>
      </c>
      <c r="N84" s="7">
        <v>28</v>
      </c>
      <c r="O84" s="14">
        <f t="shared" si="36"/>
        <v>4</v>
      </c>
      <c r="P84" s="7">
        <v>6</v>
      </c>
      <c r="Q84" s="7">
        <v>27</v>
      </c>
      <c r="R84" s="7">
        <v>33</v>
      </c>
      <c r="S84" s="10">
        <v>0.1875</v>
      </c>
      <c r="T84" s="10">
        <v>0.81818181818181823</v>
      </c>
      <c r="U84" s="10">
        <f t="shared" si="37"/>
        <v>1.0056818181818183</v>
      </c>
      <c r="V84" s="7">
        <v>18</v>
      </c>
      <c r="W84" s="7">
        <v>18</v>
      </c>
      <c r="X84" s="5">
        <f t="shared" si="51"/>
        <v>0</v>
      </c>
      <c r="Y84" s="7">
        <v>19</v>
      </c>
      <c r="Z84" s="7">
        <v>17</v>
      </c>
      <c r="AA84" s="10">
        <f t="shared" si="52"/>
        <v>1.1176470588235294</v>
      </c>
      <c r="AB84" s="7">
        <v>11</v>
      </c>
      <c r="AC84" s="5">
        <f t="shared" si="53"/>
        <v>-6</v>
      </c>
      <c r="AD84" s="7">
        <v>4</v>
      </c>
      <c r="AE84" s="7">
        <v>5</v>
      </c>
      <c r="AF84" s="7">
        <v>88</v>
      </c>
      <c r="AG84" s="5">
        <v>87</v>
      </c>
      <c r="AH84" s="60"/>
      <c r="AI84" s="18" t="s">
        <v>47</v>
      </c>
      <c r="AJ84" s="19">
        <v>43867</v>
      </c>
      <c r="AK84" s="20" t="s">
        <v>377</v>
      </c>
      <c r="AL84" s="20" t="s">
        <v>28</v>
      </c>
      <c r="AM84" s="20">
        <v>13</v>
      </c>
      <c r="AN84" s="20" t="s">
        <v>378</v>
      </c>
      <c r="AO84" s="20">
        <v>0.40799999999999997</v>
      </c>
      <c r="AP84" s="21" t="s">
        <v>375</v>
      </c>
      <c r="AQ84" s="25" t="s">
        <v>607</v>
      </c>
      <c r="AR84" s="20">
        <v>0.26300000000000001</v>
      </c>
      <c r="AS84" s="21" t="s">
        <v>379</v>
      </c>
      <c r="AT84" s="20">
        <v>0.85699999999999998</v>
      </c>
      <c r="AU84" s="23">
        <v>0.40400000000000003</v>
      </c>
      <c r="AV84" s="24">
        <v>24</v>
      </c>
      <c r="AW84" s="27">
        <f t="shared" si="43"/>
        <v>-5</v>
      </c>
      <c r="AX84" s="20">
        <v>19</v>
      </c>
      <c r="AY84" s="20">
        <v>34</v>
      </c>
      <c r="AZ84" s="20">
        <v>53</v>
      </c>
      <c r="BA84" s="25">
        <v>0.43181818181818182</v>
      </c>
      <c r="BB84" s="25">
        <v>0.85</v>
      </c>
      <c r="BC84" s="22">
        <f t="shared" si="44"/>
        <v>1.2818181818181817</v>
      </c>
      <c r="BD84" s="20">
        <v>17</v>
      </c>
      <c r="BE84" s="24">
        <v>14</v>
      </c>
      <c r="BF84" s="17">
        <f t="shared" si="56"/>
        <v>3</v>
      </c>
      <c r="BG84" s="20">
        <v>9</v>
      </c>
      <c r="BH84" s="20">
        <v>9</v>
      </c>
      <c r="BI84" s="20">
        <f>BG84/BH84</f>
        <v>1</v>
      </c>
      <c r="BJ84" s="24">
        <v>10</v>
      </c>
      <c r="BK84" s="17">
        <f t="shared" si="55"/>
        <v>1</v>
      </c>
      <c r="BL84" s="20">
        <v>6</v>
      </c>
      <c r="BM84" s="20">
        <v>7</v>
      </c>
      <c r="BN84" s="20">
        <v>75</v>
      </c>
      <c r="BO84" s="17">
        <v>87</v>
      </c>
      <c r="BT84" s="18" t="s">
        <v>47</v>
      </c>
      <c r="BU84" s="37">
        <v>43867</v>
      </c>
      <c r="BV84" s="20" t="s">
        <v>377</v>
      </c>
      <c r="BW84" s="20">
        <v>1</v>
      </c>
      <c r="BX84" s="20">
        <v>13</v>
      </c>
      <c r="BY84" s="20" t="s">
        <v>378</v>
      </c>
      <c r="BZ84" s="20">
        <v>0.40799999999999997</v>
      </c>
      <c r="CA84" s="21" t="s">
        <v>375</v>
      </c>
      <c r="CB84" s="25" t="s">
        <v>607</v>
      </c>
      <c r="CC84" s="30">
        <v>0.26300000000000001</v>
      </c>
      <c r="CD84" s="61" t="s">
        <v>379</v>
      </c>
      <c r="CE84" s="30">
        <v>0.85699999999999998</v>
      </c>
      <c r="CF84" s="64">
        <v>0.40400000000000003</v>
      </c>
      <c r="CG84" s="65">
        <v>24</v>
      </c>
      <c r="CH84" s="62">
        <f t="shared" si="48"/>
        <v>-5</v>
      </c>
      <c r="CI84" s="30">
        <v>19</v>
      </c>
      <c r="CJ84" s="30">
        <v>34</v>
      </c>
      <c r="CK84" s="30">
        <v>53</v>
      </c>
      <c r="CL84" s="66">
        <v>0.43181818181818182</v>
      </c>
      <c r="CM84" s="66">
        <v>0.85</v>
      </c>
      <c r="CN84" s="22">
        <f t="shared" si="54"/>
        <v>1.2818181818181817</v>
      </c>
      <c r="CO84" s="20">
        <v>17</v>
      </c>
      <c r="CP84" s="24">
        <v>14</v>
      </c>
      <c r="CQ84" s="29">
        <f t="shared" si="57"/>
        <v>3</v>
      </c>
      <c r="CR84" s="20">
        <v>9</v>
      </c>
      <c r="CS84" s="20">
        <v>9</v>
      </c>
      <c r="CT84" s="20">
        <f>CR84/CS84</f>
        <v>1</v>
      </c>
      <c r="CU84" s="24">
        <v>10</v>
      </c>
      <c r="CV84" s="17">
        <f t="shared" si="50"/>
        <v>1</v>
      </c>
      <c r="CW84" s="20">
        <v>6</v>
      </c>
      <c r="CX84" s="20">
        <v>7</v>
      </c>
      <c r="CY84" s="20">
        <v>75</v>
      </c>
      <c r="CZ84" s="17">
        <v>87</v>
      </c>
      <c r="DD84" s="18" t="s">
        <v>144</v>
      </c>
      <c r="DE84" s="19">
        <v>43145</v>
      </c>
      <c r="DF84" s="20" t="s">
        <v>48</v>
      </c>
      <c r="DG84" s="20" t="s">
        <v>28</v>
      </c>
      <c r="DH84" s="20">
        <v>12</v>
      </c>
      <c r="DI84" s="20" t="s">
        <v>39</v>
      </c>
      <c r="DJ84" s="20">
        <v>0.52600000000000002</v>
      </c>
      <c r="DK84" s="21" t="s">
        <v>90</v>
      </c>
      <c r="DL84" s="25" t="s">
        <v>604</v>
      </c>
      <c r="DM84" s="20">
        <v>0.375</v>
      </c>
      <c r="DN84" s="21" t="s">
        <v>145</v>
      </c>
      <c r="DO84" s="20">
        <v>0.54500000000000004</v>
      </c>
      <c r="DP84" s="23">
        <v>0.42199999999999999</v>
      </c>
      <c r="DQ84" s="20">
        <v>27</v>
      </c>
      <c r="DR84" s="27">
        <f t="shared" si="38"/>
        <v>-3</v>
      </c>
      <c r="DS84" s="20">
        <v>14</v>
      </c>
      <c r="DT84" s="20">
        <v>26</v>
      </c>
      <c r="DU84" s="20">
        <v>40</v>
      </c>
      <c r="DV84" s="25">
        <v>0.42424242424242425</v>
      </c>
      <c r="DW84" s="25">
        <v>0.70270270270270274</v>
      </c>
      <c r="DX84" s="22">
        <f t="shared" si="39"/>
        <v>1.1269451269451269</v>
      </c>
      <c r="DY84" s="20">
        <v>12</v>
      </c>
      <c r="DZ84" s="20">
        <v>21</v>
      </c>
      <c r="EA84" s="17">
        <f t="shared" si="40"/>
        <v>-9</v>
      </c>
      <c r="EB84" s="20">
        <v>17</v>
      </c>
      <c r="EC84" s="20">
        <v>13</v>
      </c>
      <c r="ED84" s="25">
        <f t="shared" si="41"/>
        <v>1.3076923076923077</v>
      </c>
      <c r="EE84" s="20">
        <v>14</v>
      </c>
      <c r="EF84" s="17">
        <f t="shared" si="42"/>
        <v>-3</v>
      </c>
      <c r="EG84" s="20">
        <v>7</v>
      </c>
      <c r="EH84" s="20">
        <v>5</v>
      </c>
      <c r="EI84" s="20">
        <v>81</v>
      </c>
      <c r="EJ84" s="17">
        <v>84</v>
      </c>
    </row>
    <row r="85" spans="1:140" x14ac:dyDescent="0.3">
      <c r="A85" s="2" t="s">
        <v>128</v>
      </c>
      <c r="B85" s="6">
        <v>43134</v>
      </c>
      <c r="C85" s="7" t="s">
        <v>129</v>
      </c>
      <c r="D85" s="7" t="s">
        <v>28</v>
      </c>
      <c r="E85" s="7">
        <v>6</v>
      </c>
      <c r="F85" s="7" t="s">
        <v>130</v>
      </c>
      <c r="G85" s="7">
        <v>0.41299999999999998</v>
      </c>
      <c r="H85" s="8" t="s">
        <v>131</v>
      </c>
      <c r="I85" s="48">
        <v>29</v>
      </c>
      <c r="J85" s="7">
        <v>0.34499999999999997</v>
      </c>
      <c r="K85" s="8" t="s">
        <v>132</v>
      </c>
      <c r="L85" s="7">
        <v>0.57099999999999995</v>
      </c>
      <c r="M85" s="11">
        <v>0.35799999999999998</v>
      </c>
      <c r="N85" s="7">
        <v>30</v>
      </c>
      <c r="O85" s="14">
        <f t="shared" si="36"/>
        <v>-1</v>
      </c>
      <c r="P85" s="7">
        <v>8</v>
      </c>
      <c r="Q85" s="7">
        <v>24</v>
      </c>
      <c r="R85" s="7">
        <v>32</v>
      </c>
      <c r="S85" s="10">
        <v>0.29629629629629628</v>
      </c>
      <c r="T85" s="10">
        <v>0.72727272727272729</v>
      </c>
      <c r="U85" s="10">
        <f t="shared" si="37"/>
        <v>1.0235690235690236</v>
      </c>
      <c r="V85" s="7">
        <v>13</v>
      </c>
      <c r="W85" s="7">
        <v>17</v>
      </c>
      <c r="X85" s="5">
        <f t="shared" si="51"/>
        <v>-4</v>
      </c>
      <c r="Y85" s="7">
        <v>15</v>
      </c>
      <c r="Z85" s="7">
        <v>9</v>
      </c>
      <c r="AA85" s="10">
        <f t="shared" si="52"/>
        <v>1.6666666666666667</v>
      </c>
      <c r="AB85" s="7">
        <v>8</v>
      </c>
      <c r="AC85" s="5">
        <f t="shared" si="53"/>
        <v>-1</v>
      </c>
      <c r="AD85" s="7">
        <v>10</v>
      </c>
      <c r="AE85" s="7">
        <v>4</v>
      </c>
      <c r="AF85" s="7">
        <v>60</v>
      </c>
      <c r="AG85" s="5">
        <v>63</v>
      </c>
      <c r="AH85" s="60"/>
      <c r="AI85" s="18" t="s">
        <v>101</v>
      </c>
      <c r="AJ85" s="19">
        <v>43880</v>
      </c>
      <c r="AK85" s="20" t="s">
        <v>388</v>
      </c>
      <c r="AL85" s="20" t="s">
        <v>28</v>
      </c>
      <c r="AM85" s="20">
        <v>13</v>
      </c>
      <c r="AN85" s="20" t="s">
        <v>389</v>
      </c>
      <c r="AO85" s="20">
        <v>0.54100000000000004</v>
      </c>
      <c r="AP85" s="21" t="s">
        <v>347</v>
      </c>
      <c r="AQ85" s="25" t="s">
        <v>599</v>
      </c>
      <c r="AR85" s="20">
        <v>0.318</v>
      </c>
      <c r="AS85" s="20" t="s">
        <v>343</v>
      </c>
      <c r="AT85" s="20">
        <v>0.68400000000000005</v>
      </c>
      <c r="AU85" s="23">
        <v>0.50900000000000001</v>
      </c>
      <c r="AV85" s="24">
        <v>17</v>
      </c>
      <c r="AW85" s="27">
        <f t="shared" si="43"/>
        <v>5</v>
      </c>
      <c r="AX85" s="20">
        <v>11</v>
      </c>
      <c r="AY85" s="20">
        <v>23</v>
      </c>
      <c r="AZ85" s="20">
        <v>34</v>
      </c>
      <c r="BA85" s="25">
        <v>0.37931034482758619</v>
      </c>
      <c r="BB85" s="25">
        <v>0.8214285714285714</v>
      </c>
      <c r="BC85" s="22">
        <f t="shared" si="44"/>
        <v>1.2007389162561575</v>
      </c>
      <c r="BD85" s="20">
        <v>11</v>
      </c>
      <c r="BE85" s="24">
        <v>16</v>
      </c>
      <c r="BF85" s="17">
        <f t="shared" si="56"/>
        <v>-5</v>
      </c>
      <c r="BG85" s="20">
        <v>11</v>
      </c>
      <c r="BH85" s="20">
        <v>11</v>
      </c>
      <c r="BI85" s="20">
        <f t="shared" ref="BI85:BI106" si="58">BG85/BH85</f>
        <v>1</v>
      </c>
      <c r="BJ85" s="24">
        <v>15</v>
      </c>
      <c r="BK85" s="17">
        <f t="shared" si="55"/>
        <v>4</v>
      </c>
      <c r="BL85" s="20">
        <v>7</v>
      </c>
      <c r="BM85" s="20">
        <v>10</v>
      </c>
      <c r="BN85" s="20">
        <v>86</v>
      </c>
      <c r="BO85" s="17">
        <v>81</v>
      </c>
      <c r="BT85" s="18" t="s">
        <v>101</v>
      </c>
      <c r="BU85" s="37">
        <v>43880</v>
      </c>
      <c r="BV85" s="20" t="s">
        <v>388</v>
      </c>
      <c r="BW85" s="20">
        <v>1</v>
      </c>
      <c r="BX85" s="20">
        <v>13</v>
      </c>
      <c r="BY85" s="20" t="s">
        <v>389</v>
      </c>
      <c r="BZ85" s="20">
        <v>0.54100000000000004</v>
      </c>
      <c r="CA85" s="21" t="s">
        <v>347</v>
      </c>
      <c r="CB85" s="25" t="s">
        <v>599</v>
      </c>
      <c r="CC85" s="30">
        <v>0.318</v>
      </c>
      <c r="CD85" s="30" t="s">
        <v>343</v>
      </c>
      <c r="CE85" s="30">
        <v>0.68400000000000005</v>
      </c>
      <c r="CF85" s="64">
        <v>0.50900000000000001</v>
      </c>
      <c r="CG85" s="65">
        <v>17</v>
      </c>
      <c r="CH85" s="62">
        <f t="shared" si="48"/>
        <v>5</v>
      </c>
      <c r="CI85" s="30">
        <v>11</v>
      </c>
      <c r="CJ85" s="30">
        <v>23</v>
      </c>
      <c r="CK85" s="30">
        <v>34</v>
      </c>
      <c r="CL85" s="66">
        <v>0.37931034482758619</v>
      </c>
      <c r="CM85" s="66">
        <v>0.8214285714285714</v>
      </c>
      <c r="CN85" s="22">
        <f t="shared" si="54"/>
        <v>1.2007389162561575</v>
      </c>
      <c r="CO85" s="20">
        <v>11</v>
      </c>
      <c r="CP85" s="24">
        <v>16</v>
      </c>
      <c r="CQ85" s="29">
        <f t="shared" si="57"/>
        <v>-5</v>
      </c>
      <c r="CR85" s="20">
        <v>11</v>
      </c>
      <c r="CS85" s="20">
        <v>11</v>
      </c>
      <c r="CT85" s="20">
        <f t="shared" ref="CT85:CT106" si="59">CR85/CS85</f>
        <v>1</v>
      </c>
      <c r="CU85" s="24">
        <v>15</v>
      </c>
      <c r="CV85" s="17">
        <f t="shared" si="50"/>
        <v>4</v>
      </c>
      <c r="CW85" s="20">
        <v>7</v>
      </c>
      <c r="CX85" s="20">
        <v>10</v>
      </c>
      <c r="CY85" s="20">
        <v>86</v>
      </c>
      <c r="CZ85" s="17">
        <v>81</v>
      </c>
      <c r="DD85" s="18" t="s">
        <v>146</v>
      </c>
      <c r="DE85" s="19">
        <v>43148</v>
      </c>
      <c r="DF85" s="20" t="s">
        <v>147</v>
      </c>
      <c r="DG85" s="20" t="s">
        <v>28</v>
      </c>
      <c r="DH85" s="20">
        <v>2</v>
      </c>
      <c r="DI85" s="20" t="s">
        <v>148</v>
      </c>
      <c r="DJ85" s="20">
        <v>0.44900000000000001</v>
      </c>
      <c r="DK85" s="21" t="s">
        <v>149</v>
      </c>
      <c r="DL85" s="25" t="s">
        <v>601</v>
      </c>
      <c r="DM85" s="20">
        <v>0.14299999999999999</v>
      </c>
      <c r="DN85" s="21" t="s">
        <v>132</v>
      </c>
      <c r="DO85" s="20">
        <v>0.57099999999999995</v>
      </c>
      <c r="DP85" s="23">
        <v>0.38300000000000001</v>
      </c>
      <c r="DQ85" s="20">
        <v>22</v>
      </c>
      <c r="DR85" s="27">
        <f t="shared" si="38"/>
        <v>-8</v>
      </c>
      <c r="DS85" s="20">
        <v>13</v>
      </c>
      <c r="DT85" s="20">
        <v>24</v>
      </c>
      <c r="DU85" s="20">
        <v>37</v>
      </c>
      <c r="DV85" s="25">
        <v>0.39393939393939392</v>
      </c>
      <c r="DW85" s="25">
        <v>0.66666666666666663</v>
      </c>
      <c r="DX85" s="22">
        <f t="shared" si="39"/>
        <v>1.0606060606060606</v>
      </c>
      <c r="DY85" s="20">
        <v>14</v>
      </c>
      <c r="DZ85" s="20">
        <v>21</v>
      </c>
      <c r="EA85" s="17">
        <f t="shared" si="40"/>
        <v>-7</v>
      </c>
      <c r="EB85" s="20">
        <v>8</v>
      </c>
      <c r="EC85" s="20">
        <v>16</v>
      </c>
      <c r="ED85" s="25">
        <f t="shared" si="41"/>
        <v>0.5</v>
      </c>
      <c r="EE85" s="20">
        <v>14</v>
      </c>
      <c r="EF85" s="17">
        <f t="shared" si="42"/>
        <v>6</v>
      </c>
      <c r="EG85" s="20">
        <v>9</v>
      </c>
      <c r="EH85" s="20">
        <v>4</v>
      </c>
      <c r="EI85" s="20">
        <v>58</v>
      </c>
      <c r="EJ85" s="17">
        <v>72</v>
      </c>
    </row>
    <row r="86" spans="1:140" x14ac:dyDescent="0.3">
      <c r="A86" s="2" t="s">
        <v>133</v>
      </c>
      <c r="B86" s="6">
        <v>43138</v>
      </c>
      <c r="C86" s="7" t="s">
        <v>134</v>
      </c>
      <c r="D86" s="7" t="s">
        <v>28</v>
      </c>
      <c r="E86" s="7">
        <v>22</v>
      </c>
      <c r="F86" s="7" t="s">
        <v>135</v>
      </c>
      <c r="G86" s="7">
        <v>0.48399999999999999</v>
      </c>
      <c r="H86" s="8" t="s">
        <v>136</v>
      </c>
      <c r="I86" s="48">
        <v>27</v>
      </c>
      <c r="J86" s="7">
        <v>0.33300000000000002</v>
      </c>
      <c r="K86" s="7" t="s">
        <v>137</v>
      </c>
      <c r="L86" s="7">
        <v>0.65200000000000002</v>
      </c>
      <c r="M86" s="11">
        <v>0.26700000000000002</v>
      </c>
      <c r="N86" s="7">
        <v>21</v>
      </c>
      <c r="O86" s="14">
        <f t="shared" si="36"/>
        <v>6</v>
      </c>
      <c r="P86" s="7">
        <v>8</v>
      </c>
      <c r="Q86" s="7">
        <v>37</v>
      </c>
      <c r="R86" s="7">
        <v>45</v>
      </c>
      <c r="S86" s="10">
        <v>0.23529411764705882</v>
      </c>
      <c r="T86" s="10">
        <v>0.69811320754716977</v>
      </c>
      <c r="U86" s="10">
        <f t="shared" si="37"/>
        <v>0.93340732519422853</v>
      </c>
      <c r="V86" s="7">
        <v>28</v>
      </c>
      <c r="W86" s="7">
        <v>20</v>
      </c>
      <c r="X86" s="5">
        <f t="shared" si="51"/>
        <v>8</v>
      </c>
      <c r="Y86" s="7">
        <v>15</v>
      </c>
      <c r="Z86" s="7">
        <v>11</v>
      </c>
      <c r="AA86" s="10">
        <f t="shared" si="52"/>
        <v>1.3636363636363635</v>
      </c>
      <c r="AB86" s="7">
        <v>9</v>
      </c>
      <c r="AC86" s="5">
        <f t="shared" si="53"/>
        <v>-2</v>
      </c>
      <c r="AD86" s="7">
        <v>3</v>
      </c>
      <c r="AE86" s="7">
        <v>5</v>
      </c>
      <c r="AF86" s="7">
        <v>84</v>
      </c>
      <c r="AG86" s="5">
        <v>83</v>
      </c>
      <c r="AH86" s="60"/>
      <c r="AI86" s="18" t="s">
        <v>409</v>
      </c>
      <c r="AJ86" s="19">
        <v>42329</v>
      </c>
      <c r="AK86" s="20" t="s">
        <v>410</v>
      </c>
      <c r="AL86" s="20" t="s">
        <v>28</v>
      </c>
      <c r="AM86" s="17">
        <v>14</v>
      </c>
      <c r="AN86" s="20" t="s">
        <v>191</v>
      </c>
      <c r="AO86" s="20">
        <v>0.49099999999999999</v>
      </c>
      <c r="AP86" s="21" t="s">
        <v>239</v>
      </c>
      <c r="AQ86" s="25" t="s">
        <v>597</v>
      </c>
      <c r="AR86" s="20">
        <v>0.435</v>
      </c>
      <c r="AS86" s="20" t="s">
        <v>411</v>
      </c>
      <c r="AT86" s="20">
        <v>0.60899999999999999</v>
      </c>
      <c r="AU86" s="20">
        <v>0.4</v>
      </c>
      <c r="AV86" s="20">
        <v>28</v>
      </c>
      <c r="AW86" s="27">
        <f t="shared" si="43"/>
        <v>-5</v>
      </c>
      <c r="AX86" s="20">
        <v>7</v>
      </c>
      <c r="AY86" s="20">
        <v>30</v>
      </c>
      <c r="AZ86" s="20">
        <v>37</v>
      </c>
      <c r="BA86" s="22">
        <v>0.21875</v>
      </c>
      <c r="BB86" s="22">
        <v>0.81081081081081086</v>
      </c>
      <c r="BC86" s="22">
        <f t="shared" si="44"/>
        <v>1.029560810810811</v>
      </c>
      <c r="BD86" s="20">
        <v>24</v>
      </c>
      <c r="BE86" s="17">
        <v>23</v>
      </c>
      <c r="BF86" s="17">
        <f t="shared" si="56"/>
        <v>1</v>
      </c>
      <c r="BG86" s="20">
        <v>19</v>
      </c>
      <c r="BH86" s="20">
        <v>11</v>
      </c>
      <c r="BI86" s="20">
        <f t="shared" si="58"/>
        <v>1.7272727272727273</v>
      </c>
      <c r="BJ86" s="17">
        <v>15</v>
      </c>
      <c r="BK86" s="17">
        <f t="shared" si="55"/>
        <v>-4</v>
      </c>
      <c r="BL86" s="20">
        <v>0</v>
      </c>
      <c r="BM86" s="20">
        <v>4</v>
      </c>
      <c r="BN86" s="20">
        <v>80</v>
      </c>
      <c r="BO86" s="20">
        <v>80</v>
      </c>
      <c r="BT86" s="18" t="s">
        <v>409</v>
      </c>
      <c r="BU86" s="37">
        <v>42329</v>
      </c>
      <c r="BV86" s="20" t="s">
        <v>410</v>
      </c>
      <c r="BW86" s="20">
        <v>1</v>
      </c>
      <c r="BX86" s="17">
        <v>14</v>
      </c>
      <c r="BY86" s="20" t="s">
        <v>191</v>
      </c>
      <c r="BZ86" s="20">
        <v>0.49099999999999999</v>
      </c>
      <c r="CA86" s="21" t="s">
        <v>239</v>
      </c>
      <c r="CB86" s="25" t="s">
        <v>597</v>
      </c>
      <c r="CC86" s="30">
        <v>0.435</v>
      </c>
      <c r="CD86" s="30" t="s">
        <v>411</v>
      </c>
      <c r="CE86" s="30">
        <v>0.60899999999999999</v>
      </c>
      <c r="CF86" s="30">
        <v>0.4</v>
      </c>
      <c r="CG86" s="30">
        <v>28</v>
      </c>
      <c r="CH86" s="62">
        <f t="shared" si="48"/>
        <v>-5</v>
      </c>
      <c r="CI86" s="30">
        <v>7</v>
      </c>
      <c r="CJ86" s="30">
        <v>30</v>
      </c>
      <c r="CK86" s="30">
        <v>37</v>
      </c>
      <c r="CL86" s="63">
        <v>0.21875</v>
      </c>
      <c r="CM86" s="63">
        <v>0.81081081081081086</v>
      </c>
      <c r="CN86" s="22">
        <f t="shared" si="54"/>
        <v>1.029560810810811</v>
      </c>
      <c r="CO86" s="20">
        <v>24</v>
      </c>
      <c r="CP86" s="17">
        <v>23</v>
      </c>
      <c r="CQ86" s="29">
        <f t="shared" si="57"/>
        <v>1</v>
      </c>
      <c r="CR86" s="20">
        <v>19</v>
      </c>
      <c r="CS86" s="20">
        <v>11</v>
      </c>
      <c r="CT86" s="20">
        <f t="shared" si="59"/>
        <v>1.7272727272727273</v>
      </c>
      <c r="CU86" s="17">
        <v>15</v>
      </c>
      <c r="CV86" s="17">
        <f t="shared" si="50"/>
        <v>4</v>
      </c>
      <c r="CW86" s="20">
        <v>0</v>
      </c>
      <c r="CX86" s="20">
        <v>4</v>
      </c>
      <c r="CY86" s="20">
        <v>80</v>
      </c>
      <c r="CZ86" s="20">
        <v>80</v>
      </c>
      <c r="DD86" s="18" t="s">
        <v>57</v>
      </c>
      <c r="DE86" s="19">
        <v>43154</v>
      </c>
      <c r="DF86" s="20" t="s">
        <v>150</v>
      </c>
      <c r="DG86" s="20" t="s">
        <v>28</v>
      </c>
      <c r="DH86" s="20">
        <v>19</v>
      </c>
      <c r="DI86" s="20" t="s">
        <v>151</v>
      </c>
      <c r="DJ86" s="20">
        <v>0.47399999999999998</v>
      </c>
      <c r="DK86" s="21" t="s">
        <v>99</v>
      </c>
      <c r="DL86" s="25" t="s">
        <v>599</v>
      </c>
      <c r="DM86" s="20">
        <v>0.27300000000000002</v>
      </c>
      <c r="DN86" s="21" t="s">
        <v>152</v>
      </c>
      <c r="DO86" s="20">
        <v>0.42099999999999999</v>
      </c>
      <c r="DP86" s="23">
        <v>0.29799999999999999</v>
      </c>
      <c r="DQ86" s="20">
        <v>24</v>
      </c>
      <c r="DR86" s="27">
        <f t="shared" si="38"/>
        <v>-2</v>
      </c>
      <c r="DS86" s="20">
        <v>13</v>
      </c>
      <c r="DT86" s="20">
        <v>31</v>
      </c>
      <c r="DU86" s="20">
        <v>44</v>
      </c>
      <c r="DV86" s="25">
        <v>0.37142857142857144</v>
      </c>
      <c r="DW86" s="25">
        <v>0.75609756097560976</v>
      </c>
      <c r="DX86" s="22">
        <f t="shared" si="39"/>
        <v>1.1275261324041812</v>
      </c>
      <c r="DY86" s="20">
        <v>12</v>
      </c>
      <c r="DZ86" s="20">
        <v>15</v>
      </c>
      <c r="EA86" s="17">
        <f t="shared" si="40"/>
        <v>-3</v>
      </c>
      <c r="EB86" s="20">
        <v>12</v>
      </c>
      <c r="EC86" s="20">
        <v>11</v>
      </c>
      <c r="ED86" s="25">
        <f t="shared" si="41"/>
        <v>1.0909090909090908</v>
      </c>
      <c r="EE86" s="20">
        <v>10</v>
      </c>
      <c r="EF86" s="17">
        <f t="shared" si="42"/>
        <v>-2</v>
      </c>
      <c r="EG86" s="20">
        <v>6</v>
      </c>
      <c r="EH86" s="20">
        <v>4</v>
      </c>
      <c r="EI86" s="20">
        <v>68</v>
      </c>
      <c r="EJ86" s="17">
        <v>77</v>
      </c>
    </row>
    <row r="87" spans="1:140" x14ac:dyDescent="0.3">
      <c r="A87" s="2" t="s">
        <v>138</v>
      </c>
      <c r="B87" s="6">
        <v>43141</v>
      </c>
      <c r="C87" s="7" t="s">
        <v>139</v>
      </c>
      <c r="D87" s="7" t="s">
        <v>140</v>
      </c>
      <c r="E87" s="7">
        <v>-2</v>
      </c>
      <c r="F87" s="7" t="s">
        <v>141</v>
      </c>
      <c r="G87" s="7">
        <v>0.42499999999999999</v>
      </c>
      <c r="H87" s="8" t="s">
        <v>142</v>
      </c>
      <c r="I87" s="48">
        <v>20</v>
      </c>
      <c r="J87" s="7">
        <v>0.3</v>
      </c>
      <c r="K87" s="7" t="s">
        <v>143</v>
      </c>
      <c r="L87" s="7">
        <v>0.56100000000000005</v>
      </c>
      <c r="M87" s="11">
        <v>0.45600000000000002</v>
      </c>
      <c r="N87" s="7">
        <v>30</v>
      </c>
      <c r="O87" s="14">
        <f t="shared" si="36"/>
        <v>-10</v>
      </c>
      <c r="P87" s="7">
        <v>23</v>
      </c>
      <c r="Q87" s="7">
        <v>23</v>
      </c>
      <c r="R87" s="7">
        <v>46</v>
      </c>
      <c r="S87" s="10">
        <v>0.44230769230769229</v>
      </c>
      <c r="T87" s="10">
        <v>0.58974358974358976</v>
      </c>
      <c r="U87" s="10">
        <f t="shared" si="37"/>
        <v>1.0320512820512819</v>
      </c>
      <c r="V87" s="7">
        <v>20</v>
      </c>
      <c r="W87" s="7">
        <v>30</v>
      </c>
      <c r="X87" s="5">
        <f t="shared" si="51"/>
        <v>-10</v>
      </c>
      <c r="Y87" s="7">
        <v>12</v>
      </c>
      <c r="Z87" s="7">
        <v>8</v>
      </c>
      <c r="AA87" s="10">
        <f t="shared" si="52"/>
        <v>1.5</v>
      </c>
      <c r="AB87" s="7">
        <v>12</v>
      </c>
      <c r="AC87" s="5">
        <f t="shared" si="53"/>
        <v>4</v>
      </c>
      <c r="AD87" s="7">
        <v>4</v>
      </c>
      <c r="AE87" s="7">
        <v>5</v>
      </c>
      <c r="AF87" s="7">
        <v>91</v>
      </c>
      <c r="AG87" s="5">
        <v>97</v>
      </c>
      <c r="AH87" s="60"/>
      <c r="AI87" s="18" t="s">
        <v>107</v>
      </c>
      <c r="AJ87" s="19">
        <v>42383</v>
      </c>
      <c r="AK87" s="20" t="s">
        <v>439</v>
      </c>
      <c r="AL87" s="20" t="s">
        <v>28</v>
      </c>
      <c r="AM87" s="17">
        <v>14</v>
      </c>
      <c r="AN87" s="20" t="s">
        <v>440</v>
      </c>
      <c r="AO87" s="20">
        <v>0.48099999999999998</v>
      </c>
      <c r="AP87" s="21" t="s">
        <v>560</v>
      </c>
      <c r="AQ87" s="25" t="s">
        <v>600</v>
      </c>
      <c r="AR87" s="20">
        <v>0.38500000000000001</v>
      </c>
      <c r="AS87" s="20" t="s">
        <v>441</v>
      </c>
      <c r="AT87" s="20">
        <v>0.92600000000000005</v>
      </c>
      <c r="AU87" s="20">
        <v>0.36799999999999999</v>
      </c>
      <c r="AV87" s="20">
        <v>30</v>
      </c>
      <c r="AW87" s="27">
        <f t="shared" si="43"/>
        <v>-17</v>
      </c>
      <c r="AX87" s="20">
        <v>10</v>
      </c>
      <c r="AY87" s="20">
        <v>35</v>
      </c>
      <c r="AZ87" s="20">
        <v>45</v>
      </c>
      <c r="BA87" s="22">
        <v>0.35714285714285715</v>
      </c>
      <c r="BB87" s="22">
        <v>0.76086956521739135</v>
      </c>
      <c r="BC87" s="22">
        <f t="shared" si="44"/>
        <v>1.1180124223602486</v>
      </c>
      <c r="BD87" s="20">
        <v>21</v>
      </c>
      <c r="BE87" s="17">
        <v>25</v>
      </c>
      <c r="BF87" s="17">
        <f t="shared" si="56"/>
        <v>-4</v>
      </c>
      <c r="BG87" s="20">
        <v>14</v>
      </c>
      <c r="BH87" s="20">
        <v>19</v>
      </c>
      <c r="BI87" s="20">
        <f t="shared" si="58"/>
        <v>0.73684210526315785</v>
      </c>
      <c r="BJ87" s="17">
        <v>10</v>
      </c>
      <c r="BK87" s="17">
        <f t="shared" si="55"/>
        <v>-4</v>
      </c>
      <c r="BL87" s="20">
        <v>3</v>
      </c>
      <c r="BM87" s="20">
        <v>4</v>
      </c>
      <c r="BN87" s="20">
        <v>82</v>
      </c>
      <c r="BO87" s="20">
        <v>86</v>
      </c>
      <c r="BT87" s="18" t="s">
        <v>107</v>
      </c>
      <c r="BU87" s="37">
        <v>42383</v>
      </c>
      <c r="BV87" s="20" t="s">
        <v>439</v>
      </c>
      <c r="BW87" s="20">
        <v>1</v>
      </c>
      <c r="BX87" s="17">
        <v>14</v>
      </c>
      <c r="BY87" s="20" t="s">
        <v>440</v>
      </c>
      <c r="BZ87" s="20">
        <v>0.48099999999999998</v>
      </c>
      <c r="CA87" s="21" t="s">
        <v>560</v>
      </c>
      <c r="CB87" s="25" t="s">
        <v>600</v>
      </c>
      <c r="CC87" s="30">
        <v>0.38500000000000001</v>
      </c>
      <c r="CD87" s="30" t="s">
        <v>441</v>
      </c>
      <c r="CE87" s="30">
        <v>0.92600000000000005</v>
      </c>
      <c r="CF87" s="30">
        <v>0.36799999999999999</v>
      </c>
      <c r="CG87" s="30">
        <v>30</v>
      </c>
      <c r="CH87" s="62">
        <f t="shared" si="48"/>
        <v>-17</v>
      </c>
      <c r="CI87" s="30">
        <v>10</v>
      </c>
      <c r="CJ87" s="30">
        <v>35</v>
      </c>
      <c r="CK87" s="30">
        <v>45</v>
      </c>
      <c r="CL87" s="63">
        <v>0.35714285714285715</v>
      </c>
      <c r="CM87" s="63">
        <v>0.76086956521739135</v>
      </c>
      <c r="CN87" s="22">
        <f t="shared" si="54"/>
        <v>1.1180124223602486</v>
      </c>
      <c r="CO87" s="20">
        <v>21</v>
      </c>
      <c r="CP87" s="17">
        <v>25</v>
      </c>
      <c r="CQ87" s="29">
        <f t="shared" si="57"/>
        <v>-4</v>
      </c>
      <c r="CR87" s="20">
        <v>14</v>
      </c>
      <c r="CS87" s="20">
        <v>19</v>
      </c>
      <c r="CT87" s="20">
        <f t="shared" si="59"/>
        <v>0.73684210526315785</v>
      </c>
      <c r="CU87" s="17">
        <v>10</v>
      </c>
      <c r="CV87" s="17">
        <f t="shared" si="50"/>
        <v>-9</v>
      </c>
      <c r="CW87" s="20">
        <v>3</v>
      </c>
      <c r="CX87" s="20">
        <v>4</v>
      </c>
      <c r="CY87" s="20">
        <v>82</v>
      </c>
      <c r="CZ87" s="20">
        <v>86</v>
      </c>
      <c r="DD87" s="18" t="s">
        <v>92</v>
      </c>
      <c r="DE87" s="19">
        <v>43155</v>
      </c>
      <c r="DF87" s="20" t="s">
        <v>153</v>
      </c>
      <c r="DG87" s="20" t="s">
        <v>68</v>
      </c>
      <c r="DH87" s="20">
        <v>-4</v>
      </c>
      <c r="DI87" s="20" t="s">
        <v>154</v>
      </c>
      <c r="DJ87" s="20">
        <v>0.52300000000000002</v>
      </c>
      <c r="DK87" s="21" t="s">
        <v>155</v>
      </c>
      <c r="DL87" s="25" t="s">
        <v>601</v>
      </c>
      <c r="DM87" s="20">
        <v>0.28599999999999998</v>
      </c>
      <c r="DN87" s="21" t="s">
        <v>156</v>
      </c>
      <c r="DO87" s="20">
        <v>0.53800000000000003</v>
      </c>
      <c r="DP87" s="23">
        <v>0.47199999999999998</v>
      </c>
      <c r="DQ87" s="20">
        <v>16</v>
      </c>
      <c r="DR87" s="27">
        <f t="shared" si="38"/>
        <v>-2</v>
      </c>
      <c r="DS87" s="20">
        <v>4</v>
      </c>
      <c r="DT87" s="20">
        <v>24</v>
      </c>
      <c r="DU87" s="20">
        <v>28</v>
      </c>
      <c r="DV87" s="25">
        <v>0.17391304347826086</v>
      </c>
      <c r="DW87" s="25">
        <v>0.8571428571428571</v>
      </c>
      <c r="DX87" s="22">
        <f t="shared" si="39"/>
        <v>1.031055900621118</v>
      </c>
      <c r="DY87" s="20">
        <v>13</v>
      </c>
      <c r="DZ87" s="20">
        <v>16</v>
      </c>
      <c r="EA87" s="17">
        <f t="shared" si="40"/>
        <v>-3</v>
      </c>
      <c r="EB87" s="20">
        <v>8</v>
      </c>
      <c r="EC87" s="20">
        <v>15</v>
      </c>
      <c r="ED87" s="25">
        <f t="shared" si="41"/>
        <v>0.53333333333333333</v>
      </c>
      <c r="EE87" s="20">
        <v>9</v>
      </c>
      <c r="EF87" s="17">
        <f t="shared" si="42"/>
        <v>1</v>
      </c>
      <c r="EG87" s="20">
        <v>3</v>
      </c>
      <c r="EH87" s="20">
        <v>3</v>
      </c>
      <c r="EI87" s="20">
        <v>57</v>
      </c>
      <c r="EJ87" s="17">
        <v>64</v>
      </c>
    </row>
    <row r="88" spans="1:140" x14ac:dyDescent="0.3">
      <c r="A88" s="2" t="s">
        <v>144</v>
      </c>
      <c r="B88" s="6">
        <v>43145</v>
      </c>
      <c r="C88" s="7" t="s">
        <v>48</v>
      </c>
      <c r="D88" s="7" t="s">
        <v>28</v>
      </c>
      <c r="E88" s="7">
        <v>12</v>
      </c>
      <c r="F88" s="7" t="s">
        <v>39</v>
      </c>
      <c r="G88" s="7">
        <v>0.52600000000000002</v>
      </c>
      <c r="H88" s="8" t="s">
        <v>90</v>
      </c>
      <c r="I88" s="48">
        <v>24</v>
      </c>
      <c r="J88" s="7">
        <v>0.375</v>
      </c>
      <c r="K88" s="8" t="s">
        <v>145</v>
      </c>
      <c r="L88" s="7">
        <v>0.54500000000000004</v>
      </c>
      <c r="M88" s="11">
        <v>0.42199999999999999</v>
      </c>
      <c r="N88" s="7">
        <v>27</v>
      </c>
      <c r="O88" s="14">
        <f t="shared" si="36"/>
        <v>-3</v>
      </c>
      <c r="P88" s="7">
        <v>14</v>
      </c>
      <c r="Q88" s="7">
        <v>26</v>
      </c>
      <c r="R88" s="7">
        <v>40</v>
      </c>
      <c r="S88" s="10">
        <v>0.42424242424242425</v>
      </c>
      <c r="T88" s="10">
        <v>0.70270270270270274</v>
      </c>
      <c r="U88" s="10">
        <f t="shared" si="37"/>
        <v>1.1269451269451269</v>
      </c>
      <c r="V88" s="7">
        <v>12</v>
      </c>
      <c r="W88" s="7">
        <v>21</v>
      </c>
      <c r="X88" s="5">
        <f t="shared" si="51"/>
        <v>-9</v>
      </c>
      <c r="Y88" s="7">
        <v>17</v>
      </c>
      <c r="Z88" s="7">
        <v>13</v>
      </c>
      <c r="AA88" s="10">
        <f t="shared" si="52"/>
        <v>1.3076923076923077</v>
      </c>
      <c r="AB88" s="7">
        <v>14</v>
      </c>
      <c r="AC88" s="5">
        <f t="shared" si="53"/>
        <v>1</v>
      </c>
      <c r="AD88" s="7">
        <v>7</v>
      </c>
      <c r="AE88" s="7">
        <v>5</v>
      </c>
      <c r="AF88" s="7">
        <v>81</v>
      </c>
      <c r="AG88" s="5">
        <v>84</v>
      </c>
      <c r="AH88" s="60"/>
      <c r="AI88" s="18" t="s">
        <v>122</v>
      </c>
      <c r="AJ88" s="19">
        <v>42389</v>
      </c>
      <c r="AK88" s="20" t="s">
        <v>444</v>
      </c>
      <c r="AL88" s="20" t="s">
        <v>28</v>
      </c>
      <c r="AM88" s="17">
        <v>14</v>
      </c>
      <c r="AN88" s="20" t="s">
        <v>445</v>
      </c>
      <c r="AO88" s="20">
        <v>0.42399999999999999</v>
      </c>
      <c r="AP88" s="21" t="s">
        <v>562</v>
      </c>
      <c r="AQ88" s="25" t="s">
        <v>606</v>
      </c>
      <c r="AR88" s="20">
        <v>0.42899999999999999</v>
      </c>
      <c r="AS88" s="20" t="s">
        <v>446</v>
      </c>
      <c r="AT88" s="20">
        <v>0.89500000000000002</v>
      </c>
      <c r="AU88" s="20">
        <v>0.41799999999999998</v>
      </c>
      <c r="AV88" s="20">
        <v>24</v>
      </c>
      <c r="AW88" s="27">
        <f t="shared" si="43"/>
        <v>-3</v>
      </c>
      <c r="AX88" s="20">
        <v>12</v>
      </c>
      <c r="AY88" s="20">
        <v>20</v>
      </c>
      <c r="AZ88" s="20">
        <v>32</v>
      </c>
      <c r="BA88" s="22">
        <v>0.34285714285714286</v>
      </c>
      <c r="BB88" s="22">
        <v>0.625</v>
      </c>
      <c r="BC88" s="22">
        <f t="shared" si="44"/>
        <v>0.96785714285714286</v>
      </c>
      <c r="BD88" s="20">
        <v>13</v>
      </c>
      <c r="BE88" s="17">
        <v>17</v>
      </c>
      <c r="BF88" s="17">
        <f t="shared" si="56"/>
        <v>-4</v>
      </c>
      <c r="BG88" s="20">
        <v>19</v>
      </c>
      <c r="BH88" s="20">
        <v>8</v>
      </c>
      <c r="BI88" s="20">
        <f t="shared" si="58"/>
        <v>2.375</v>
      </c>
      <c r="BJ88" s="17">
        <v>16</v>
      </c>
      <c r="BK88" s="17">
        <f t="shared" si="55"/>
        <v>-3</v>
      </c>
      <c r="BL88" s="20">
        <v>6</v>
      </c>
      <c r="BM88" s="20">
        <v>7</v>
      </c>
      <c r="BN88" s="20">
        <v>76</v>
      </c>
      <c r="BO88" s="20">
        <v>74</v>
      </c>
      <c r="BT88" s="18" t="s">
        <v>122</v>
      </c>
      <c r="BU88" s="37">
        <v>42389</v>
      </c>
      <c r="BV88" s="20" t="s">
        <v>444</v>
      </c>
      <c r="BW88" s="20">
        <v>1</v>
      </c>
      <c r="BX88" s="17">
        <v>14</v>
      </c>
      <c r="BY88" s="20" t="s">
        <v>445</v>
      </c>
      <c r="BZ88" s="20">
        <v>0.42399999999999999</v>
      </c>
      <c r="CA88" s="21" t="s">
        <v>562</v>
      </c>
      <c r="CB88" s="25" t="s">
        <v>606</v>
      </c>
      <c r="CC88" s="30">
        <v>0.42899999999999999</v>
      </c>
      <c r="CD88" s="30" t="s">
        <v>446</v>
      </c>
      <c r="CE88" s="30">
        <v>0.89500000000000002</v>
      </c>
      <c r="CF88" s="30">
        <v>0.41799999999999998</v>
      </c>
      <c r="CG88" s="30">
        <v>24</v>
      </c>
      <c r="CH88" s="62">
        <f t="shared" si="48"/>
        <v>-3</v>
      </c>
      <c r="CI88" s="30">
        <v>12</v>
      </c>
      <c r="CJ88" s="30">
        <v>20</v>
      </c>
      <c r="CK88" s="30">
        <v>32</v>
      </c>
      <c r="CL88" s="63">
        <v>0.34285714285714286</v>
      </c>
      <c r="CM88" s="63">
        <v>0.625</v>
      </c>
      <c r="CN88" s="22">
        <f t="shared" si="54"/>
        <v>0.96785714285714286</v>
      </c>
      <c r="CO88" s="20">
        <v>13</v>
      </c>
      <c r="CP88" s="17">
        <v>17</v>
      </c>
      <c r="CQ88" s="29">
        <f t="shared" si="57"/>
        <v>-4</v>
      </c>
      <c r="CR88" s="20">
        <v>19</v>
      </c>
      <c r="CS88" s="20">
        <v>8</v>
      </c>
      <c r="CT88" s="20">
        <f t="shared" si="59"/>
        <v>2.375</v>
      </c>
      <c r="CU88" s="17">
        <v>16</v>
      </c>
      <c r="CV88" s="17">
        <f t="shared" si="50"/>
        <v>8</v>
      </c>
      <c r="CW88" s="20">
        <v>6</v>
      </c>
      <c r="CX88" s="20">
        <v>7</v>
      </c>
      <c r="CY88" s="20">
        <v>76</v>
      </c>
      <c r="CZ88" s="20">
        <v>74</v>
      </c>
      <c r="DD88" s="18" t="s">
        <v>157</v>
      </c>
      <c r="DE88" s="19">
        <v>43161</v>
      </c>
      <c r="DF88" s="20" t="s">
        <v>158</v>
      </c>
      <c r="DG88" s="20" t="s">
        <v>28</v>
      </c>
      <c r="DH88" s="20">
        <v>27</v>
      </c>
      <c r="DI88" s="20" t="s">
        <v>159</v>
      </c>
      <c r="DJ88" s="20">
        <v>0.48499999999999999</v>
      </c>
      <c r="DK88" s="21" t="s">
        <v>160</v>
      </c>
      <c r="DL88" s="25" t="s">
        <v>602</v>
      </c>
      <c r="DM88" s="20">
        <v>0.46899999999999997</v>
      </c>
      <c r="DN88" s="21" t="s">
        <v>161</v>
      </c>
      <c r="DO88" s="20">
        <v>0.69199999999999995</v>
      </c>
      <c r="DP88" s="23">
        <v>0.32200000000000001</v>
      </c>
      <c r="DQ88" s="20">
        <v>20</v>
      </c>
      <c r="DR88" s="27">
        <f t="shared" si="38"/>
        <v>12</v>
      </c>
      <c r="DS88" s="20">
        <v>13</v>
      </c>
      <c r="DT88" s="20">
        <v>35</v>
      </c>
      <c r="DU88" s="20">
        <v>48</v>
      </c>
      <c r="DV88" s="25">
        <v>0.34210526315789475</v>
      </c>
      <c r="DW88" s="25">
        <v>0.77777777777777779</v>
      </c>
      <c r="DX88" s="22">
        <f t="shared" si="39"/>
        <v>1.1198830409356726</v>
      </c>
      <c r="DY88" s="20">
        <v>16</v>
      </c>
      <c r="DZ88" s="20">
        <v>16</v>
      </c>
      <c r="EA88" s="17">
        <f t="shared" si="40"/>
        <v>0</v>
      </c>
      <c r="EB88" s="20">
        <v>19</v>
      </c>
      <c r="EC88" s="20">
        <v>15</v>
      </c>
      <c r="ED88" s="25">
        <f t="shared" si="41"/>
        <v>1.2666666666666666</v>
      </c>
      <c r="EE88" s="20">
        <v>15</v>
      </c>
      <c r="EF88" s="17">
        <f t="shared" si="42"/>
        <v>-4</v>
      </c>
      <c r="EG88" s="20">
        <v>5</v>
      </c>
      <c r="EH88" s="20">
        <v>7</v>
      </c>
      <c r="EI88" s="20">
        <v>90</v>
      </c>
      <c r="EJ88" s="17">
        <v>90</v>
      </c>
    </row>
    <row r="89" spans="1:140" x14ac:dyDescent="0.3">
      <c r="A89" s="2" t="s">
        <v>146</v>
      </c>
      <c r="B89" s="6">
        <v>43148</v>
      </c>
      <c r="C89" s="7" t="s">
        <v>147</v>
      </c>
      <c r="D89" s="7" t="s">
        <v>28</v>
      </c>
      <c r="E89" s="7">
        <v>2</v>
      </c>
      <c r="F89" s="7" t="s">
        <v>148</v>
      </c>
      <c r="G89" s="7">
        <v>0.44900000000000001</v>
      </c>
      <c r="H89" s="8" t="s">
        <v>149</v>
      </c>
      <c r="I89" s="48">
        <v>14</v>
      </c>
      <c r="J89" s="7">
        <v>0.14299999999999999</v>
      </c>
      <c r="K89" s="8" t="s">
        <v>132</v>
      </c>
      <c r="L89" s="7">
        <v>0.57099999999999995</v>
      </c>
      <c r="M89" s="11">
        <v>0.38300000000000001</v>
      </c>
      <c r="N89" s="7">
        <v>22</v>
      </c>
      <c r="O89" s="14">
        <f t="shared" si="36"/>
        <v>-8</v>
      </c>
      <c r="P89" s="7">
        <v>13</v>
      </c>
      <c r="Q89" s="7">
        <v>24</v>
      </c>
      <c r="R89" s="7">
        <v>37</v>
      </c>
      <c r="S89" s="10">
        <v>0.39393939393939392</v>
      </c>
      <c r="T89" s="10">
        <v>0.66666666666666663</v>
      </c>
      <c r="U89" s="10">
        <f t="shared" si="37"/>
        <v>1.0606060606060606</v>
      </c>
      <c r="V89" s="7">
        <v>14</v>
      </c>
      <c r="W89" s="7">
        <v>21</v>
      </c>
      <c r="X89" s="5">
        <f t="shared" si="51"/>
        <v>-7</v>
      </c>
      <c r="Y89" s="7">
        <v>8</v>
      </c>
      <c r="Z89" s="7">
        <v>16</v>
      </c>
      <c r="AA89" s="10">
        <f t="shared" si="52"/>
        <v>0.5</v>
      </c>
      <c r="AB89" s="7">
        <v>14</v>
      </c>
      <c r="AC89" s="5">
        <f t="shared" si="53"/>
        <v>-2</v>
      </c>
      <c r="AD89" s="7">
        <v>9</v>
      </c>
      <c r="AE89" s="7">
        <v>4</v>
      </c>
      <c r="AF89" s="7">
        <v>58</v>
      </c>
      <c r="AG89" s="5">
        <v>72</v>
      </c>
      <c r="AH89" s="60"/>
      <c r="AI89" s="18" t="s">
        <v>101</v>
      </c>
      <c r="AJ89" s="19">
        <v>42396</v>
      </c>
      <c r="AK89" s="20" t="s">
        <v>450</v>
      </c>
      <c r="AL89" s="20" t="s">
        <v>28</v>
      </c>
      <c r="AM89" s="17">
        <v>14</v>
      </c>
      <c r="AN89" s="20" t="s">
        <v>451</v>
      </c>
      <c r="AO89" s="20">
        <v>0.309</v>
      </c>
      <c r="AP89" s="21" t="s">
        <v>564</v>
      </c>
      <c r="AQ89" s="25" t="s">
        <v>593</v>
      </c>
      <c r="AR89" s="20">
        <v>0.16700000000000001</v>
      </c>
      <c r="AS89" s="20" t="s">
        <v>452</v>
      </c>
      <c r="AT89" s="20">
        <v>0.82899999999999996</v>
      </c>
      <c r="AU89" s="20">
        <v>0.34599999999999997</v>
      </c>
      <c r="AV89" s="20">
        <v>20</v>
      </c>
      <c r="AW89" s="27">
        <f t="shared" si="43"/>
        <v>-2</v>
      </c>
      <c r="AX89" s="20">
        <v>13</v>
      </c>
      <c r="AY89" s="20">
        <v>33</v>
      </c>
      <c r="AZ89" s="20">
        <v>46</v>
      </c>
      <c r="BA89" s="22">
        <v>0.32500000000000001</v>
      </c>
      <c r="BB89" s="22">
        <v>0.86842105263157898</v>
      </c>
      <c r="BC89" s="22">
        <f t="shared" si="44"/>
        <v>1.1934210526315789</v>
      </c>
      <c r="BD89" s="20">
        <v>19</v>
      </c>
      <c r="BE89" s="17">
        <v>23</v>
      </c>
      <c r="BF89" s="17">
        <f t="shared" si="56"/>
        <v>-4</v>
      </c>
      <c r="BG89" s="20">
        <v>11</v>
      </c>
      <c r="BH89" s="20">
        <v>13</v>
      </c>
      <c r="BI89" s="20">
        <f t="shared" si="58"/>
        <v>0.84615384615384615</v>
      </c>
      <c r="BJ89" s="17">
        <v>16</v>
      </c>
      <c r="BK89" s="17">
        <f t="shared" si="55"/>
        <v>5</v>
      </c>
      <c r="BL89" s="20">
        <v>5</v>
      </c>
      <c r="BM89" s="20">
        <v>3</v>
      </c>
      <c r="BN89" s="20">
        <v>66</v>
      </c>
      <c r="BO89" s="20">
        <v>84</v>
      </c>
      <c r="BT89" s="18" t="s">
        <v>101</v>
      </c>
      <c r="BU89" s="37">
        <v>42396</v>
      </c>
      <c r="BV89" s="20" t="s">
        <v>450</v>
      </c>
      <c r="BW89" s="20">
        <v>1</v>
      </c>
      <c r="BX89" s="17">
        <v>14</v>
      </c>
      <c r="BY89" s="20" t="s">
        <v>451</v>
      </c>
      <c r="BZ89" s="20">
        <v>0.309</v>
      </c>
      <c r="CA89" s="21" t="s">
        <v>564</v>
      </c>
      <c r="CB89" s="25" t="s">
        <v>593</v>
      </c>
      <c r="CC89" s="30">
        <v>0.16700000000000001</v>
      </c>
      <c r="CD89" s="30" t="s">
        <v>452</v>
      </c>
      <c r="CE89" s="30">
        <v>0.82899999999999996</v>
      </c>
      <c r="CF89" s="30">
        <v>0.34599999999999997</v>
      </c>
      <c r="CG89" s="30">
        <v>20</v>
      </c>
      <c r="CH89" s="62">
        <f t="shared" si="48"/>
        <v>-2</v>
      </c>
      <c r="CI89" s="30">
        <v>13</v>
      </c>
      <c r="CJ89" s="30">
        <v>33</v>
      </c>
      <c r="CK89" s="30">
        <v>46</v>
      </c>
      <c r="CL89" s="63">
        <v>0.32500000000000001</v>
      </c>
      <c r="CM89" s="63">
        <v>0.86842105263157898</v>
      </c>
      <c r="CN89" s="22">
        <f t="shared" si="54"/>
        <v>1.1934210526315789</v>
      </c>
      <c r="CO89" s="20">
        <v>19</v>
      </c>
      <c r="CP89" s="17">
        <v>23</v>
      </c>
      <c r="CQ89" s="29">
        <f t="shared" si="57"/>
        <v>-4</v>
      </c>
      <c r="CR89" s="20">
        <v>11</v>
      </c>
      <c r="CS89" s="20">
        <v>13</v>
      </c>
      <c r="CT89" s="20">
        <f t="shared" si="59"/>
        <v>0.84615384615384615</v>
      </c>
      <c r="CU89" s="17">
        <v>16</v>
      </c>
      <c r="CV89" s="17">
        <f t="shared" si="50"/>
        <v>3</v>
      </c>
      <c r="CW89" s="20">
        <v>5</v>
      </c>
      <c r="CX89" s="20">
        <v>3</v>
      </c>
      <c r="CY89" s="20">
        <v>66</v>
      </c>
      <c r="CZ89" s="20">
        <v>84</v>
      </c>
      <c r="DD89" s="18" t="s">
        <v>162</v>
      </c>
      <c r="DE89" s="19">
        <v>43162</v>
      </c>
      <c r="DF89" s="20" t="s">
        <v>163</v>
      </c>
      <c r="DG89" s="20" t="s">
        <v>28</v>
      </c>
      <c r="DH89" s="20">
        <v>22</v>
      </c>
      <c r="DI89" s="20" t="s">
        <v>164</v>
      </c>
      <c r="DJ89" s="20">
        <v>0.5</v>
      </c>
      <c r="DK89" s="21" t="s">
        <v>165</v>
      </c>
      <c r="DL89" s="25" t="s">
        <v>591</v>
      </c>
      <c r="DM89" s="20">
        <v>0.46200000000000002</v>
      </c>
      <c r="DN89" s="20" t="s">
        <v>166</v>
      </c>
      <c r="DO89" s="20">
        <v>0.95499999999999996</v>
      </c>
      <c r="DP89" s="23">
        <v>0.39700000000000002</v>
      </c>
      <c r="DQ89" s="20">
        <v>25</v>
      </c>
      <c r="DR89" s="27">
        <f t="shared" si="38"/>
        <v>1</v>
      </c>
      <c r="DS89" s="20">
        <v>10</v>
      </c>
      <c r="DT89" s="20">
        <v>34</v>
      </c>
      <c r="DU89" s="20">
        <v>44</v>
      </c>
      <c r="DV89" s="25">
        <v>0.32258064516129031</v>
      </c>
      <c r="DW89" s="25">
        <v>0.80952380952380953</v>
      </c>
      <c r="DX89" s="22">
        <f t="shared" si="39"/>
        <v>1.1321044546850998</v>
      </c>
      <c r="DY89" s="20">
        <v>17</v>
      </c>
      <c r="DZ89" s="20">
        <v>17</v>
      </c>
      <c r="EA89" s="17">
        <f t="shared" si="40"/>
        <v>0</v>
      </c>
      <c r="EB89" s="20">
        <v>15</v>
      </c>
      <c r="EC89" s="20">
        <v>14</v>
      </c>
      <c r="ED89" s="25">
        <f t="shared" si="41"/>
        <v>1.0714285714285714</v>
      </c>
      <c r="EE89" s="20">
        <v>13</v>
      </c>
      <c r="EF89" s="17">
        <f t="shared" si="42"/>
        <v>-2</v>
      </c>
      <c r="EG89" s="20">
        <v>8</v>
      </c>
      <c r="EH89" s="20">
        <v>4</v>
      </c>
      <c r="EI89" s="20">
        <v>97</v>
      </c>
      <c r="EJ89" s="17">
        <v>90</v>
      </c>
    </row>
    <row r="90" spans="1:140" x14ac:dyDescent="0.3">
      <c r="A90" s="2" t="s">
        <v>57</v>
      </c>
      <c r="B90" s="6">
        <v>43154</v>
      </c>
      <c r="C90" s="7" t="s">
        <v>150</v>
      </c>
      <c r="D90" s="7" t="s">
        <v>28</v>
      </c>
      <c r="E90" s="7">
        <v>19</v>
      </c>
      <c r="F90" s="7" t="s">
        <v>151</v>
      </c>
      <c r="G90" s="7">
        <v>0.47399999999999998</v>
      </c>
      <c r="H90" s="8" t="s">
        <v>99</v>
      </c>
      <c r="I90" s="48">
        <v>22</v>
      </c>
      <c r="J90" s="7">
        <v>0.27300000000000002</v>
      </c>
      <c r="K90" s="8" t="s">
        <v>152</v>
      </c>
      <c r="L90" s="7">
        <v>0.42099999999999999</v>
      </c>
      <c r="M90" s="11">
        <v>0.29799999999999999</v>
      </c>
      <c r="N90" s="7">
        <v>24</v>
      </c>
      <c r="O90" s="14">
        <f t="shared" si="36"/>
        <v>-2</v>
      </c>
      <c r="P90" s="7">
        <v>13</v>
      </c>
      <c r="Q90" s="7">
        <v>31</v>
      </c>
      <c r="R90" s="7">
        <v>44</v>
      </c>
      <c r="S90" s="10">
        <v>0.37142857142857144</v>
      </c>
      <c r="T90" s="10">
        <v>0.75609756097560976</v>
      </c>
      <c r="U90" s="10">
        <f t="shared" si="37"/>
        <v>1.1275261324041812</v>
      </c>
      <c r="V90" s="7">
        <v>12</v>
      </c>
      <c r="W90" s="7">
        <v>15</v>
      </c>
      <c r="X90" s="5">
        <f t="shared" si="51"/>
        <v>-3</v>
      </c>
      <c r="Y90" s="7">
        <v>12</v>
      </c>
      <c r="Z90" s="7">
        <v>11</v>
      </c>
      <c r="AA90" s="10">
        <f t="shared" si="52"/>
        <v>1.0909090909090908</v>
      </c>
      <c r="AB90" s="7">
        <v>10</v>
      </c>
      <c r="AC90" s="5">
        <f t="shared" si="53"/>
        <v>-1</v>
      </c>
      <c r="AD90" s="7">
        <v>6</v>
      </c>
      <c r="AE90" s="7">
        <v>4</v>
      </c>
      <c r="AF90" s="7">
        <v>68</v>
      </c>
      <c r="AG90" s="5">
        <v>77</v>
      </c>
      <c r="AH90" s="60"/>
      <c r="AI90" s="18" t="s">
        <v>61</v>
      </c>
      <c r="AJ90" s="19">
        <v>43078</v>
      </c>
      <c r="AK90" s="20" t="s">
        <v>62</v>
      </c>
      <c r="AL90" s="20" t="s">
        <v>28</v>
      </c>
      <c r="AM90" s="20">
        <v>14</v>
      </c>
      <c r="AN90" s="20" t="s">
        <v>63</v>
      </c>
      <c r="AO90" s="20">
        <v>0.48199999999999998</v>
      </c>
      <c r="AP90" s="21" t="s">
        <v>64</v>
      </c>
      <c r="AQ90" s="25" t="s">
        <v>598</v>
      </c>
      <c r="AR90" s="20">
        <v>0.35</v>
      </c>
      <c r="AS90" s="20" t="s">
        <v>65</v>
      </c>
      <c r="AT90" s="20">
        <v>0.73699999999999999</v>
      </c>
      <c r="AU90" s="23">
        <v>0.36</v>
      </c>
      <c r="AV90" s="20">
        <v>22</v>
      </c>
      <c r="AW90" s="27">
        <f t="shared" si="43"/>
        <v>-2</v>
      </c>
      <c r="AX90" s="20">
        <v>14</v>
      </c>
      <c r="AY90" s="20">
        <v>27</v>
      </c>
      <c r="AZ90" s="20">
        <v>41</v>
      </c>
      <c r="BA90" s="25">
        <v>0.45161290322580644</v>
      </c>
      <c r="BB90" s="25">
        <v>0.71052631578947367</v>
      </c>
      <c r="BC90" s="22">
        <f t="shared" si="44"/>
        <v>1.1621392190152802</v>
      </c>
      <c r="BD90" s="20">
        <v>23</v>
      </c>
      <c r="BE90" s="20">
        <v>21</v>
      </c>
      <c r="BF90" s="17">
        <f t="shared" si="56"/>
        <v>2</v>
      </c>
      <c r="BG90" s="20">
        <v>17</v>
      </c>
      <c r="BH90" s="20">
        <v>15</v>
      </c>
      <c r="BI90" s="20">
        <f t="shared" si="58"/>
        <v>1.1333333333333333</v>
      </c>
      <c r="BJ90" s="20">
        <v>14</v>
      </c>
      <c r="BK90" s="17">
        <f t="shared" si="55"/>
        <v>-3</v>
      </c>
      <c r="BL90" s="20">
        <v>7</v>
      </c>
      <c r="BM90" s="20">
        <v>5</v>
      </c>
      <c r="BN90" s="20">
        <v>75</v>
      </c>
      <c r="BO90" s="17">
        <v>82</v>
      </c>
      <c r="BT90" s="18" t="s">
        <v>61</v>
      </c>
      <c r="BU90" s="37">
        <v>43078</v>
      </c>
      <c r="BV90" s="20" t="s">
        <v>62</v>
      </c>
      <c r="BW90" s="20">
        <v>1</v>
      </c>
      <c r="BX90" s="20">
        <v>14</v>
      </c>
      <c r="BY90" s="20" t="s">
        <v>63</v>
      </c>
      <c r="BZ90" s="20">
        <v>0.48199999999999998</v>
      </c>
      <c r="CA90" s="21" t="s">
        <v>64</v>
      </c>
      <c r="CB90" s="25" t="s">
        <v>598</v>
      </c>
      <c r="CC90" s="30">
        <v>0.35</v>
      </c>
      <c r="CD90" s="30" t="s">
        <v>65</v>
      </c>
      <c r="CE90" s="30">
        <v>0.73699999999999999</v>
      </c>
      <c r="CF90" s="64">
        <v>0.36</v>
      </c>
      <c r="CG90" s="30">
        <v>22</v>
      </c>
      <c r="CH90" s="62">
        <f t="shared" si="48"/>
        <v>-2</v>
      </c>
      <c r="CI90" s="30">
        <v>14</v>
      </c>
      <c r="CJ90" s="30">
        <v>27</v>
      </c>
      <c r="CK90" s="30">
        <v>41</v>
      </c>
      <c r="CL90" s="66">
        <v>0.45161290322580644</v>
      </c>
      <c r="CM90" s="66">
        <v>0.71052631578947367</v>
      </c>
      <c r="CN90" s="22">
        <f t="shared" si="54"/>
        <v>1.1621392190152802</v>
      </c>
      <c r="CO90" s="20">
        <v>23</v>
      </c>
      <c r="CP90" s="20">
        <v>21</v>
      </c>
      <c r="CQ90" s="29">
        <f t="shared" si="57"/>
        <v>2</v>
      </c>
      <c r="CR90" s="20">
        <v>17</v>
      </c>
      <c r="CS90" s="20">
        <v>15</v>
      </c>
      <c r="CT90" s="20">
        <f t="shared" si="59"/>
        <v>1.1333333333333333</v>
      </c>
      <c r="CU90" s="20">
        <v>14</v>
      </c>
      <c r="CV90" s="17">
        <f t="shared" si="50"/>
        <v>-1</v>
      </c>
      <c r="CW90" s="20">
        <v>7</v>
      </c>
      <c r="CX90" s="20">
        <v>5</v>
      </c>
      <c r="CY90" s="20">
        <v>75</v>
      </c>
      <c r="CZ90" s="17">
        <v>82</v>
      </c>
      <c r="DD90" s="18" t="s">
        <v>167</v>
      </c>
      <c r="DE90" s="19">
        <v>43168</v>
      </c>
      <c r="DF90" s="20" t="s">
        <v>168</v>
      </c>
      <c r="DG90" s="20" t="s">
        <v>28</v>
      </c>
      <c r="DH90" s="20">
        <v>30</v>
      </c>
      <c r="DI90" s="20" t="s">
        <v>169</v>
      </c>
      <c r="DJ90" s="20">
        <v>0.59699999999999998</v>
      </c>
      <c r="DK90" s="21" t="s">
        <v>170</v>
      </c>
      <c r="DL90" s="25" t="s">
        <v>606</v>
      </c>
      <c r="DM90" s="20">
        <v>0.28599999999999998</v>
      </c>
      <c r="DN90" s="20" t="s">
        <v>171</v>
      </c>
      <c r="DO90" s="20">
        <v>0.72199999999999998</v>
      </c>
      <c r="DP90" s="23">
        <v>0.34899999999999998</v>
      </c>
      <c r="DQ90" s="20">
        <v>21</v>
      </c>
      <c r="DR90" s="27">
        <f t="shared" si="38"/>
        <v>0</v>
      </c>
      <c r="DS90" s="20">
        <v>8</v>
      </c>
      <c r="DT90" s="20">
        <v>32</v>
      </c>
      <c r="DU90" s="20">
        <v>40</v>
      </c>
      <c r="DV90" s="25">
        <v>0.2857142857142857</v>
      </c>
      <c r="DW90" s="25">
        <v>0.72727272727272729</v>
      </c>
      <c r="DX90" s="22">
        <f t="shared" si="39"/>
        <v>1.0129870129870131</v>
      </c>
      <c r="DY90" s="20">
        <v>20</v>
      </c>
      <c r="DZ90" s="20">
        <v>20</v>
      </c>
      <c r="EA90" s="17">
        <f t="shared" si="40"/>
        <v>0</v>
      </c>
      <c r="EB90" s="20">
        <v>21</v>
      </c>
      <c r="EC90" s="20">
        <v>16</v>
      </c>
      <c r="ED90" s="25">
        <f t="shared" si="41"/>
        <v>1.3125</v>
      </c>
      <c r="EE90" s="20">
        <v>14</v>
      </c>
      <c r="EF90" s="17">
        <f t="shared" si="42"/>
        <v>-7</v>
      </c>
      <c r="EG90" s="20">
        <v>5</v>
      </c>
      <c r="EH90" s="20">
        <v>6</v>
      </c>
      <c r="EI90" s="20">
        <v>93</v>
      </c>
      <c r="EJ90" s="17">
        <v>85</v>
      </c>
    </row>
    <row r="91" spans="1:140" x14ac:dyDescent="0.3">
      <c r="A91" s="2" t="s">
        <v>92</v>
      </c>
      <c r="B91" s="6">
        <v>43155</v>
      </c>
      <c r="C91" s="7" t="s">
        <v>153</v>
      </c>
      <c r="D91" s="7" t="s">
        <v>68</v>
      </c>
      <c r="E91" s="7">
        <v>-4</v>
      </c>
      <c r="F91" s="7" t="s">
        <v>154</v>
      </c>
      <c r="G91" s="7">
        <v>0.52300000000000002</v>
      </c>
      <c r="H91" s="8" t="s">
        <v>155</v>
      </c>
      <c r="I91" s="48">
        <v>14</v>
      </c>
      <c r="J91" s="7">
        <v>0.28599999999999998</v>
      </c>
      <c r="K91" s="8" t="s">
        <v>156</v>
      </c>
      <c r="L91" s="7">
        <v>0.53800000000000003</v>
      </c>
      <c r="M91" s="11">
        <v>0.47199999999999998</v>
      </c>
      <c r="N91" s="7">
        <v>16</v>
      </c>
      <c r="O91" s="14">
        <f t="shared" si="36"/>
        <v>-2</v>
      </c>
      <c r="P91" s="7">
        <v>4</v>
      </c>
      <c r="Q91" s="7">
        <v>24</v>
      </c>
      <c r="R91" s="7">
        <v>28</v>
      </c>
      <c r="S91" s="10">
        <v>0.17391304347826086</v>
      </c>
      <c r="T91" s="10">
        <v>0.8571428571428571</v>
      </c>
      <c r="U91" s="10">
        <f t="shared" si="37"/>
        <v>1.031055900621118</v>
      </c>
      <c r="V91" s="7">
        <v>13</v>
      </c>
      <c r="W91" s="7">
        <v>16</v>
      </c>
      <c r="X91" s="5">
        <f t="shared" si="51"/>
        <v>-3</v>
      </c>
      <c r="Y91" s="7">
        <v>8</v>
      </c>
      <c r="Z91" s="7">
        <v>15</v>
      </c>
      <c r="AA91" s="10">
        <f t="shared" si="52"/>
        <v>0.53333333333333333</v>
      </c>
      <c r="AB91" s="7">
        <v>9</v>
      </c>
      <c r="AC91" s="5">
        <f t="shared" si="53"/>
        <v>-6</v>
      </c>
      <c r="AD91" s="7">
        <v>3</v>
      </c>
      <c r="AE91" s="7">
        <v>3</v>
      </c>
      <c r="AF91" s="7">
        <v>57</v>
      </c>
      <c r="AG91" s="5">
        <v>64</v>
      </c>
      <c r="AH91" s="60"/>
      <c r="AI91" s="18" t="s">
        <v>117</v>
      </c>
      <c r="AJ91" s="19">
        <v>43127</v>
      </c>
      <c r="AK91" s="20" t="s">
        <v>118</v>
      </c>
      <c r="AL91" s="20" t="s">
        <v>28</v>
      </c>
      <c r="AM91" s="20">
        <v>14</v>
      </c>
      <c r="AN91" s="20" t="s">
        <v>119</v>
      </c>
      <c r="AO91" s="20">
        <v>0.56899999999999995</v>
      </c>
      <c r="AP91" s="21" t="s">
        <v>120</v>
      </c>
      <c r="AQ91" s="25" t="s">
        <v>597</v>
      </c>
      <c r="AR91" s="20">
        <v>0.56499999999999995</v>
      </c>
      <c r="AS91" s="21" t="s">
        <v>121</v>
      </c>
      <c r="AT91" s="20">
        <v>0.7</v>
      </c>
      <c r="AU91" s="23">
        <v>0.42099999999999999</v>
      </c>
      <c r="AV91" s="20">
        <v>22</v>
      </c>
      <c r="AW91" s="27">
        <f t="shared" si="43"/>
        <v>1</v>
      </c>
      <c r="AX91" s="20">
        <v>6</v>
      </c>
      <c r="AY91" s="20">
        <v>27</v>
      </c>
      <c r="AZ91" s="20">
        <v>33</v>
      </c>
      <c r="BA91" s="25">
        <v>0.25</v>
      </c>
      <c r="BB91" s="25">
        <v>0.79411764705882348</v>
      </c>
      <c r="BC91" s="22">
        <f t="shared" si="44"/>
        <v>1.0441176470588234</v>
      </c>
      <c r="BD91" s="20">
        <v>10</v>
      </c>
      <c r="BE91" s="20">
        <v>14</v>
      </c>
      <c r="BF91" s="17">
        <f t="shared" si="56"/>
        <v>-4</v>
      </c>
      <c r="BG91" s="20">
        <v>17</v>
      </c>
      <c r="BH91" s="20">
        <v>12</v>
      </c>
      <c r="BI91" s="20">
        <f t="shared" si="58"/>
        <v>1.4166666666666667</v>
      </c>
      <c r="BJ91" s="20">
        <v>6</v>
      </c>
      <c r="BK91" s="17">
        <f t="shared" si="55"/>
        <v>-11</v>
      </c>
      <c r="BL91" s="20">
        <v>4</v>
      </c>
      <c r="BM91" s="20">
        <v>5</v>
      </c>
      <c r="BN91" s="20">
        <v>78</v>
      </c>
      <c r="BO91" s="17">
        <v>67</v>
      </c>
      <c r="BT91" s="18" t="s">
        <v>117</v>
      </c>
      <c r="BU91" s="37">
        <v>43127</v>
      </c>
      <c r="BV91" s="20" t="s">
        <v>118</v>
      </c>
      <c r="BW91" s="20">
        <v>1</v>
      </c>
      <c r="BX91" s="20">
        <v>14</v>
      </c>
      <c r="BY91" s="20" t="s">
        <v>119</v>
      </c>
      <c r="BZ91" s="20">
        <v>0.56899999999999995</v>
      </c>
      <c r="CA91" s="21" t="s">
        <v>120</v>
      </c>
      <c r="CB91" s="25" t="s">
        <v>597</v>
      </c>
      <c r="CC91" s="30">
        <v>0.56499999999999995</v>
      </c>
      <c r="CD91" s="61" t="s">
        <v>121</v>
      </c>
      <c r="CE91" s="30">
        <v>0.7</v>
      </c>
      <c r="CF91" s="64">
        <v>0.42099999999999999</v>
      </c>
      <c r="CG91" s="30">
        <v>22</v>
      </c>
      <c r="CH91" s="62">
        <f t="shared" si="48"/>
        <v>1</v>
      </c>
      <c r="CI91" s="30">
        <v>6</v>
      </c>
      <c r="CJ91" s="30">
        <v>27</v>
      </c>
      <c r="CK91" s="30">
        <v>33</v>
      </c>
      <c r="CL91" s="66">
        <v>0.25</v>
      </c>
      <c r="CM91" s="66">
        <v>0.79411764705882348</v>
      </c>
      <c r="CN91" s="22">
        <f>CL91+CM91</f>
        <v>1.0441176470588234</v>
      </c>
      <c r="CO91" s="20">
        <v>10</v>
      </c>
      <c r="CP91" s="20">
        <v>14</v>
      </c>
      <c r="CQ91" s="29">
        <f t="shared" si="57"/>
        <v>-4</v>
      </c>
      <c r="CR91" s="20">
        <v>17</v>
      </c>
      <c r="CS91" s="20">
        <v>12</v>
      </c>
      <c r="CT91" s="20">
        <f t="shared" si="59"/>
        <v>1.4166666666666667</v>
      </c>
      <c r="CU91" s="20">
        <v>6</v>
      </c>
      <c r="CV91" s="17">
        <f t="shared" si="50"/>
        <v>-6</v>
      </c>
      <c r="CW91" s="20">
        <v>4</v>
      </c>
      <c r="CX91" s="20">
        <v>5</v>
      </c>
      <c r="CY91" s="20">
        <v>78</v>
      </c>
      <c r="CZ91" s="17">
        <v>67</v>
      </c>
      <c r="DD91" s="18" t="s">
        <v>172</v>
      </c>
      <c r="DE91" s="19">
        <v>43169</v>
      </c>
      <c r="DF91" s="20" t="s">
        <v>173</v>
      </c>
      <c r="DG91" s="20" t="s">
        <v>68</v>
      </c>
      <c r="DH91" s="20">
        <v>-12</v>
      </c>
      <c r="DI91" s="20" t="s">
        <v>174</v>
      </c>
      <c r="DJ91" s="20">
        <v>0.36499999999999999</v>
      </c>
      <c r="DK91" s="21" t="s">
        <v>131</v>
      </c>
      <c r="DL91" s="25" t="s">
        <v>592</v>
      </c>
      <c r="DM91" s="20">
        <v>0.34499999999999997</v>
      </c>
      <c r="DN91" s="21" t="s">
        <v>175</v>
      </c>
      <c r="DO91" s="20">
        <v>0.85699999999999998</v>
      </c>
      <c r="DP91" s="23">
        <v>0.42099999999999999</v>
      </c>
      <c r="DQ91" s="20">
        <v>20</v>
      </c>
      <c r="DR91" s="27">
        <f t="shared" si="38"/>
        <v>9</v>
      </c>
      <c r="DS91" s="20">
        <v>6</v>
      </c>
      <c r="DT91" s="20">
        <v>27</v>
      </c>
      <c r="DU91" s="20">
        <v>33</v>
      </c>
      <c r="DV91" s="25">
        <v>0.15789473684210525</v>
      </c>
      <c r="DW91" s="25">
        <v>0.79411764705882348</v>
      </c>
      <c r="DX91" s="22">
        <f t="shared" si="39"/>
        <v>0.95201238390092868</v>
      </c>
      <c r="DY91" s="20">
        <v>17</v>
      </c>
      <c r="DZ91" s="20">
        <v>12</v>
      </c>
      <c r="EA91" s="17">
        <f t="shared" si="40"/>
        <v>5</v>
      </c>
      <c r="EB91" s="20">
        <v>16</v>
      </c>
      <c r="EC91" s="20">
        <v>9</v>
      </c>
      <c r="ED91" s="25">
        <f t="shared" si="41"/>
        <v>1.7777777777777777</v>
      </c>
      <c r="EE91" s="20">
        <v>10</v>
      </c>
      <c r="EF91" s="17">
        <f t="shared" si="42"/>
        <v>-6</v>
      </c>
      <c r="EG91" s="20">
        <v>4</v>
      </c>
      <c r="EH91" s="20">
        <v>4</v>
      </c>
      <c r="EI91" s="20">
        <v>62</v>
      </c>
      <c r="EJ91" s="17">
        <v>75</v>
      </c>
    </row>
    <row r="92" spans="1:140" x14ac:dyDescent="0.3">
      <c r="A92" s="2" t="s">
        <v>157</v>
      </c>
      <c r="B92" s="6">
        <v>43161</v>
      </c>
      <c r="C92" s="7" t="s">
        <v>158</v>
      </c>
      <c r="D92" s="7" t="s">
        <v>28</v>
      </c>
      <c r="E92" s="7">
        <v>27</v>
      </c>
      <c r="F92" s="7" t="s">
        <v>159</v>
      </c>
      <c r="G92" s="7">
        <v>0.48499999999999999</v>
      </c>
      <c r="H92" s="8" t="s">
        <v>160</v>
      </c>
      <c r="I92" s="48">
        <v>32</v>
      </c>
      <c r="J92" s="7">
        <v>0.46899999999999997</v>
      </c>
      <c r="K92" s="8" t="s">
        <v>161</v>
      </c>
      <c r="L92" s="7">
        <v>0.69199999999999995</v>
      </c>
      <c r="M92" s="11">
        <v>0.32200000000000001</v>
      </c>
      <c r="N92" s="7">
        <v>20</v>
      </c>
      <c r="O92" s="14">
        <f t="shared" si="36"/>
        <v>12</v>
      </c>
      <c r="P92" s="7">
        <v>13</v>
      </c>
      <c r="Q92" s="7">
        <v>35</v>
      </c>
      <c r="R92" s="7">
        <v>48</v>
      </c>
      <c r="S92" s="10">
        <v>0.34210526315789475</v>
      </c>
      <c r="T92" s="10">
        <v>0.77777777777777779</v>
      </c>
      <c r="U92" s="10">
        <f t="shared" si="37"/>
        <v>1.1198830409356726</v>
      </c>
      <c r="V92" s="7">
        <v>16</v>
      </c>
      <c r="W92" s="7">
        <v>16</v>
      </c>
      <c r="X92" s="5">
        <f t="shared" si="51"/>
        <v>0</v>
      </c>
      <c r="Y92" s="7">
        <v>19</v>
      </c>
      <c r="Z92" s="7">
        <v>15</v>
      </c>
      <c r="AA92" s="10">
        <f t="shared" si="52"/>
        <v>1.2666666666666666</v>
      </c>
      <c r="AB92" s="7">
        <v>15</v>
      </c>
      <c r="AC92" s="5">
        <f t="shared" si="53"/>
        <v>0</v>
      </c>
      <c r="AD92" s="7">
        <v>5</v>
      </c>
      <c r="AE92" s="7">
        <v>7</v>
      </c>
      <c r="AF92" s="7">
        <v>90</v>
      </c>
      <c r="AG92" s="5">
        <v>90</v>
      </c>
      <c r="AH92" s="60"/>
      <c r="AI92" s="18" t="s">
        <v>107</v>
      </c>
      <c r="AJ92" s="19">
        <v>43475</v>
      </c>
      <c r="AK92" s="20" t="s">
        <v>230</v>
      </c>
      <c r="AL92" s="20" t="s">
        <v>28</v>
      </c>
      <c r="AM92" s="20">
        <v>14</v>
      </c>
      <c r="AN92" s="20" t="s">
        <v>231</v>
      </c>
      <c r="AO92" s="20">
        <v>0.46300000000000002</v>
      </c>
      <c r="AP92" s="21" t="s">
        <v>232</v>
      </c>
      <c r="AQ92" s="25" t="s">
        <v>593</v>
      </c>
      <c r="AR92" s="20">
        <v>0.44400000000000001</v>
      </c>
      <c r="AS92" s="21" t="s">
        <v>233</v>
      </c>
      <c r="AT92" s="20">
        <v>0.75</v>
      </c>
      <c r="AU92" s="23">
        <v>0.34599999999999997</v>
      </c>
      <c r="AV92" s="24">
        <v>15</v>
      </c>
      <c r="AW92" s="27">
        <f t="shared" si="43"/>
        <v>3</v>
      </c>
      <c r="AX92" s="20">
        <v>11</v>
      </c>
      <c r="AY92" s="20">
        <v>28</v>
      </c>
      <c r="AZ92" s="20">
        <v>39</v>
      </c>
      <c r="BA92" s="22">
        <v>0.35483870967741937</v>
      </c>
      <c r="BB92" s="25">
        <v>0.73684210526315785</v>
      </c>
      <c r="BC92" s="22">
        <f t="shared" si="44"/>
        <v>1.0916808149405772</v>
      </c>
      <c r="BD92" s="20">
        <v>22</v>
      </c>
      <c r="BE92" s="20">
        <v>18</v>
      </c>
      <c r="BF92" s="17">
        <f t="shared" si="56"/>
        <v>4</v>
      </c>
      <c r="BG92" s="20">
        <v>15</v>
      </c>
      <c r="BH92" s="20">
        <v>19</v>
      </c>
      <c r="BI92" s="20">
        <f t="shared" si="58"/>
        <v>0.78947368421052633</v>
      </c>
      <c r="BJ92" s="20">
        <v>15</v>
      </c>
      <c r="BK92" s="17">
        <f t="shared" si="55"/>
        <v>0</v>
      </c>
      <c r="BL92" s="20">
        <v>6</v>
      </c>
      <c r="BM92" s="20">
        <v>5</v>
      </c>
      <c r="BN92" s="20">
        <v>67</v>
      </c>
      <c r="BO92" s="17">
        <v>78</v>
      </c>
      <c r="BT92" s="18" t="s">
        <v>107</v>
      </c>
      <c r="BU92" s="37">
        <v>43475</v>
      </c>
      <c r="BV92" s="20" t="s">
        <v>230</v>
      </c>
      <c r="BW92" s="20">
        <v>1</v>
      </c>
      <c r="BX92" s="20">
        <v>14</v>
      </c>
      <c r="BY92" s="20" t="s">
        <v>231</v>
      </c>
      <c r="BZ92" s="20">
        <v>0.46300000000000002</v>
      </c>
      <c r="CA92" s="21" t="s">
        <v>232</v>
      </c>
      <c r="CB92" s="25" t="s">
        <v>593</v>
      </c>
      <c r="CC92" s="30">
        <v>0.44400000000000001</v>
      </c>
      <c r="CD92" s="61" t="s">
        <v>233</v>
      </c>
      <c r="CE92" s="30">
        <v>0.75</v>
      </c>
      <c r="CF92" s="64">
        <v>0.34599999999999997</v>
      </c>
      <c r="CG92" s="65">
        <v>15</v>
      </c>
      <c r="CH92" s="62">
        <f t="shared" si="48"/>
        <v>3</v>
      </c>
      <c r="CI92" s="30">
        <v>11</v>
      </c>
      <c r="CJ92" s="30">
        <v>28</v>
      </c>
      <c r="CK92" s="30">
        <v>39</v>
      </c>
      <c r="CL92" s="63">
        <v>0.35483870967741937</v>
      </c>
      <c r="CM92" s="66">
        <v>0.73684210526315785</v>
      </c>
      <c r="CN92" s="22">
        <f t="shared" ref="CN92:CN116" si="60">CL92+CM92</f>
        <v>1.0916808149405772</v>
      </c>
      <c r="CO92" s="20">
        <v>22</v>
      </c>
      <c r="CP92" s="20">
        <v>18</v>
      </c>
      <c r="CQ92" s="29">
        <f t="shared" si="57"/>
        <v>4</v>
      </c>
      <c r="CR92" s="20">
        <v>15</v>
      </c>
      <c r="CS92" s="20">
        <v>19</v>
      </c>
      <c r="CT92" s="20">
        <f t="shared" si="59"/>
        <v>0.78947368421052633</v>
      </c>
      <c r="CU92" s="20">
        <v>15</v>
      </c>
      <c r="CV92" s="17">
        <f t="shared" si="50"/>
        <v>-4</v>
      </c>
      <c r="CW92" s="20">
        <v>6</v>
      </c>
      <c r="CX92" s="20">
        <v>5</v>
      </c>
      <c r="CY92" s="20">
        <v>67</v>
      </c>
      <c r="CZ92" s="17">
        <v>78</v>
      </c>
      <c r="DD92" s="18" t="s">
        <v>177</v>
      </c>
      <c r="DE92" s="19">
        <v>43417</v>
      </c>
      <c r="DF92" s="20" t="s">
        <v>178</v>
      </c>
      <c r="DG92" s="20" t="s">
        <v>28</v>
      </c>
      <c r="DH92" s="20">
        <v>17</v>
      </c>
      <c r="DI92" s="20" t="s">
        <v>179</v>
      </c>
      <c r="DJ92" s="20">
        <v>0.41699999999999998</v>
      </c>
      <c r="DK92" s="21" t="s">
        <v>180</v>
      </c>
      <c r="DL92" s="25" t="s">
        <v>612</v>
      </c>
      <c r="DM92" s="20">
        <v>0.19400000000000001</v>
      </c>
      <c r="DN92" s="20" t="s">
        <v>137</v>
      </c>
      <c r="DO92" s="20">
        <v>0.65200000000000002</v>
      </c>
      <c r="DP92" s="23">
        <v>0.34399999999999997</v>
      </c>
      <c r="DQ92" s="24">
        <v>23</v>
      </c>
      <c r="DR92" s="27">
        <f t="shared" si="38"/>
        <v>13</v>
      </c>
      <c r="DS92" s="20">
        <v>19</v>
      </c>
      <c r="DT92" s="20">
        <v>32</v>
      </c>
      <c r="DU92" s="20">
        <v>51</v>
      </c>
      <c r="DV92" s="22">
        <v>0.42222222222222222</v>
      </c>
      <c r="DW92" s="25">
        <v>0.7441860465116279</v>
      </c>
      <c r="DX92" s="22">
        <f t="shared" si="39"/>
        <v>1.1664082687338502</v>
      </c>
      <c r="DY92" s="20">
        <v>21</v>
      </c>
      <c r="DZ92" s="20">
        <v>23</v>
      </c>
      <c r="EA92" s="17">
        <f t="shared" si="40"/>
        <v>-2</v>
      </c>
      <c r="EB92" s="20">
        <v>16</v>
      </c>
      <c r="EC92" s="20">
        <v>11</v>
      </c>
      <c r="ED92" s="25">
        <f t="shared" si="41"/>
        <v>1.4545454545454546</v>
      </c>
      <c r="EE92" s="20">
        <v>13</v>
      </c>
      <c r="EF92" s="17">
        <f t="shared" si="42"/>
        <v>-3</v>
      </c>
      <c r="EG92" s="20">
        <v>6</v>
      </c>
      <c r="EH92" s="20">
        <v>6</v>
      </c>
      <c r="EI92" s="20">
        <v>82</v>
      </c>
      <c r="EJ92" s="17">
        <v>93</v>
      </c>
    </row>
    <row r="93" spans="1:140" x14ac:dyDescent="0.3">
      <c r="A93" s="2" t="s">
        <v>162</v>
      </c>
      <c r="B93" s="6">
        <v>43162</v>
      </c>
      <c r="C93" s="7" t="s">
        <v>163</v>
      </c>
      <c r="D93" s="7" t="s">
        <v>28</v>
      </c>
      <c r="E93" s="7">
        <v>22</v>
      </c>
      <c r="F93" s="7" t="s">
        <v>164</v>
      </c>
      <c r="G93" s="7">
        <v>0.5</v>
      </c>
      <c r="H93" s="8" t="s">
        <v>165</v>
      </c>
      <c r="I93" s="48">
        <v>26</v>
      </c>
      <c r="J93" s="7">
        <v>0.46200000000000002</v>
      </c>
      <c r="K93" s="7" t="s">
        <v>166</v>
      </c>
      <c r="L93" s="7">
        <v>0.95499999999999996</v>
      </c>
      <c r="M93" s="11">
        <v>0.39700000000000002</v>
      </c>
      <c r="N93" s="7">
        <v>25</v>
      </c>
      <c r="O93" s="14">
        <f t="shared" si="36"/>
        <v>1</v>
      </c>
      <c r="P93" s="7">
        <v>10</v>
      </c>
      <c r="Q93" s="7">
        <v>34</v>
      </c>
      <c r="R93" s="7">
        <v>44</v>
      </c>
      <c r="S93" s="10">
        <v>0.32258064516129031</v>
      </c>
      <c r="T93" s="10">
        <v>0.80952380952380953</v>
      </c>
      <c r="U93" s="10">
        <f t="shared" si="37"/>
        <v>1.1321044546850998</v>
      </c>
      <c r="V93" s="7">
        <v>17</v>
      </c>
      <c r="W93" s="7">
        <v>17</v>
      </c>
      <c r="X93" s="5">
        <f t="shared" si="51"/>
        <v>0</v>
      </c>
      <c r="Y93" s="7">
        <v>15</v>
      </c>
      <c r="Z93" s="7">
        <v>14</v>
      </c>
      <c r="AA93" s="10">
        <f t="shared" si="52"/>
        <v>1.0714285714285714</v>
      </c>
      <c r="AB93" s="7">
        <v>13</v>
      </c>
      <c r="AC93" s="5">
        <f t="shared" si="53"/>
        <v>-1</v>
      </c>
      <c r="AD93" s="7">
        <v>8</v>
      </c>
      <c r="AE93" s="7">
        <v>4</v>
      </c>
      <c r="AF93" s="7">
        <v>97</v>
      </c>
      <c r="AG93" s="5">
        <v>90</v>
      </c>
      <c r="AH93" s="60"/>
      <c r="AI93" s="18" t="s">
        <v>138</v>
      </c>
      <c r="AJ93" s="19">
        <v>43873</v>
      </c>
      <c r="AK93" s="20" t="s">
        <v>383</v>
      </c>
      <c r="AL93" s="20" t="s">
        <v>28</v>
      </c>
      <c r="AM93" s="20">
        <v>14</v>
      </c>
      <c r="AN93" s="20" t="s">
        <v>384</v>
      </c>
      <c r="AO93" s="20">
        <v>0.47199999999999998</v>
      </c>
      <c r="AP93" s="21" t="s">
        <v>90</v>
      </c>
      <c r="AQ93" s="25" t="s">
        <v>604</v>
      </c>
      <c r="AR93" s="20">
        <v>0.375</v>
      </c>
      <c r="AS93" s="20" t="s">
        <v>385</v>
      </c>
      <c r="AT93" s="20">
        <v>0.68600000000000005</v>
      </c>
      <c r="AU93" s="23">
        <v>0.38200000000000001</v>
      </c>
      <c r="AV93" s="24">
        <v>36</v>
      </c>
      <c r="AW93" s="27">
        <f t="shared" si="43"/>
        <v>-12</v>
      </c>
      <c r="AX93" s="20">
        <v>10</v>
      </c>
      <c r="AY93" s="20">
        <v>34</v>
      </c>
      <c r="AZ93" s="20">
        <v>44</v>
      </c>
      <c r="BA93" s="25">
        <v>0.30303030303030304</v>
      </c>
      <c r="BB93" s="25">
        <v>0.77272727272727271</v>
      </c>
      <c r="BC93" s="22">
        <f t="shared" si="44"/>
        <v>1.0757575757575757</v>
      </c>
      <c r="BD93" s="20">
        <v>18</v>
      </c>
      <c r="BE93" s="24">
        <v>24</v>
      </c>
      <c r="BF93" s="17">
        <f t="shared" si="56"/>
        <v>-6</v>
      </c>
      <c r="BG93" s="20">
        <v>15</v>
      </c>
      <c r="BH93" s="20">
        <v>12</v>
      </c>
      <c r="BI93" s="20">
        <f t="shared" si="58"/>
        <v>1.25</v>
      </c>
      <c r="BJ93" s="24">
        <v>10</v>
      </c>
      <c r="BK93" s="17">
        <f t="shared" si="55"/>
        <v>-5</v>
      </c>
      <c r="BL93" s="20">
        <v>4</v>
      </c>
      <c r="BM93" s="20">
        <v>4</v>
      </c>
      <c r="BN93" s="20">
        <v>83</v>
      </c>
      <c r="BO93" s="17">
        <v>81</v>
      </c>
      <c r="BT93" s="18" t="s">
        <v>138</v>
      </c>
      <c r="BU93" s="37">
        <v>43873</v>
      </c>
      <c r="BV93" s="20" t="s">
        <v>383</v>
      </c>
      <c r="BW93" s="20">
        <v>1</v>
      </c>
      <c r="BX93" s="20">
        <v>14</v>
      </c>
      <c r="BY93" s="20" t="s">
        <v>384</v>
      </c>
      <c r="BZ93" s="20">
        <v>0.47199999999999998</v>
      </c>
      <c r="CA93" s="21" t="s">
        <v>90</v>
      </c>
      <c r="CB93" s="25" t="s">
        <v>604</v>
      </c>
      <c r="CC93" s="30">
        <v>0.375</v>
      </c>
      <c r="CD93" s="30" t="s">
        <v>385</v>
      </c>
      <c r="CE93" s="30">
        <v>0.68600000000000005</v>
      </c>
      <c r="CF93" s="64">
        <v>0.38200000000000001</v>
      </c>
      <c r="CG93" s="65">
        <v>36</v>
      </c>
      <c r="CH93" s="62">
        <f t="shared" si="48"/>
        <v>-12</v>
      </c>
      <c r="CI93" s="30">
        <v>10</v>
      </c>
      <c r="CJ93" s="30">
        <v>34</v>
      </c>
      <c r="CK93" s="30">
        <v>44</v>
      </c>
      <c r="CL93" s="66">
        <v>0.30303030303030304</v>
      </c>
      <c r="CM93" s="66">
        <v>0.77272727272727271</v>
      </c>
      <c r="CN93" s="22">
        <f t="shared" si="60"/>
        <v>1.0757575757575757</v>
      </c>
      <c r="CO93" s="20">
        <v>18</v>
      </c>
      <c r="CP93" s="24">
        <v>24</v>
      </c>
      <c r="CQ93" s="29">
        <f t="shared" si="57"/>
        <v>-6</v>
      </c>
      <c r="CR93" s="20">
        <v>15</v>
      </c>
      <c r="CS93" s="20">
        <v>12</v>
      </c>
      <c r="CT93" s="20">
        <f t="shared" si="59"/>
        <v>1.25</v>
      </c>
      <c r="CU93" s="24">
        <v>10</v>
      </c>
      <c r="CV93" s="17">
        <f t="shared" si="50"/>
        <v>-2</v>
      </c>
      <c r="CW93" s="20">
        <v>4</v>
      </c>
      <c r="CX93" s="20">
        <v>4</v>
      </c>
      <c r="CY93" s="20">
        <v>83</v>
      </c>
      <c r="CZ93" s="17">
        <v>81</v>
      </c>
      <c r="DD93" s="18" t="s">
        <v>181</v>
      </c>
      <c r="DE93" s="19">
        <v>43421</v>
      </c>
      <c r="DF93" s="20" t="s">
        <v>182</v>
      </c>
      <c r="DG93" s="20" t="s">
        <v>28</v>
      </c>
      <c r="DH93" s="20">
        <v>33</v>
      </c>
      <c r="DI93" s="20" t="s">
        <v>183</v>
      </c>
      <c r="DJ93" s="20">
        <v>0.54</v>
      </c>
      <c r="DK93" s="21" t="s">
        <v>50</v>
      </c>
      <c r="DL93" s="25" t="s">
        <v>591</v>
      </c>
      <c r="DM93" s="20">
        <v>0.38500000000000001</v>
      </c>
      <c r="DN93" s="21" t="s">
        <v>184</v>
      </c>
      <c r="DO93" s="20">
        <v>0.58799999999999997</v>
      </c>
      <c r="DP93" s="23">
        <v>0.309</v>
      </c>
      <c r="DQ93" s="24">
        <v>14</v>
      </c>
      <c r="DR93" s="27">
        <f t="shared" si="38"/>
        <v>12</v>
      </c>
      <c r="DS93" s="20">
        <v>13</v>
      </c>
      <c r="DT93" s="20">
        <v>32</v>
      </c>
      <c r="DU93" s="20">
        <v>45</v>
      </c>
      <c r="DV93" s="22">
        <v>0.41935483870967744</v>
      </c>
      <c r="DW93" s="25">
        <v>0.78048780487804881</v>
      </c>
      <c r="DX93" s="22">
        <f t="shared" si="39"/>
        <v>1.1998426435877263</v>
      </c>
      <c r="DY93" s="20">
        <v>19</v>
      </c>
      <c r="DZ93" s="20">
        <v>20</v>
      </c>
      <c r="EA93" s="17">
        <f t="shared" si="40"/>
        <v>-1</v>
      </c>
      <c r="EB93" s="20">
        <v>18</v>
      </c>
      <c r="EC93" s="20">
        <v>16</v>
      </c>
      <c r="ED93" s="25">
        <f t="shared" si="41"/>
        <v>1.125</v>
      </c>
      <c r="EE93" s="20">
        <v>14</v>
      </c>
      <c r="EF93" s="17">
        <f t="shared" si="42"/>
        <v>-4</v>
      </c>
      <c r="EG93" s="20">
        <v>11</v>
      </c>
      <c r="EH93" s="20">
        <v>5</v>
      </c>
      <c r="EI93" s="20">
        <v>88</v>
      </c>
      <c r="EJ93" s="17">
        <v>85</v>
      </c>
    </row>
    <row r="94" spans="1:140" x14ac:dyDescent="0.3">
      <c r="A94" s="2" t="s">
        <v>167</v>
      </c>
      <c r="B94" s="6">
        <v>43168</v>
      </c>
      <c r="C94" s="7" t="s">
        <v>168</v>
      </c>
      <c r="D94" s="7" t="s">
        <v>28</v>
      </c>
      <c r="E94" s="7">
        <v>30</v>
      </c>
      <c r="F94" s="7" t="s">
        <v>169</v>
      </c>
      <c r="G94" s="7">
        <v>0.59699999999999998</v>
      </c>
      <c r="H94" s="8" t="s">
        <v>170</v>
      </c>
      <c r="I94" s="48">
        <v>21</v>
      </c>
      <c r="J94" s="7">
        <v>0.28599999999999998</v>
      </c>
      <c r="K94" s="7" t="s">
        <v>171</v>
      </c>
      <c r="L94" s="7">
        <v>0.72199999999999998</v>
      </c>
      <c r="M94" s="11">
        <v>0.34899999999999998</v>
      </c>
      <c r="N94" s="7">
        <v>21</v>
      </c>
      <c r="O94" s="14">
        <f t="shared" si="36"/>
        <v>0</v>
      </c>
      <c r="P94" s="7">
        <v>8</v>
      </c>
      <c r="Q94" s="7">
        <v>32</v>
      </c>
      <c r="R94" s="7">
        <v>40</v>
      </c>
      <c r="S94" s="10">
        <v>0.2857142857142857</v>
      </c>
      <c r="T94" s="10">
        <v>0.72727272727272729</v>
      </c>
      <c r="U94" s="10">
        <f t="shared" si="37"/>
        <v>1.0129870129870131</v>
      </c>
      <c r="V94" s="7">
        <v>20</v>
      </c>
      <c r="W94" s="7">
        <v>20</v>
      </c>
      <c r="X94" s="5">
        <f t="shared" si="51"/>
        <v>0</v>
      </c>
      <c r="Y94" s="7">
        <v>21</v>
      </c>
      <c r="Z94" s="7">
        <v>16</v>
      </c>
      <c r="AA94" s="10">
        <f t="shared" si="52"/>
        <v>1.3125</v>
      </c>
      <c r="AB94" s="7">
        <v>14</v>
      </c>
      <c r="AC94" s="5">
        <f t="shared" si="53"/>
        <v>-2</v>
      </c>
      <c r="AD94" s="7">
        <v>5</v>
      </c>
      <c r="AE94" s="7">
        <v>6</v>
      </c>
      <c r="AF94" s="7">
        <v>93</v>
      </c>
      <c r="AG94" s="5">
        <v>85</v>
      </c>
      <c r="AH94" s="60"/>
      <c r="AI94" s="18" t="s">
        <v>112</v>
      </c>
      <c r="AJ94" s="19">
        <v>43125</v>
      </c>
      <c r="AK94" s="20" t="s">
        <v>113</v>
      </c>
      <c r="AL94" s="20" t="s">
        <v>28</v>
      </c>
      <c r="AM94" s="20">
        <v>15</v>
      </c>
      <c r="AN94" s="20" t="s">
        <v>114</v>
      </c>
      <c r="AO94" s="20">
        <v>0.42</v>
      </c>
      <c r="AP94" s="21" t="s">
        <v>115</v>
      </c>
      <c r="AQ94" s="25" t="s">
        <v>594</v>
      </c>
      <c r="AR94" s="20">
        <v>0.32</v>
      </c>
      <c r="AS94" s="21" t="s">
        <v>116</v>
      </c>
      <c r="AT94" s="20">
        <v>0.66700000000000004</v>
      </c>
      <c r="AU94" s="23">
        <v>0.32700000000000001</v>
      </c>
      <c r="AV94" s="20">
        <v>14</v>
      </c>
      <c r="AW94" s="27">
        <f t="shared" si="43"/>
        <v>11</v>
      </c>
      <c r="AX94" s="20">
        <v>10</v>
      </c>
      <c r="AY94" s="20">
        <v>30</v>
      </c>
      <c r="AZ94" s="20">
        <v>40</v>
      </c>
      <c r="BA94" s="25">
        <v>0.33333333333333331</v>
      </c>
      <c r="BB94" s="25">
        <v>0.88235294117647056</v>
      </c>
      <c r="BC94" s="22">
        <f t="shared" si="44"/>
        <v>1.2156862745098038</v>
      </c>
      <c r="BD94" s="20">
        <v>19</v>
      </c>
      <c r="BE94" s="20">
        <v>16</v>
      </c>
      <c r="BF94" s="17">
        <f t="shared" si="56"/>
        <v>3</v>
      </c>
      <c r="BG94" s="20">
        <v>14</v>
      </c>
      <c r="BH94" s="20">
        <v>19</v>
      </c>
      <c r="BI94" s="20">
        <f t="shared" si="58"/>
        <v>0.73684210526315785</v>
      </c>
      <c r="BJ94" s="20">
        <v>18</v>
      </c>
      <c r="BK94" s="17">
        <f t="shared" si="55"/>
        <v>4</v>
      </c>
      <c r="BL94" s="20">
        <v>3</v>
      </c>
      <c r="BM94" s="20">
        <v>7</v>
      </c>
      <c r="BN94" s="20">
        <v>62</v>
      </c>
      <c r="BO94" s="17">
        <v>78</v>
      </c>
      <c r="BT94" s="18" t="s">
        <v>112</v>
      </c>
      <c r="BU94" s="37">
        <v>43125</v>
      </c>
      <c r="BV94" s="20" t="s">
        <v>113</v>
      </c>
      <c r="BW94" s="20">
        <v>1</v>
      </c>
      <c r="BX94" s="20">
        <v>15</v>
      </c>
      <c r="BY94" s="20" t="s">
        <v>114</v>
      </c>
      <c r="BZ94" s="20">
        <v>0.42</v>
      </c>
      <c r="CA94" s="21" t="s">
        <v>115</v>
      </c>
      <c r="CB94" s="25" t="s">
        <v>594</v>
      </c>
      <c r="CC94" s="30">
        <v>0.32</v>
      </c>
      <c r="CD94" s="61" t="s">
        <v>116</v>
      </c>
      <c r="CE94" s="30">
        <v>0.66700000000000004</v>
      </c>
      <c r="CF94" s="64">
        <v>0.32700000000000001</v>
      </c>
      <c r="CG94" s="30">
        <v>14</v>
      </c>
      <c r="CH94" s="62">
        <f t="shared" si="48"/>
        <v>11</v>
      </c>
      <c r="CI94" s="30">
        <v>10</v>
      </c>
      <c r="CJ94" s="30">
        <v>30</v>
      </c>
      <c r="CK94" s="30">
        <v>40</v>
      </c>
      <c r="CL94" s="66">
        <v>0.33333333333333331</v>
      </c>
      <c r="CM94" s="66">
        <v>0.88235294117647056</v>
      </c>
      <c r="CN94" s="22">
        <f t="shared" si="60"/>
        <v>1.2156862745098038</v>
      </c>
      <c r="CO94" s="20">
        <v>19</v>
      </c>
      <c r="CP94" s="20">
        <v>16</v>
      </c>
      <c r="CQ94" s="29">
        <f t="shared" si="57"/>
        <v>3</v>
      </c>
      <c r="CR94" s="20">
        <v>14</v>
      </c>
      <c r="CS94" s="20">
        <v>19</v>
      </c>
      <c r="CT94" s="20">
        <f t="shared" si="59"/>
        <v>0.73684210526315785</v>
      </c>
      <c r="CU94" s="20">
        <v>18</v>
      </c>
      <c r="CV94" s="17">
        <f t="shared" si="50"/>
        <v>-1</v>
      </c>
      <c r="CW94" s="20">
        <v>3</v>
      </c>
      <c r="CX94" s="20">
        <v>7</v>
      </c>
      <c r="CY94" s="20">
        <v>62</v>
      </c>
      <c r="CZ94" s="17">
        <v>78</v>
      </c>
      <c r="DD94" s="18" t="s">
        <v>112</v>
      </c>
      <c r="DE94" s="19">
        <v>43424</v>
      </c>
      <c r="DF94" s="20" t="s">
        <v>185</v>
      </c>
      <c r="DG94" s="20" t="s">
        <v>28</v>
      </c>
      <c r="DH94" s="20">
        <v>32</v>
      </c>
      <c r="DI94" s="20" t="s">
        <v>186</v>
      </c>
      <c r="DJ94" s="20">
        <v>0.50900000000000001</v>
      </c>
      <c r="DK94" s="21" t="s">
        <v>187</v>
      </c>
      <c r="DL94" s="25" t="s">
        <v>599</v>
      </c>
      <c r="DM94" s="20">
        <v>0.5</v>
      </c>
      <c r="DN94" s="20" t="s">
        <v>188</v>
      </c>
      <c r="DO94" s="20">
        <v>0.78300000000000003</v>
      </c>
      <c r="DP94" s="23">
        <v>0.36499999999999999</v>
      </c>
      <c r="DQ94" s="24">
        <v>14</v>
      </c>
      <c r="DR94" s="27">
        <f t="shared" si="38"/>
        <v>8</v>
      </c>
      <c r="DS94" s="20">
        <v>12</v>
      </c>
      <c r="DT94" s="20">
        <v>30</v>
      </c>
      <c r="DU94" s="20">
        <v>42</v>
      </c>
      <c r="DV94" s="22">
        <v>0.48</v>
      </c>
      <c r="DW94" s="25">
        <v>0.90909090909090906</v>
      </c>
      <c r="DX94" s="22">
        <f t="shared" si="39"/>
        <v>1.3890909090909092</v>
      </c>
      <c r="DY94" s="20">
        <v>18</v>
      </c>
      <c r="DZ94" s="20">
        <v>20</v>
      </c>
      <c r="EA94" s="17">
        <f t="shared" si="40"/>
        <v>-2</v>
      </c>
      <c r="EB94" s="20">
        <v>18</v>
      </c>
      <c r="EC94" s="20">
        <v>16</v>
      </c>
      <c r="ED94" s="25">
        <f t="shared" si="41"/>
        <v>1.125</v>
      </c>
      <c r="EE94" s="20">
        <v>13</v>
      </c>
      <c r="EF94" s="17">
        <f t="shared" si="42"/>
        <v>-5</v>
      </c>
      <c r="EG94" s="20">
        <v>3</v>
      </c>
      <c r="EH94" s="20">
        <v>3</v>
      </c>
      <c r="EI94" s="20">
        <v>83</v>
      </c>
      <c r="EJ94" s="17">
        <v>81</v>
      </c>
    </row>
    <row r="95" spans="1:140" x14ac:dyDescent="0.3">
      <c r="A95" s="2" t="s">
        <v>172</v>
      </c>
      <c r="B95" s="6">
        <v>43169</v>
      </c>
      <c r="C95" s="7" t="s">
        <v>173</v>
      </c>
      <c r="D95" s="7" t="s">
        <v>68</v>
      </c>
      <c r="E95" s="7">
        <v>-12</v>
      </c>
      <c r="F95" s="7" t="s">
        <v>174</v>
      </c>
      <c r="G95" s="7">
        <v>0.36499999999999999</v>
      </c>
      <c r="H95" s="8" t="s">
        <v>131</v>
      </c>
      <c r="I95" s="48">
        <v>29</v>
      </c>
      <c r="J95" s="7">
        <v>0.34499999999999997</v>
      </c>
      <c r="K95" s="8" t="s">
        <v>175</v>
      </c>
      <c r="L95" s="7">
        <v>0.85699999999999998</v>
      </c>
      <c r="M95" s="11">
        <v>0.42099999999999999</v>
      </c>
      <c r="N95" s="7">
        <v>20</v>
      </c>
      <c r="O95" s="14">
        <f t="shared" si="36"/>
        <v>9</v>
      </c>
      <c r="P95" s="7">
        <v>6</v>
      </c>
      <c r="Q95" s="7">
        <v>27</v>
      </c>
      <c r="R95" s="7">
        <v>33</v>
      </c>
      <c r="S95" s="10">
        <v>0.15789473684210525</v>
      </c>
      <c r="T95" s="10">
        <v>0.79411764705882348</v>
      </c>
      <c r="U95" s="10">
        <f t="shared" si="37"/>
        <v>0.95201238390092868</v>
      </c>
      <c r="V95" s="7">
        <v>17</v>
      </c>
      <c r="W95" s="7">
        <v>12</v>
      </c>
      <c r="X95" s="5">
        <f t="shared" si="51"/>
        <v>5</v>
      </c>
      <c r="Y95" s="7">
        <v>16</v>
      </c>
      <c r="Z95" s="7">
        <v>9</v>
      </c>
      <c r="AA95" s="10">
        <f t="shared" si="52"/>
        <v>1.7777777777777777</v>
      </c>
      <c r="AB95" s="7">
        <v>10</v>
      </c>
      <c r="AC95" s="5">
        <f t="shared" si="53"/>
        <v>1</v>
      </c>
      <c r="AD95" s="7">
        <v>4</v>
      </c>
      <c r="AE95" s="7">
        <v>4</v>
      </c>
      <c r="AF95" s="7">
        <v>62</v>
      </c>
      <c r="AG95" s="5">
        <v>75</v>
      </c>
      <c r="AH95" s="60"/>
      <c r="AI95" s="18" t="s">
        <v>221</v>
      </c>
      <c r="AJ95" s="19">
        <v>43470</v>
      </c>
      <c r="AK95" s="20" t="s">
        <v>222</v>
      </c>
      <c r="AL95" s="20" t="s">
        <v>28</v>
      </c>
      <c r="AM95" s="20">
        <v>15</v>
      </c>
      <c r="AN95" s="20" t="s">
        <v>89</v>
      </c>
      <c r="AO95" s="20">
        <v>0.52500000000000002</v>
      </c>
      <c r="AP95" s="21" t="s">
        <v>223</v>
      </c>
      <c r="AQ95" s="25" t="s">
        <v>603</v>
      </c>
      <c r="AR95" s="20">
        <v>0.25</v>
      </c>
      <c r="AS95" s="20" t="s">
        <v>224</v>
      </c>
      <c r="AT95" s="20">
        <v>0.69599999999999995</v>
      </c>
      <c r="AU95" s="23">
        <v>0.36699999999999999</v>
      </c>
      <c r="AV95" s="24">
        <v>16</v>
      </c>
      <c r="AW95" s="27">
        <f t="shared" si="43"/>
        <v>12</v>
      </c>
      <c r="AX95" s="20">
        <v>14</v>
      </c>
      <c r="AY95" s="20">
        <v>27</v>
      </c>
      <c r="AZ95" s="20">
        <v>41</v>
      </c>
      <c r="BA95" s="22">
        <v>0.46666666666666667</v>
      </c>
      <c r="BB95" s="25">
        <v>0.6428571428571429</v>
      </c>
      <c r="BC95" s="22">
        <f t="shared" si="44"/>
        <v>1.1095238095238096</v>
      </c>
      <c r="BD95" s="20">
        <v>21</v>
      </c>
      <c r="BE95" s="20">
        <v>18</v>
      </c>
      <c r="BF95" s="17">
        <f t="shared" si="56"/>
        <v>3</v>
      </c>
      <c r="BG95" s="20">
        <v>19</v>
      </c>
      <c r="BH95" s="20">
        <v>10</v>
      </c>
      <c r="BI95" s="20">
        <f t="shared" si="58"/>
        <v>1.9</v>
      </c>
      <c r="BJ95" s="20">
        <v>6</v>
      </c>
      <c r="BK95" s="17">
        <f t="shared" si="55"/>
        <v>-13</v>
      </c>
      <c r="BL95" s="20">
        <v>3</v>
      </c>
      <c r="BM95" s="20">
        <v>3</v>
      </c>
      <c r="BN95" s="20">
        <v>85</v>
      </c>
      <c r="BO95" s="17">
        <v>84</v>
      </c>
      <c r="BT95" s="18" t="s">
        <v>221</v>
      </c>
      <c r="BU95" s="37">
        <v>43470</v>
      </c>
      <c r="BV95" s="20" t="s">
        <v>222</v>
      </c>
      <c r="BW95" s="20">
        <v>1</v>
      </c>
      <c r="BX95" s="20">
        <v>15</v>
      </c>
      <c r="BY95" s="20" t="s">
        <v>89</v>
      </c>
      <c r="BZ95" s="20">
        <v>0.52500000000000002</v>
      </c>
      <c r="CA95" s="21" t="s">
        <v>223</v>
      </c>
      <c r="CB95" s="25" t="s">
        <v>603</v>
      </c>
      <c r="CC95" s="30">
        <v>0.25</v>
      </c>
      <c r="CD95" s="30" t="s">
        <v>224</v>
      </c>
      <c r="CE95" s="30">
        <v>0.69599999999999995</v>
      </c>
      <c r="CF95" s="64">
        <v>0.36699999999999999</v>
      </c>
      <c r="CG95" s="65">
        <v>16</v>
      </c>
      <c r="CH95" s="62">
        <f t="shared" si="48"/>
        <v>12</v>
      </c>
      <c r="CI95" s="30">
        <v>14</v>
      </c>
      <c r="CJ95" s="30">
        <v>27</v>
      </c>
      <c r="CK95" s="30">
        <v>41</v>
      </c>
      <c r="CL95" s="63">
        <v>0.46666666666666667</v>
      </c>
      <c r="CM95" s="66">
        <v>0.6428571428571429</v>
      </c>
      <c r="CN95" s="22">
        <f t="shared" si="60"/>
        <v>1.1095238095238096</v>
      </c>
      <c r="CO95" s="20">
        <v>21</v>
      </c>
      <c r="CP95" s="20">
        <v>18</v>
      </c>
      <c r="CQ95" s="29">
        <f t="shared" si="57"/>
        <v>3</v>
      </c>
      <c r="CR95" s="20">
        <v>19</v>
      </c>
      <c r="CS95" s="20">
        <v>10</v>
      </c>
      <c r="CT95" s="20">
        <f t="shared" si="59"/>
        <v>1.9</v>
      </c>
      <c r="CU95" s="20">
        <v>6</v>
      </c>
      <c r="CV95" s="17">
        <f t="shared" si="50"/>
        <v>-4</v>
      </c>
      <c r="CW95" s="20">
        <v>3</v>
      </c>
      <c r="CX95" s="20">
        <v>3</v>
      </c>
      <c r="CY95" s="20">
        <v>85</v>
      </c>
      <c r="CZ95" s="17">
        <v>84</v>
      </c>
      <c r="DD95" s="18" t="s">
        <v>189</v>
      </c>
      <c r="DE95" s="19">
        <v>43429</v>
      </c>
      <c r="DF95" s="20" t="s">
        <v>190</v>
      </c>
      <c r="DG95" s="20" t="s">
        <v>28</v>
      </c>
      <c r="DH95" s="20">
        <v>5</v>
      </c>
      <c r="DI95" s="20" t="s">
        <v>191</v>
      </c>
      <c r="DJ95" s="20">
        <v>0.49099999999999999</v>
      </c>
      <c r="DK95" s="20" t="s">
        <v>192</v>
      </c>
      <c r="DL95" s="24">
        <v>29</v>
      </c>
      <c r="DM95" s="20">
        <v>0.48299999999999998</v>
      </c>
      <c r="DN95" s="21" t="s">
        <v>193</v>
      </c>
      <c r="DO95" s="20">
        <v>0.70599999999999996</v>
      </c>
      <c r="DP95" s="23">
        <v>0.54200000000000004</v>
      </c>
      <c r="DQ95" s="24">
        <v>13</v>
      </c>
      <c r="DR95" s="27">
        <f t="shared" si="38"/>
        <v>16</v>
      </c>
      <c r="DS95" s="20">
        <v>8</v>
      </c>
      <c r="DT95" s="20">
        <v>22</v>
      </c>
      <c r="DU95" s="20">
        <v>30</v>
      </c>
      <c r="DV95" s="22">
        <v>0.25</v>
      </c>
      <c r="DW95" s="25">
        <v>0.73333333333333328</v>
      </c>
      <c r="DX95" s="22">
        <f t="shared" si="39"/>
        <v>0.98333333333333328</v>
      </c>
      <c r="DY95" s="20">
        <v>17</v>
      </c>
      <c r="DZ95" s="20">
        <v>15</v>
      </c>
      <c r="EA95" s="17">
        <f t="shared" si="40"/>
        <v>2</v>
      </c>
      <c r="EB95" s="20">
        <v>17</v>
      </c>
      <c r="EC95" s="20">
        <v>7</v>
      </c>
      <c r="ED95" s="25">
        <f t="shared" si="41"/>
        <v>2.4285714285714284</v>
      </c>
      <c r="EE95" s="20">
        <v>4</v>
      </c>
      <c r="EF95" s="17">
        <f t="shared" si="42"/>
        <v>-13</v>
      </c>
      <c r="EG95" s="20">
        <v>3</v>
      </c>
      <c r="EH95" s="20">
        <v>1</v>
      </c>
      <c r="EI95" s="20">
        <v>82</v>
      </c>
      <c r="EJ95" s="17">
        <v>70</v>
      </c>
    </row>
    <row r="96" spans="1:140" x14ac:dyDescent="0.3">
      <c r="A96" s="3" t="s">
        <v>176</v>
      </c>
      <c r="B96" s="12"/>
      <c r="C96" s="13"/>
      <c r="D96" s="13"/>
      <c r="E96" s="45">
        <f>AVERAGE(E65:E95)</f>
        <v>11.32258064516129</v>
      </c>
      <c r="F96" s="13"/>
      <c r="G96" s="13">
        <f>AVERAGE(G65:G95)</f>
        <v>0.47719354838709682</v>
      </c>
      <c r="H96" s="13"/>
      <c r="I96" s="46">
        <f>AVERAGE(I65:I95)</f>
        <v>22.806451612903224</v>
      </c>
      <c r="J96" s="13">
        <f>AVERAGE(J65:J95)</f>
        <v>0.36341935483870969</v>
      </c>
      <c r="K96" s="13"/>
      <c r="L96" s="13">
        <f>AVERAGE(L65:L95)</f>
        <v>0.68803225806451629</v>
      </c>
      <c r="M96" s="56">
        <f t="shared" ref="M96:V96" si="61">AVERAGE(M65:M95)</f>
        <v>0.39512903225806439</v>
      </c>
      <c r="N96" s="45">
        <f t="shared" si="61"/>
        <v>22.580645161290324</v>
      </c>
      <c r="O96" s="13">
        <f t="shared" si="61"/>
        <v>0.22580645161290322</v>
      </c>
      <c r="P96" s="13">
        <f t="shared" si="61"/>
        <v>11.290322580645162</v>
      </c>
      <c r="Q96" s="13">
        <f t="shared" si="61"/>
        <v>29.129032258064516</v>
      </c>
      <c r="R96" s="13">
        <f t="shared" si="61"/>
        <v>40.41935483870968</v>
      </c>
      <c r="S96" s="13">
        <f t="shared" si="61"/>
        <v>0.33540807372109216</v>
      </c>
      <c r="T96" s="13">
        <f t="shared" si="61"/>
        <v>0.76396161187212186</v>
      </c>
      <c r="U96" s="44">
        <f t="shared" si="61"/>
        <v>1.0993696855932134</v>
      </c>
      <c r="V96" s="45">
        <f t="shared" si="61"/>
        <v>17.258064516129032</v>
      </c>
      <c r="W96" s="45">
        <f t="shared" ref="W96" si="62">AVERAGE(W65:W95)</f>
        <v>19.580645161290324</v>
      </c>
      <c r="X96" s="45">
        <f t="shared" ref="X96" si="63">AVERAGE(X65:X95)</f>
        <v>-2.3225806451612905</v>
      </c>
      <c r="Y96" s="13">
        <f t="shared" ref="Y96" si="64">AVERAGE(Y65:Y95)</f>
        <v>14.935483870967742</v>
      </c>
      <c r="Z96" s="13">
        <f t="shared" ref="Z96" si="65">AVERAGE(Z65:Z95)</f>
        <v>14.580645161290322</v>
      </c>
      <c r="AA96" s="55">
        <f t="shared" si="52"/>
        <v>1.0243362831858407</v>
      </c>
      <c r="AB96" s="45">
        <f>AVERAGE(AB65:AB95)</f>
        <v>11.806451612903226</v>
      </c>
      <c r="AC96" s="53">
        <f t="shared" si="53"/>
        <v>-2.7741935483870961</v>
      </c>
      <c r="AD96" s="13">
        <f t="shared" ref="AD96" si="66">AVERAGE(AD65:AD95)</f>
        <v>5.4516129032258061</v>
      </c>
      <c r="AE96" s="50">
        <f>153/31</f>
        <v>4.935483870967742</v>
      </c>
      <c r="AF96" s="53">
        <f t="shared" ref="AF96:AG96" si="67">AVERAGE(AF65:AF95)</f>
        <v>78.741935483870961</v>
      </c>
      <c r="AG96" s="53">
        <f t="shared" si="67"/>
        <v>81.645161290322577</v>
      </c>
      <c r="AH96" s="60"/>
      <c r="AI96" s="18" t="s">
        <v>96</v>
      </c>
      <c r="AJ96" s="19">
        <v>43841</v>
      </c>
      <c r="AK96" s="20" t="s">
        <v>351</v>
      </c>
      <c r="AL96" s="20" t="s">
        <v>28</v>
      </c>
      <c r="AM96" s="20">
        <v>15</v>
      </c>
      <c r="AN96" s="20" t="s">
        <v>352</v>
      </c>
      <c r="AO96" s="20">
        <v>0.45300000000000001</v>
      </c>
      <c r="AP96" s="21" t="s">
        <v>353</v>
      </c>
      <c r="AQ96" s="25" t="s">
        <v>607</v>
      </c>
      <c r="AR96" s="20">
        <v>0.105</v>
      </c>
      <c r="AS96" s="20" t="s">
        <v>354</v>
      </c>
      <c r="AT96" s="20">
        <v>0.81799999999999995</v>
      </c>
      <c r="AU96" s="23">
        <v>0.4</v>
      </c>
      <c r="AV96" s="24">
        <v>12</v>
      </c>
      <c r="AW96" s="27">
        <f t="shared" si="43"/>
        <v>7</v>
      </c>
      <c r="AX96" s="20">
        <v>10</v>
      </c>
      <c r="AY96" s="20">
        <v>25</v>
      </c>
      <c r="AZ96" s="20">
        <v>35</v>
      </c>
      <c r="BA96" s="25">
        <v>0.3125</v>
      </c>
      <c r="BB96" s="25">
        <v>0.67567567567567566</v>
      </c>
      <c r="BC96" s="22">
        <f t="shared" si="44"/>
        <v>0.98817567567567566</v>
      </c>
      <c r="BD96" s="20">
        <v>24</v>
      </c>
      <c r="BE96" s="24">
        <v>23</v>
      </c>
      <c r="BF96" s="17">
        <f t="shared" si="56"/>
        <v>1</v>
      </c>
      <c r="BG96" s="20">
        <v>10</v>
      </c>
      <c r="BH96" s="20">
        <v>19</v>
      </c>
      <c r="BI96" s="20">
        <f t="shared" si="58"/>
        <v>0.52631578947368418</v>
      </c>
      <c r="BJ96" s="24">
        <v>23</v>
      </c>
      <c r="BK96" s="17">
        <f t="shared" si="55"/>
        <v>13</v>
      </c>
      <c r="BL96" s="20">
        <v>3</v>
      </c>
      <c r="BM96" s="20">
        <v>11</v>
      </c>
      <c r="BN96" s="20">
        <v>68</v>
      </c>
      <c r="BO96" s="17">
        <v>80</v>
      </c>
      <c r="BT96" s="18" t="s">
        <v>96</v>
      </c>
      <c r="BU96" s="37">
        <v>43841</v>
      </c>
      <c r="BV96" s="20" t="s">
        <v>351</v>
      </c>
      <c r="BW96" s="20">
        <v>1</v>
      </c>
      <c r="BX96" s="20">
        <v>15</v>
      </c>
      <c r="BY96" s="20" t="s">
        <v>352</v>
      </c>
      <c r="BZ96" s="20">
        <v>0.45300000000000001</v>
      </c>
      <c r="CA96" s="21" t="s">
        <v>353</v>
      </c>
      <c r="CB96" s="25" t="s">
        <v>607</v>
      </c>
      <c r="CC96" s="30">
        <v>0.105</v>
      </c>
      <c r="CD96" s="30" t="s">
        <v>354</v>
      </c>
      <c r="CE96" s="30">
        <v>0.81799999999999995</v>
      </c>
      <c r="CF96" s="64">
        <v>0.4</v>
      </c>
      <c r="CG96" s="65">
        <v>12</v>
      </c>
      <c r="CH96" s="62">
        <f t="shared" si="48"/>
        <v>7</v>
      </c>
      <c r="CI96" s="30">
        <v>10</v>
      </c>
      <c r="CJ96" s="30">
        <v>25</v>
      </c>
      <c r="CK96" s="30">
        <v>35</v>
      </c>
      <c r="CL96" s="66">
        <v>0.3125</v>
      </c>
      <c r="CM96" s="66">
        <v>0.67567567567567566</v>
      </c>
      <c r="CN96" s="22">
        <f t="shared" si="60"/>
        <v>0.98817567567567566</v>
      </c>
      <c r="CO96" s="20">
        <v>24</v>
      </c>
      <c r="CP96" s="24">
        <v>23</v>
      </c>
      <c r="CQ96" s="29">
        <f t="shared" si="57"/>
        <v>1</v>
      </c>
      <c r="CR96" s="20">
        <v>10</v>
      </c>
      <c r="CS96" s="20">
        <v>19</v>
      </c>
      <c r="CT96" s="20">
        <f t="shared" si="59"/>
        <v>0.52631578947368418</v>
      </c>
      <c r="CU96" s="24">
        <v>23</v>
      </c>
      <c r="CV96" s="17">
        <f t="shared" si="50"/>
        <v>4</v>
      </c>
      <c r="CW96" s="20">
        <v>3</v>
      </c>
      <c r="CX96" s="20">
        <v>11</v>
      </c>
      <c r="CY96" s="20">
        <v>68</v>
      </c>
      <c r="CZ96" s="17">
        <v>80</v>
      </c>
      <c r="DD96" s="18" t="s">
        <v>138</v>
      </c>
      <c r="DE96" s="19">
        <v>43433</v>
      </c>
      <c r="DF96" s="20" t="s">
        <v>194</v>
      </c>
      <c r="DG96" s="20" t="s">
        <v>68</v>
      </c>
      <c r="DH96" s="20">
        <v>-2</v>
      </c>
      <c r="DI96" s="20" t="s">
        <v>84</v>
      </c>
      <c r="DJ96" s="20">
        <v>0.40400000000000003</v>
      </c>
      <c r="DK96" s="21" t="s">
        <v>64</v>
      </c>
      <c r="DL96" s="25" t="s">
        <v>598</v>
      </c>
      <c r="DM96" s="20">
        <v>0.35</v>
      </c>
      <c r="DN96" s="21" t="s">
        <v>195</v>
      </c>
      <c r="DO96" s="20">
        <v>0.44400000000000001</v>
      </c>
      <c r="DP96" s="23">
        <v>0.41499999999999998</v>
      </c>
      <c r="DQ96" s="24">
        <v>28</v>
      </c>
      <c r="DR96" s="27">
        <f t="shared" si="38"/>
        <v>-8</v>
      </c>
      <c r="DS96" s="20">
        <v>10</v>
      </c>
      <c r="DT96" s="20">
        <v>25</v>
      </c>
      <c r="DU96" s="20">
        <v>35</v>
      </c>
      <c r="DV96" s="22">
        <v>0.29411764705882354</v>
      </c>
      <c r="DW96" s="25">
        <v>0.7142857142857143</v>
      </c>
      <c r="DX96" s="22">
        <f t="shared" si="39"/>
        <v>1.0084033613445378</v>
      </c>
      <c r="DY96" s="20">
        <v>13</v>
      </c>
      <c r="DZ96" s="20">
        <v>12</v>
      </c>
      <c r="EA96" s="17">
        <f t="shared" si="40"/>
        <v>1</v>
      </c>
      <c r="EB96" s="20">
        <v>10</v>
      </c>
      <c r="EC96" s="20">
        <v>12</v>
      </c>
      <c r="ED96" s="25">
        <f t="shared" si="41"/>
        <v>0.83333333333333337</v>
      </c>
      <c r="EE96" s="20">
        <v>13</v>
      </c>
      <c r="EF96" s="17">
        <f t="shared" si="42"/>
        <v>3</v>
      </c>
      <c r="EG96" s="20">
        <v>3</v>
      </c>
      <c r="EH96" s="20">
        <v>7</v>
      </c>
      <c r="EI96" s="20">
        <v>57</v>
      </c>
      <c r="EJ96" s="17">
        <v>74</v>
      </c>
    </row>
    <row r="97" spans="1:140" x14ac:dyDescent="0.3">
      <c r="A97" s="15" t="s">
        <v>0</v>
      </c>
      <c r="B97" s="16" t="s">
        <v>1</v>
      </c>
      <c r="C97" s="17" t="s">
        <v>2</v>
      </c>
      <c r="D97" s="17" t="s">
        <v>3</v>
      </c>
      <c r="E97" s="17" t="s">
        <v>4</v>
      </c>
      <c r="F97" s="17" t="s">
        <v>5</v>
      </c>
      <c r="G97" s="17" t="s">
        <v>6</v>
      </c>
      <c r="H97" s="17" t="s">
        <v>7</v>
      </c>
      <c r="I97" s="17" t="s">
        <v>587</v>
      </c>
      <c r="J97" s="17" t="s">
        <v>8</v>
      </c>
      <c r="K97" s="17" t="s">
        <v>9</v>
      </c>
      <c r="L97" s="17" t="s">
        <v>10</v>
      </c>
      <c r="M97" s="17" t="s">
        <v>11</v>
      </c>
      <c r="N97" s="17" t="s">
        <v>12</v>
      </c>
      <c r="O97" s="17" t="s">
        <v>614</v>
      </c>
      <c r="P97" s="17" t="s">
        <v>13</v>
      </c>
      <c r="Q97" s="17" t="s">
        <v>14</v>
      </c>
      <c r="R97" s="17" t="s">
        <v>15</v>
      </c>
      <c r="S97" s="17" t="s">
        <v>16</v>
      </c>
      <c r="T97" s="17" t="s">
        <v>17</v>
      </c>
      <c r="U97" s="17" t="s">
        <v>634</v>
      </c>
      <c r="V97" s="17" t="s">
        <v>18</v>
      </c>
      <c r="W97" s="17" t="s">
        <v>19</v>
      </c>
      <c r="X97" s="17" t="s">
        <v>619</v>
      </c>
      <c r="Y97" s="17" t="s">
        <v>20</v>
      </c>
      <c r="Z97" s="17" t="s">
        <v>21</v>
      </c>
      <c r="AA97" s="17" t="s">
        <v>621</v>
      </c>
      <c r="AB97" s="17" t="s">
        <v>22</v>
      </c>
      <c r="AC97" s="17" t="s">
        <v>623</v>
      </c>
      <c r="AD97" s="17" t="s">
        <v>23</v>
      </c>
      <c r="AE97" s="17" t="s">
        <v>24</v>
      </c>
      <c r="AF97" s="17" t="s">
        <v>25</v>
      </c>
      <c r="AG97" s="17" t="s">
        <v>552</v>
      </c>
      <c r="AH97" s="60"/>
      <c r="AI97" s="18" t="s">
        <v>77</v>
      </c>
      <c r="AJ97" s="19">
        <v>43102</v>
      </c>
      <c r="AK97" s="20" t="s">
        <v>78</v>
      </c>
      <c r="AL97" s="20" t="s">
        <v>28</v>
      </c>
      <c r="AM97" s="20">
        <v>16</v>
      </c>
      <c r="AN97" s="20" t="s">
        <v>79</v>
      </c>
      <c r="AO97" s="20">
        <v>0.47899999999999998</v>
      </c>
      <c r="AP97" s="21" t="s">
        <v>80</v>
      </c>
      <c r="AQ97" s="25" t="s">
        <v>600</v>
      </c>
      <c r="AR97" s="20">
        <v>0.308</v>
      </c>
      <c r="AS97" s="20" t="s">
        <v>81</v>
      </c>
      <c r="AT97" s="20">
        <v>0.65500000000000003</v>
      </c>
      <c r="AU97" s="23">
        <v>0.435</v>
      </c>
      <c r="AV97" s="20">
        <v>16</v>
      </c>
      <c r="AW97" s="27">
        <f t="shared" si="43"/>
        <v>-3</v>
      </c>
      <c r="AX97" s="20">
        <v>16</v>
      </c>
      <c r="AY97" s="20">
        <v>34</v>
      </c>
      <c r="AZ97" s="20">
        <v>50</v>
      </c>
      <c r="BA97" s="25">
        <v>0.37209302325581395</v>
      </c>
      <c r="BB97" s="25">
        <v>0.77272727272727271</v>
      </c>
      <c r="BC97" s="22">
        <f t="shared" si="44"/>
        <v>1.1448202959830867</v>
      </c>
      <c r="BD97" s="20">
        <v>19</v>
      </c>
      <c r="BE97" s="20">
        <v>22</v>
      </c>
      <c r="BF97" s="17">
        <f t="shared" si="56"/>
        <v>-3</v>
      </c>
      <c r="BG97" s="20">
        <v>13</v>
      </c>
      <c r="BH97" s="20">
        <v>14</v>
      </c>
      <c r="BI97" s="20">
        <f t="shared" si="58"/>
        <v>0.9285714285714286</v>
      </c>
      <c r="BJ97" s="20">
        <v>14</v>
      </c>
      <c r="BK97" s="17">
        <f t="shared" si="55"/>
        <v>1</v>
      </c>
      <c r="BL97" s="20">
        <v>7</v>
      </c>
      <c r="BM97" s="20">
        <v>4</v>
      </c>
      <c r="BN97" s="20">
        <v>91</v>
      </c>
      <c r="BO97" s="17">
        <v>98</v>
      </c>
      <c r="BT97" s="18" t="s">
        <v>77</v>
      </c>
      <c r="BU97" s="37">
        <v>43102</v>
      </c>
      <c r="BV97" s="20" t="s">
        <v>78</v>
      </c>
      <c r="BW97" s="20">
        <v>1</v>
      </c>
      <c r="BX97" s="20">
        <v>16</v>
      </c>
      <c r="BY97" s="20" t="s">
        <v>79</v>
      </c>
      <c r="BZ97" s="20">
        <v>0.47899999999999998</v>
      </c>
      <c r="CA97" s="21" t="s">
        <v>80</v>
      </c>
      <c r="CB97" s="25" t="s">
        <v>600</v>
      </c>
      <c r="CC97" s="30">
        <v>0.308</v>
      </c>
      <c r="CD97" s="30" t="s">
        <v>81</v>
      </c>
      <c r="CE97" s="30">
        <v>0.65500000000000003</v>
      </c>
      <c r="CF97" s="64">
        <v>0.435</v>
      </c>
      <c r="CG97" s="30">
        <v>16</v>
      </c>
      <c r="CH97" s="62">
        <f t="shared" si="48"/>
        <v>-3</v>
      </c>
      <c r="CI97" s="30">
        <v>16</v>
      </c>
      <c r="CJ97" s="30">
        <v>34</v>
      </c>
      <c r="CK97" s="30">
        <v>50</v>
      </c>
      <c r="CL97" s="66">
        <v>0.37209302325581395</v>
      </c>
      <c r="CM97" s="66">
        <v>0.77272727272727271</v>
      </c>
      <c r="CN97" s="22">
        <f t="shared" si="60"/>
        <v>1.1448202959830867</v>
      </c>
      <c r="CO97" s="20">
        <v>19</v>
      </c>
      <c r="CP97" s="20">
        <v>22</v>
      </c>
      <c r="CQ97" s="29">
        <f t="shared" si="57"/>
        <v>-3</v>
      </c>
      <c r="CR97" s="20">
        <v>13</v>
      </c>
      <c r="CS97" s="20">
        <v>14</v>
      </c>
      <c r="CT97" s="20">
        <f t="shared" si="59"/>
        <v>0.9285714285714286</v>
      </c>
      <c r="CU97" s="20">
        <v>14</v>
      </c>
      <c r="CV97" s="17">
        <f t="shared" si="50"/>
        <v>0</v>
      </c>
      <c r="CW97" s="20">
        <v>7</v>
      </c>
      <c r="CX97" s="20">
        <v>4</v>
      </c>
      <c r="CY97" s="20">
        <v>91</v>
      </c>
      <c r="CZ97" s="17">
        <v>98</v>
      </c>
      <c r="DD97" s="18" t="s">
        <v>146</v>
      </c>
      <c r="DE97" s="19">
        <v>43435</v>
      </c>
      <c r="DF97" s="20" t="s">
        <v>196</v>
      </c>
      <c r="DG97" s="20" t="s">
        <v>68</v>
      </c>
      <c r="DH97" s="20">
        <v>-2</v>
      </c>
      <c r="DI97" s="20" t="s">
        <v>197</v>
      </c>
      <c r="DJ97" s="20">
        <v>0.379</v>
      </c>
      <c r="DK97" s="21" t="s">
        <v>198</v>
      </c>
      <c r="DL97" s="25" t="s">
        <v>593</v>
      </c>
      <c r="DM97" s="20">
        <v>0.222</v>
      </c>
      <c r="DN97" s="21" t="s">
        <v>199</v>
      </c>
      <c r="DO97" s="20">
        <v>0.6</v>
      </c>
      <c r="DP97" s="23">
        <v>0.45500000000000002</v>
      </c>
      <c r="DQ97" s="24">
        <v>1</v>
      </c>
      <c r="DR97" s="27">
        <f t="shared" si="38"/>
        <v>17</v>
      </c>
      <c r="DS97" s="20">
        <v>11</v>
      </c>
      <c r="DT97" s="20">
        <v>24</v>
      </c>
      <c r="DU97" s="20">
        <v>35</v>
      </c>
      <c r="DV97" s="22">
        <v>0.30555555555555558</v>
      </c>
      <c r="DW97" s="25">
        <v>0.96</v>
      </c>
      <c r="DX97" s="22">
        <f t="shared" si="39"/>
        <v>1.2655555555555555</v>
      </c>
      <c r="DY97" s="20">
        <v>15</v>
      </c>
      <c r="DZ97" s="20">
        <v>10</v>
      </c>
      <c r="EA97" s="17">
        <f t="shared" si="40"/>
        <v>5</v>
      </c>
      <c r="EB97" s="20">
        <v>13</v>
      </c>
      <c r="EC97" s="20">
        <v>17</v>
      </c>
      <c r="ED97" s="25">
        <f t="shared" si="41"/>
        <v>0.76470588235294112</v>
      </c>
      <c r="EE97" s="20">
        <v>19</v>
      </c>
      <c r="EF97" s="17">
        <f t="shared" si="42"/>
        <v>6</v>
      </c>
      <c r="EG97" s="20">
        <v>3</v>
      </c>
      <c r="EH97" s="20">
        <v>5</v>
      </c>
      <c r="EI97" s="20">
        <v>51</v>
      </c>
      <c r="EJ97" s="17">
        <v>78</v>
      </c>
    </row>
    <row r="98" spans="1:140" x14ac:dyDescent="0.3">
      <c r="A98" s="2" t="s">
        <v>177</v>
      </c>
      <c r="B98" s="6">
        <v>43417</v>
      </c>
      <c r="C98" s="7" t="s">
        <v>178</v>
      </c>
      <c r="D98" s="7" t="s">
        <v>28</v>
      </c>
      <c r="E98" s="7">
        <v>17</v>
      </c>
      <c r="F98" s="7" t="s">
        <v>179</v>
      </c>
      <c r="G98" s="7">
        <v>0.41699999999999998</v>
      </c>
      <c r="H98" s="8" t="s">
        <v>180</v>
      </c>
      <c r="I98" s="48">
        <v>36</v>
      </c>
      <c r="J98" s="7">
        <v>0.19400000000000001</v>
      </c>
      <c r="K98" s="7" t="s">
        <v>137</v>
      </c>
      <c r="L98" s="7">
        <v>0.65200000000000002</v>
      </c>
      <c r="M98" s="11">
        <v>0.34399999999999997</v>
      </c>
      <c r="N98" s="14">
        <v>23</v>
      </c>
      <c r="O98" s="14">
        <f>I98-N98</f>
        <v>13</v>
      </c>
      <c r="P98" s="7">
        <v>19</v>
      </c>
      <c r="Q98" s="7">
        <v>32</v>
      </c>
      <c r="R98" s="7">
        <v>51</v>
      </c>
      <c r="S98" s="9">
        <v>0.42222222222222222</v>
      </c>
      <c r="T98" s="10">
        <v>0.7441860465116279</v>
      </c>
      <c r="U98" s="10">
        <f>S98+T98</f>
        <v>1.1664082687338502</v>
      </c>
      <c r="V98" s="7">
        <v>21</v>
      </c>
      <c r="W98" s="7">
        <v>23</v>
      </c>
      <c r="X98" s="7">
        <f>V98-W98</f>
        <v>-2</v>
      </c>
      <c r="Y98" s="7">
        <v>16</v>
      </c>
      <c r="Z98" s="7">
        <v>11</v>
      </c>
      <c r="AA98" s="10">
        <f t="shared" si="52"/>
        <v>1.4545454545454546</v>
      </c>
      <c r="AB98" s="7">
        <v>13</v>
      </c>
      <c r="AC98" s="5">
        <f t="shared" si="53"/>
        <v>2</v>
      </c>
      <c r="AD98" s="7">
        <v>6</v>
      </c>
      <c r="AE98" s="7">
        <v>6</v>
      </c>
      <c r="AF98" s="7">
        <v>82</v>
      </c>
      <c r="AG98" s="5">
        <v>93</v>
      </c>
      <c r="AH98" s="60"/>
      <c r="AI98" s="18" t="s">
        <v>481</v>
      </c>
      <c r="AJ98" s="19">
        <v>42689</v>
      </c>
      <c r="AK98" s="20" t="s">
        <v>482</v>
      </c>
      <c r="AL98" s="20" t="s">
        <v>28</v>
      </c>
      <c r="AM98" s="17">
        <v>17</v>
      </c>
      <c r="AN98" s="20" t="s">
        <v>483</v>
      </c>
      <c r="AO98" s="20">
        <v>0.48</v>
      </c>
      <c r="AP98" s="21" t="s">
        <v>99</v>
      </c>
      <c r="AQ98" s="25" t="s">
        <v>599</v>
      </c>
      <c r="AR98" s="20">
        <v>0.27300000000000002</v>
      </c>
      <c r="AS98" s="20" t="s">
        <v>484</v>
      </c>
      <c r="AT98" s="20">
        <v>0.625</v>
      </c>
      <c r="AU98" s="17">
        <v>0.29099999999999998</v>
      </c>
      <c r="AV98" s="17">
        <v>14</v>
      </c>
      <c r="AW98" s="27">
        <f t="shared" si="43"/>
        <v>8</v>
      </c>
      <c r="AX98" s="20">
        <v>11</v>
      </c>
      <c r="AY98" s="20">
        <v>37</v>
      </c>
      <c r="AZ98" s="20">
        <v>48</v>
      </c>
      <c r="BA98" s="22">
        <v>0.39285714285714285</v>
      </c>
      <c r="BB98" s="22">
        <v>0.82222222222222219</v>
      </c>
      <c r="BC98" s="22">
        <f t="shared" si="44"/>
        <v>1.215079365079365</v>
      </c>
      <c r="BD98" s="20">
        <v>20</v>
      </c>
      <c r="BE98" s="17">
        <v>21</v>
      </c>
      <c r="BF98" s="17">
        <f t="shared" si="56"/>
        <v>-1</v>
      </c>
      <c r="BG98" s="20">
        <v>12</v>
      </c>
      <c r="BH98" s="20">
        <v>22</v>
      </c>
      <c r="BI98" s="20">
        <f t="shared" si="58"/>
        <v>0.54545454545454541</v>
      </c>
      <c r="BJ98" s="17">
        <v>13</v>
      </c>
      <c r="BK98" s="17">
        <f t="shared" si="55"/>
        <v>1</v>
      </c>
      <c r="BL98" s="20">
        <v>9</v>
      </c>
      <c r="BM98" s="20">
        <v>5</v>
      </c>
      <c r="BN98" s="20">
        <v>69</v>
      </c>
      <c r="BO98" s="20">
        <v>81</v>
      </c>
      <c r="BT98" s="18" t="s">
        <v>481</v>
      </c>
      <c r="BU98" s="37">
        <v>42689</v>
      </c>
      <c r="BV98" s="20" t="s">
        <v>482</v>
      </c>
      <c r="BW98" s="20">
        <v>1</v>
      </c>
      <c r="BX98" s="17">
        <v>17</v>
      </c>
      <c r="BY98" s="20" t="s">
        <v>483</v>
      </c>
      <c r="BZ98" s="20">
        <v>0.48</v>
      </c>
      <c r="CA98" s="21" t="s">
        <v>99</v>
      </c>
      <c r="CB98" s="25" t="s">
        <v>599</v>
      </c>
      <c r="CC98" s="30">
        <v>0.27300000000000002</v>
      </c>
      <c r="CD98" s="30" t="s">
        <v>484</v>
      </c>
      <c r="CE98" s="30">
        <v>0.625</v>
      </c>
      <c r="CF98" s="29">
        <v>0.29099999999999998</v>
      </c>
      <c r="CG98" s="29">
        <v>14</v>
      </c>
      <c r="CH98" s="62">
        <f t="shared" si="48"/>
        <v>8</v>
      </c>
      <c r="CI98" s="30">
        <v>11</v>
      </c>
      <c r="CJ98" s="30">
        <v>37</v>
      </c>
      <c r="CK98" s="30">
        <v>48</v>
      </c>
      <c r="CL98" s="63">
        <v>0.39285714285714285</v>
      </c>
      <c r="CM98" s="63">
        <v>0.82222222222222219</v>
      </c>
      <c r="CN98" s="22">
        <f t="shared" si="60"/>
        <v>1.215079365079365</v>
      </c>
      <c r="CO98" s="20">
        <v>20</v>
      </c>
      <c r="CP98" s="17">
        <v>21</v>
      </c>
      <c r="CQ98" s="29">
        <f t="shared" si="57"/>
        <v>-1</v>
      </c>
      <c r="CR98" s="20">
        <v>12</v>
      </c>
      <c r="CS98" s="20">
        <v>22</v>
      </c>
      <c r="CT98" s="20">
        <f t="shared" si="59"/>
        <v>0.54545454545454541</v>
      </c>
      <c r="CU98" s="17">
        <v>13</v>
      </c>
      <c r="CV98" s="17">
        <f t="shared" si="50"/>
        <v>-9</v>
      </c>
      <c r="CW98" s="20">
        <v>9</v>
      </c>
      <c r="CX98" s="20">
        <v>5</v>
      </c>
      <c r="CY98" s="20">
        <v>69</v>
      </c>
      <c r="CZ98" s="20">
        <v>81</v>
      </c>
      <c r="DD98" s="18" t="s">
        <v>57</v>
      </c>
      <c r="DE98" s="19">
        <v>43439</v>
      </c>
      <c r="DF98" s="20" t="s">
        <v>200</v>
      </c>
      <c r="DG98" s="20" t="s">
        <v>28</v>
      </c>
      <c r="DH98" s="20">
        <v>8</v>
      </c>
      <c r="DI98" s="20" t="s">
        <v>201</v>
      </c>
      <c r="DJ98" s="20">
        <v>0.34899999999999998</v>
      </c>
      <c r="DK98" s="21" t="s">
        <v>202</v>
      </c>
      <c r="DL98" s="25" t="s">
        <v>596</v>
      </c>
      <c r="DM98" s="20">
        <v>0.152</v>
      </c>
      <c r="DN98" s="21" t="s">
        <v>203</v>
      </c>
      <c r="DO98" s="20">
        <v>0.75</v>
      </c>
      <c r="DP98" s="23">
        <v>0.317</v>
      </c>
      <c r="DQ98" s="24">
        <v>15</v>
      </c>
      <c r="DR98" s="27">
        <f t="shared" ref="DR98:DR129" si="68">DL98-DQ98</f>
        <v>18</v>
      </c>
      <c r="DS98" s="20">
        <v>16</v>
      </c>
      <c r="DT98" s="20">
        <v>30</v>
      </c>
      <c r="DU98" s="20">
        <v>46</v>
      </c>
      <c r="DV98" s="22">
        <v>0.36363636363636365</v>
      </c>
      <c r="DW98" s="25">
        <v>0.7142857142857143</v>
      </c>
      <c r="DX98" s="22">
        <f t="shared" ref="DX98:DX129" si="69">DV98+DW98</f>
        <v>1.0779220779220779</v>
      </c>
      <c r="DY98" s="20">
        <v>14</v>
      </c>
      <c r="DZ98" s="20">
        <v>13</v>
      </c>
      <c r="EA98" s="17">
        <f t="shared" ref="EA98:EA129" si="70">DY98-DZ98</f>
        <v>1</v>
      </c>
      <c r="EB98" s="20">
        <v>14</v>
      </c>
      <c r="EC98" s="20">
        <v>5</v>
      </c>
      <c r="ED98" s="25">
        <f t="shared" ref="ED98:ED129" si="71">EB98/EC98</f>
        <v>2.8</v>
      </c>
      <c r="EE98" s="20">
        <v>5</v>
      </c>
      <c r="EF98" s="17">
        <f t="shared" ref="EF98:EF129" si="72">EE98-EB98</f>
        <v>-9</v>
      </c>
      <c r="EG98" s="20">
        <v>7</v>
      </c>
      <c r="EH98" s="20">
        <v>4</v>
      </c>
      <c r="EI98" s="20">
        <v>61</v>
      </c>
      <c r="EJ98" s="17">
        <v>77</v>
      </c>
    </row>
    <row r="99" spans="1:140" x14ac:dyDescent="0.3">
      <c r="A99" s="2" t="s">
        <v>181</v>
      </c>
      <c r="B99" s="6">
        <v>43421</v>
      </c>
      <c r="C99" s="7" t="s">
        <v>182</v>
      </c>
      <c r="D99" s="7" t="s">
        <v>28</v>
      </c>
      <c r="E99" s="7">
        <v>33</v>
      </c>
      <c r="F99" s="7" t="s">
        <v>183</v>
      </c>
      <c r="G99" s="7">
        <v>0.54</v>
      </c>
      <c r="H99" s="8" t="s">
        <v>50</v>
      </c>
      <c r="I99" s="48">
        <v>26</v>
      </c>
      <c r="J99" s="7">
        <v>0.38500000000000001</v>
      </c>
      <c r="K99" s="8" t="s">
        <v>184</v>
      </c>
      <c r="L99" s="7">
        <v>0.58799999999999997</v>
      </c>
      <c r="M99" s="11">
        <v>0.309</v>
      </c>
      <c r="N99" s="14">
        <v>14</v>
      </c>
      <c r="O99" s="14">
        <f t="shared" ref="O99:O130" si="73">I99-N99</f>
        <v>12</v>
      </c>
      <c r="P99" s="7">
        <v>13</v>
      </c>
      <c r="Q99" s="7">
        <v>32</v>
      </c>
      <c r="R99" s="7">
        <v>45</v>
      </c>
      <c r="S99" s="9">
        <v>0.41935483870967744</v>
      </c>
      <c r="T99" s="10">
        <v>0.78048780487804881</v>
      </c>
      <c r="U99" s="10">
        <f t="shared" ref="U99:U130" si="74">S99+T99</f>
        <v>1.1998426435877263</v>
      </c>
      <c r="V99" s="7">
        <v>19</v>
      </c>
      <c r="W99" s="7">
        <v>20</v>
      </c>
      <c r="X99" s="7">
        <f t="shared" ref="X99:X130" si="75">V99-W99</f>
        <v>-1</v>
      </c>
      <c r="Y99" s="7">
        <v>18</v>
      </c>
      <c r="Z99" s="7">
        <v>16</v>
      </c>
      <c r="AA99" s="10">
        <f t="shared" si="52"/>
        <v>1.125</v>
      </c>
      <c r="AB99" s="7">
        <v>14</v>
      </c>
      <c r="AC99" s="5">
        <f t="shared" si="53"/>
        <v>-2</v>
      </c>
      <c r="AD99" s="7">
        <v>11</v>
      </c>
      <c r="AE99" s="7">
        <v>5</v>
      </c>
      <c r="AF99" s="7">
        <v>88</v>
      </c>
      <c r="AG99" s="5">
        <v>85</v>
      </c>
      <c r="AH99" s="60"/>
      <c r="AI99" s="18" t="s">
        <v>117</v>
      </c>
      <c r="AJ99" s="19">
        <v>42742</v>
      </c>
      <c r="AK99" s="20" t="s">
        <v>514</v>
      </c>
      <c r="AL99" s="20" t="s">
        <v>28</v>
      </c>
      <c r="AM99" s="17">
        <v>17</v>
      </c>
      <c r="AN99" s="20" t="s">
        <v>186</v>
      </c>
      <c r="AO99" s="20">
        <v>0.50900000000000001</v>
      </c>
      <c r="AP99" s="20" t="s">
        <v>411</v>
      </c>
      <c r="AQ99" s="24">
        <v>23</v>
      </c>
      <c r="AR99" s="20">
        <v>0.60899999999999999</v>
      </c>
      <c r="AS99" s="21" t="s">
        <v>156</v>
      </c>
      <c r="AT99" s="20">
        <v>0.53800000000000003</v>
      </c>
      <c r="AU99" s="17">
        <v>0.36099999999999999</v>
      </c>
      <c r="AV99" s="17">
        <v>26</v>
      </c>
      <c r="AW99" s="27">
        <f t="shared" si="43"/>
        <v>-3</v>
      </c>
      <c r="AX99" s="20">
        <v>11</v>
      </c>
      <c r="AY99" s="20">
        <v>32</v>
      </c>
      <c r="AZ99" s="20">
        <v>43</v>
      </c>
      <c r="BA99" s="22">
        <v>0.36666666666666664</v>
      </c>
      <c r="BB99" s="22">
        <v>0.76190476190476186</v>
      </c>
      <c r="BC99" s="22">
        <f t="shared" si="44"/>
        <v>1.1285714285714286</v>
      </c>
      <c r="BD99" s="20">
        <v>13</v>
      </c>
      <c r="BE99" s="17">
        <v>15</v>
      </c>
      <c r="BF99" s="17">
        <f t="shared" si="56"/>
        <v>-2</v>
      </c>
      <c r="BG99" s="20">
        <v>16</v>
      </c>
      <c r="BH99" s="20">
        <v>15</v>
      </c>
      <c r="BI99" s="20">
        <f t="shared" si="58"/>
        <v>1.0666666666666667</v>
      </c>
      <c r="BJ99" s="17">
        <v>8</v>
      </c>
      <c r="BK99" s="17">
        <f t="shared" si="55"/>
        <v>-8</v>
      </c>
      <c r="BL99" s="20">
        <v>5</v>
      </c>
      <c r="BM99" s="20">
        <v>4</v>
      </c>
      <c r="BN99" s="20">
        <v>75</v>
      </c>
      <c r="BO99" s="20">
        <v>74</v>
      </c>
      <c r="BT99" s="18" t="s">
        <v>117</v>
      </c>
      <c r="BU99" s="37">
        <v>42742</v>
      </c>
      <c r="BV99" s="20" t="s">
        <v>514</v>
      </c>
      <c r="BW99" s="20">
        <v>1</v>
      </c>
      <c r="BX99" s="17">
        <v>17</v>
      </c>
      <c r="BY99" s="20" t="s">
        <v>186</v>
      </c>
      <c r="BZ99" s="20">
        <v>0.50900000000000001</v>
      </c>
      <c r="CA99" s="20" t="s">
        <v>411</v>
      </c>
      <c r="CB99" s="24">
        <v>23</v>
      </c>
      <c r="CC99" s="30">
        <v>0.60899999999999999</v>
      </c>
      <c r="CD99" s="61" t="s">
        <v>156</v>
      </c>
      <c r="CE99" s="30">
        <v>0.53800000000000003</v>
      </c>
      <c r="CF99" s="29">
        <v>0.36099999999999999</v>
      </c>
      <c r="CG99" s="29">
        <v>26</v>
      </c>
      <c r="CH99" s="62">
        <f t="shared" si="48"/>
        <v>-3</v>
      </c>
      <c r="CI99" s="30">
        <v>11</v>
      </c>
      <c r="CJ99" s="30">
        <v>32</v>
      </c>
      <c r="CK99" s="30">
        <v>43</v>
      </c>
      <c r="CL99" s="63">
        <v>0.36666666666666664</v>
      </c>
      <c r="CM99" s="63">
        <v>0.76190476190476186</v>
      </c>
      <c r="CN99" s="22">
        <f t="shared" si="60"/>
        <v>1.1285714285714286</v>
      </c>
      <c r="CO99" s="20">
        <v>13</v>
      </c>
      <c r="CP99" s="17">
        <v>15</v>
      </c>
      <c r="CQ99" s="29">
        <f t="shared" si="57"/>
        <v>-2</v>
      </c>
      <c r="CR99" s="20">
        <v>16</v>
      </c>
      <c r="CS99" s="20">
        <v>15</v>
      </c>
      <c r="CT99" s="20">
        <f t="shared" si="59"/>
        <v>1.0666666666666667</v>
      </c>
      <c r="CU99" s="17">
        <v>8</v>
      </c>
      <c r="CV99" s="17">
        <f t="shared" si="50"/>
        <v>-7</v>
      </c>
      <c r="CW99" s="20">
        <v>5</v>
      </c>
      <c r="CX99" s="20">
        <v>4</v>
      </c>
      <c r="CY99" s="20">
        <v>75</v>
      </c>
      <c r="CZ99" s="20">
        <v>74</v>
      </c>
      <c r="DD99" s="18" t="s">
        <v>122</v>
      </c>
      <c r="DE99" s="19">
        <v>43442</v>
      </c>
      <c r="DF99" s="20" t="s">
        <v>204</v>
      </c>
      <c r="DG99" s="20" t="s">
        <v>28</v>
      </c>
      <c r="DH99" s="20">
        <v>18</v>
      </c>
      <c r="DI99" s="20" t="s">
        <v>79</v>
      </c>
      <c r="DJ99" s="20">
        <v>0.47899999999999998</v>
      </c>
      <c r="DK99" s="21" t="s">
        <v>205</v>
      </c>
      <c r="DL99" s="25" t="s">
        <v>604</v>
      </c>
      <c r="DM99" s="20">
        <v>0.33300000000000002</v>
      </c>
      <c r="DN99" s="21" t="s">
        <v>206</v>
      </c>
      <c r="DO99" s="20">
        <v>0.77800000000000002</v>
      </c>
      <c r="DP99" s="23">
        <v>0.35099999999999998</v>
      </c>
      <c r="DQ99" s="24">
        <v>24</v>
      </c>
      <c r="DR99" s="27">
        <f t="shared" si="68"/>
        <v>0</v>
      </c>
      <c r="DS99" s="20">
        <v>9</v>
      </c>
      <c r="DT99" s="20">
        <v>35</v>
      </c>
      <c r="DU99" s="20">
        <v>44</v>
      </c>
      <c r="DV99" s="22">
        <v>0.23684210526315788</v>
      </c>
      <c r="DW99" s="25">
        <v>0.85365853658536583</v>
      </c>
      <c r="DX99" s="22">
        <f t="shared" si="69"/>
        <v>1.0905006418485237</v>
      </c>
      <c r="DY99" s="20">
        <v>21</v>
      </c>
      <c r="DZ99" s="20">
        <v>14</v>
      </c>
      <c r="EA99" s="17">
        <f t="shared" si="70"/>
        <v>7</v>
      </c>
      <c r="EB99" s="20">
        <v>19</v>
      </c>
      <c r="EC99" s="20">
        <v>9</v>
      </c>
      <c r="ED99" s="25">
        <f t="shared" si="71"/>
        <v>2.1111111111111112</v>
      </c>
      <c r="EE99" s="20">
        <v>1</v>
      </c>
      <c r="EF99" s="17">
        <f t="shared" si="72"/>
        <v>-18</v>
      </c>
      <c r="EG99" s="20">
        <v>4</v>
      </c>
      <c r="EH99" s="20">
        <v>7</v>
      </c>
      <c r="EI99" s="20">
        <v>83</v>
      </c>
      <c r="EJ99" s="17">
        <v>83</v>
      </c>
    </row>
    <row r="100" spans="1:140" x14ac:dyDescent="0.3">
      <c r="A100" s="2" t="s">
        <v>112</v>
      </c>
      <c r="B100" s="6">
        <v>43424</v>
      </c>
      <c r="C100" s="7" t="s">
        <v>185</v>
      </c>
      <c r="D100" s="7" t="s">
        <v>28</v>
      </c>
      <c r="E100" s="7">
        <v>32</v>
      </c>
      <c r="F100" s="7" t="s">
        <v>186</v>
      </c>
      <c r="G100" s="7">
        <v>0.50900000000000001</v>
      </c>
      <c r="H100" s="8" t="s">
        <v>187</v>
      </c>
      <c r="I100" s="48">
        <v>22</v>
      </c>
      <c r="J100" s="7">
        <v>0.5</v>
      </c>
      <c r="K100" s="7" t="s">
        <v>188</v>
      </c>
      <c r="L100" s="7">
        <v>0.78300000000000003</v>
      </c>
      <c r="M100" s="11">
        <v>0.36499999999999999</v>
      </c>
      <c r="N100" s="14">
        <v>14</v>
      </c>
      <c r="O100" s="14">
        <f t="shared" si="73"/>
        <v>8</v>
      </c>
      <c r="P100" s="7">
        <v>12</v>
      </c>
      <c r="Q100" s="7">
        <v>30</v>
      </c>
      <c r="R100" s="7">
        <v>42</v>
      </c>
      <c r="S100" s="9">
        <v>0.48</v>
      </c>
      <c r="T100" s="10">
        <v>0.90909090909090906</v>
      </c>
      <c r="U100" s="10">
        <f t="shared" si="74"/>
        <v>1.3890909090909092</v>
      </c>
      <c r="V100" s="7">
        <v>18</v>
      </c>
      <c r="W100" s="7">
        <v>20</v>
      </c>
      <c r="X100" s="7">
        <f t="shared" si="75"/>
        <v>-2</v>
      </c>
      <c r="Y100" s="7">
        <v>18</v>
      </c>
      <c r="Z100" s="7">
        <v>16</v>
      </c>
      <c r="AA100" s="10">
        <f t="shared" si="52"/>
        <v>1.125</v>
      </c>
      <c r="AB100" s="7">
        <v>13</v>
      </c>
      <c r="AC100" s="5">
        <f t="shared" si="53"/>
        <v>-3</v>
      </c>
      <c r="AD100" s="7">
        <v>3</v>
      </c>
      <c r="AE100" s="7">
        <v>3</v>
      </c>
      <c r="AF100" s="7">
        <v>83</v>
      </c>
      <c r="AG100" s="5">
        <v>81</v>
      </c>
      <c r="AH100" s="60"/>
      <c r="AI100" s="18" t="s">
        <v>177</v>
      </c>
      <c r="AJ100" s="19">
        <v>43417</v>
      </c>
      <c r="AK100" s="20" t="s">
        <v>178</v>
      </c>
      <c r="AL100" s="20" t="s">
        <v>28</v>
      </c>
      <c r="AM100" s="20">
        <v>17</v>
      </c>
      <c r="AN100" s="20" t="s">
        <v>179</v>
      </c>
      <c r="AO100" s="20">
        <v>0.41699999999999998</v>
      </c>
      <c r="AP100" s="21" t="s">
        <v>180</v>
      </c>
      <c r="AQ100" s="25" t="s">
        <v>612</v>
      </c>
      <c r="AR100" s="20">
        <v>0.19400000000000001</v>
      </c>
      <c r="AS100" s="20" t="s">
        <v>137</v>
      </c>
      <c r="AT100" s="20">
        <v>0.65200000000000002</v>
      </c>
      <c r="AU100" s="23">
        <v>0.34399999999999997</v>
      </c>
      <c r="AV100" s="24">
        <v>23</v>
      </c>
      <c r="AW100" s="27">
        <f t="shared" si="43"/>
        <v>13</v>
      </c>
      <c r="AX100" s="20">
        <v>19</v>
      </c>
      <c r="AY100" s="20">
        <v>32</v>
      </c>
      <c r="AZ100" s="20">
        <v>51</v>
      </c>
      <c r="BA100" s="22">
        <v>0.42222222222222222</v>
      </c>
      <c r="BB100" s="25">
        <v>0.7441860465116279</v>
      </c>
      <c r="BC100" s="22">
        <f t="shared" si="44"/>
        <v>1.1664082687338502</v>
      </c>
      <c r="BD100" s="20">
        <v>21</v>
      </c>
      <c r="BE100" s="20">
        <v>23</v>
      </c>
      <c r="BF100" s="17">
        <f t="shared" si="56"/>
        <v>-2</v>
      </c>
      <c r="BG100" s="20">
        <v>16</v>
      </c>
      <c r="BH100" s="20">
        <v>11</v>
      </c>
      <c r="BI100" s="20">
        <f t="shared" si="58"/>
        <v>1.4545454545454546</v>
      </c>
      <c r="BJ100" s="20">
        <v>13</v>
      </c>
      <c r="BK100" s="17">
        <f t="shared" si="55"/>
        <v>-3</v>
      </c>
      <c r="BL100" s="20">
        <v>6</v>
      </c>
      <c r="BM100" s="20">
        <v>6</v>
      </c>
      <c r="BN100" s="20">
        <v>82</v>
      </c>
      <c r="BO100" s="17">
        <v>93</v>
      </c>
      <c r="BT100" s="18" t="s">
        <v>177</v>
      </c>
      <c r="BU100" s="37">
        <v>43417</v>
      </c>
      <c r="BV100" s="20" t="s">
        <v>178</v>
      </c>
      <c r="BW100" s="20">
        <v>1</v>
      </c>
      <c r="BX100" s="20">
        <v>17</v>
      </c>
      <c r="BY100" s="20" t="s">
        <v>179</v>
      </c>
      <c r="BZ100" s="20">
        <v>0.41699999999999998</v>
      </c>
      <c r="CA100" s="21" t="s">
        <v>180</v>
      </c>
      <c r="CB100" s="25" t="s">
        <v>612</v>
      </c>
      <c r="CC100" s="30">
        <v>0.19400000000000001</v>
      </c>
      <c r="CD100" s="30" t="s">
        <v>137</v>
      </c>
      <c r="CE100" s="30">
        <v>0.65200000000000002</v>
      </c>
      <c r="CF100" s="64">
        <v>0.34399999999999997</v>
      </c>
      <c r="CG100" s="65">
        <v>23</v>
      </c>
      <c r="CH100" s="62">
        <f t="shared" si="48"/>
        <v>13</v>
      </c>
      <c r="CI100" s="30">
        <v>19</v>
      </c>
      <c r="CJ100" s="30">
        <v>32</v>
      </c>
      <c r="CK100" s="30">
        <v>51</v>
      </c>
      <c r="CL100" s="63">
        <v>0.42222222222222222</v>
      </c>
      <c r="CM100" s="66">
        <v>0.7441860465116279</v>
      </c>
      <c r="CN100" s="22">
        <f t="shared" si="60"/>
        <v>1.1664082687338502</v>
      </c>
      <c r="CO100" s="20">
        <v>21</v>
      </c>
      <c r="CP100" s="20">
        <v>23</v>
      </c>
      <c r="CQ100" s="29">
        <f t="shared" si="57"/>
        <v>-2</v>
      </c>
      <c r="CR100" s="20">
        <v>16</v>
      </c>
      <c r="CS100" s="20">
        <v>11</v>
      </c>
      <c r="CT100" s="20">
        <f t="shared" si="59"/>
        <v>1.4545454545454546</v>
      </c>
      <c r="CU100" s="20">
        <v>13</v>
      </c>
      <c r="CV100" s="17">
        <f t="shared" si="50"/>
        <v>2</v>
      </c>
      <c r="CW100" s="20">
        <v>6</v>
      </c>
      <c r="CX100" s="20">
        <v>6</v>
      </c>
      <c r="CY100" s="20">
        <v>82</v>
      </c>
      <c r="CZ100" s="17">
        <v>93</v>
      </c>
      <c r="DD100" s="18" t="s">
        <v>207</v>
      </c>
      <c r="DE100" s="19">
        <v>43446</v>
      </c>
      <c r="DF100" s="20" t="s">
        <v>208</v>
      </c>
      <c r="DG100" s="20" t="s">
        <v>28</v>
      </c>
      <c r="DH100" s="20">
        <v>25</v>
      </c>
      <c r="DI100" s="20" t="s">
        <v>209</v>
      </c>
      <c r="DJ100" s="20">
        <v>0.50700000000000001</v>
      </c>
      <c r="DK100" s="21" t="s">
        <v>210</v>
      </c>
      <c r="DL100" s="25" t="s">
        <v>606</v>
      </c>
      <c r="DM100" s="20">
        <v>0.38100000000000001</v>
      </c>
      <c r="DN100" s="20" t="s">
        <v>211</v>
      </c>
      <c r="DO100" s="20">
        <v>0.53100000000000003</v>
      </c>
      <c r="DP100" s="23">
        <v>0.36799999999999999</v>
      </c>
      <c r="DQ100" s="24">
        <v>34</v>
      </c>
      <c r="DR100" s="27">
        <f t="shared" si="68"/>
        <v>-13</v>
      </c>
      <c r="DS100" s="20">
        <v>26</v>
      </c>
      <c r="DT100" s="20">
        <v>37</v>
      </c>
      <c r="DU100" s="20">
        <v>63</v>
      </c>
      <c r="DV100" s="22">
        <v>0.63414634146341464</v>
      </c>
      <c r="DW100" s="25">
        <v>0.82222222222222219</v>
      </c>
      <c r="DX100" s="22">
        <f t="shared" si="69"/>
        <v>1.4563685636856367</v>
      </c>
      <c r="DY100" s="20">
        <v>16</v>
      </c>
      <c r="DZ100" s="20">
        <v>22</v>
      </c>
      <c r="EA100" s="17">
        <f t="shared" si="70"/>
        <v>-6</v>
      </c>
      <c r="EB100" s="20">
        <v>13</v>
      </c>
      <c r="EC100" s="20">
        <v>21</v>
      </c>
      <c r="ED100" s="25">
        <f t="shared" si="71"/>
        <v>0.61904761904761907</v>
      </c>
      <c r="EE100" s="20">
        <v>11</v>
      </c>
      <c r="EF100" s="17">
        <f t="shared" si="72"/>
        <v>-2</v>
      </c>
      <c r="EG100" s="20">
        <v>9</v>
      </c>
      <c r="EH100" s="20">
        <v>6</v>
      </c>
      <c r="EI100" s="20">
        <v>93</v>
      </c>
      <c r="EJ100" s="17">
        <v>104</v>
      </c>
    </row>
    <row r="101" spans="1:140" x14ac:dyDescent="0.3">
      <c r="A101" s="2" t="s">
        <v>189</v>
      </c>
      <c r="B101" s="6">
        <v>43429</v>
      </c>
      <c r="C101" s="7" t="s">
        <v>190</v>
      </c>
      <c r="D101" s="7" t="s">
        <v>28</v>
      </c>
      <c r="E101" s="7">
        <v>5</v>
      </c>
      <c r="F101" s="7" t="s">
        <v>191</v>
      </c>
      <c r="G101" s="7">
        <v>0.49099999999999999</v>
      </c>
      <c r="H101" s="7" t="s">
        <v>192</v>
      </c>
      <c r="I101" s="14">
        <v>29</v>
      </c>
      <c r="J101" s="7">
        <v>0.48299999999999998</v>
      </c>
      <c r="K101" s="8" t="s">
        <v>193</v>
      </c>
      <c r="L101" s="7">
        <v>0.70599999999999996</v>
      </c>
      <c r="M101" s="11">
        <v>0.54200000000000004</v>
      </c>
      <c r="N101" s="14">
        <v>13</v>
      </c>
      <c r="O101" s="14">
        <f t="shared" si="73"/>
        <v>16</v>
      </c>
      <c r="P101" s="7">
        <v>8</v>
      </c>
      <c r="Q101" s="7">
        <v>22</v>
      </c>
      <c r="R101" s="7">
        <v>30</v>
      </c>
      <c r="S101" s="9">
        <v>0.25</v>
      </c>
      <c r="T101" s="10">
        <v>0.73333333333333328</v>
      </c>
      <c r="U101" s="10">
        <f t="shared" si="74"/>
        <v>0.98333333333333328</v>
      </c>
      <c r="V101" s="7">
        <v>17</v>
      </c>
      <c r="W101" s="7">
        <v>15</v>
      </c>
      <c r="X101" s="7">
        <f t="shared" si="75"/>
        <v>2</v>
      </c>
      <c r="Y101" s="7">
        <v>17</v>
      </c>
      <c r="Z101" s="7">
        <v>7</v>
      </c>
      <c r="AA101" s="10">
        <f t="shared" si="52"/>
        <v>2.4285714285714284</v>
      </c>
      <c r="AB101" s="7">
        <v>4</v>
      </c>
      <c r="AC101" s="5">
        <f t="shared" si="53"/>
        <v>-3</v>
      </c>
      <c r="AD101" s="7">
        <v>3</v>
      </c>
      <c r="AE101" s="7">
        <v>1</v>
      </c>
      <c r="AF101" s="7">
        <v>82</v>
      </c>
      <c r="AG101" s="5">
        <v>70</v>
      </c>
      <c r="AH101" s="60"/>
      <c r="AI101" s="18" t="s">
        <v>277</v>
      </c>
      <c r="AJ101" s="19">
        <v>43525</v>
      </c>
      <c r="AK101" s="20" t="s">
        <v>278</v>
      </c>
      <c r="AL101" s="20" t="s">
        <v>28</v>
      </c>
      <c r="AM101" s="20">
        <v>17</v>
      </c>
      <c r="AN101" s="20" t="s">
        <v>279</v>
      </c>
      <c r="AO101" s="20">
        <v>0.55700000000000005</v>
      </c>
      <c r="AP101" s="21" t="s">
        <v>280</v>
      </c>
      <c r="AQ101" s="25" t="s">
        <v>597</v>
      </c>
      <c r="AR101" s="20">
        <v>0.52200000000000002</v>
      </c>
      <c r="AS101" s="21" t="s">
        <v>281</v>
      </c>
      <c r="AT101" s="20">
        <v>0.83299999999999996</v>
      </c>
      <c r="AU101" s="23">
        <v>0.40799999999999997</v>
      </c>
      <c r="AV101" s="24">
        <v>12</v>
      </c>
      <c r="AW101" s="27">
        <f t="shared" si="43"/>
        <v>11</v>
      </c>
      <c r="AX101" s="20">
        <v>8</v>
      </c>
      <c r="AY101" s="20">
        <v>27</v>
      </c>
      <c r="AZ101" s="20">
        <v>35</v>
      </c>
      <c r="BA101" s="22">
        <v>0.30769230769230771</v>
      </c>
      <c r="BB101" s="25">
        <v>0.58695652173913049</v>
      </c>
      <c r="BC101" s="22">
        <f t="shared" si="44"/>
        <v>0.8946488294314382</v>
      </c>
      <c r="BD101" s="20">
        <v>12</v>
      </c>
      <c r="BE101" s="20">
        <v>13</v>
      </c>
      <c r="BF101" s="17">
        <f t="shared" si="56"/>
        <v>-1</v>
      </c>
      <c r="BG101" s="20">
        <v>19</v>
      </c>
      <c r="BH101" s="20">
        <v>11</v>
      </c>
      <c r="BI101" s="20">
        <f t="shared" si="58"/>
        <v>1.7272727272727273</v>
      </c>
      <c r="BJ101" s="20">
        <v>10</v>
      </c>
      <c r="BK101" s="17">
        <f>BJ101-BG101</f>
        <v>-9</v>
      </c>
      <c r="BL101" s="20">
        <v>10</v>
      </c>
      <c r="BM101" s="20">
        <v>4</v>
      </c>
      <c r="BN101" s="20">
        <v>90</v>
      </c>
      <c r="BO101" s="17">
        <v>76</v>
      </c>
      <c r="BT101" s="18" t="s">
        <v>277</v>
      </c>
      <c r="BU101" s="37">
        <v>43525</v>
      </c>
      <c r="BV101" s="20" t="s">
        <v>278</v>
      </c>
      <c r="BW101" s="20">
        <v>1</v>
      </c>
      <c r="BX101" s="20">
        <v>17</v>
      </c>
      <c r="BY101" s="20" t="s">
        <v>279</v>
      </c>
      <c r="BZ101" s="20">
        <v>0.55700000000000005</v>
      </c>
      <c r="CA101" s="21" t="s">
        <v>280</v>
      </c>
      <c r="CB101" s="25" t="s">
        <v>597</v>
      </c>
      <c r="CC101" s="30">
        <v>0.52200000000000002</v>
      </c>
      <c r="CD101" s="61" t="s">
        <v>281</v>
      </c>
      <c r="CE101" s="30">
        <v>0.83299999999999996</v>
      </c>
      <c r="CF101" s="64">
        <v>0.40799999999999997</v>
      </c>
      <c r="CG101" s="65">
        <v>12</v>
      </c>
      <c r="CH101" s="62">
        <f t="shared" si="48"/>
        <v>11</v>
      </c>
      <c r="CI101" s="30">
        <v>8</v>
      </c>
      <c r="CJ101" s="30">
        <v>27</v>
      </c>
      <c r="CK101" s="30">
        <v>35</v>
      </c>
      <c r="CL101" s="63">
        <v>0.30769230769230771</v>
      </c>
      <c r="CM101" s="66">
        <v>0.58695652173913049</v>
      </c>
      <c r="CN101" s="22">
        <f t="shared" si="60"/>
        <v>0.8946488294314382</v>
      </c>
      <c r="CO101" s="20">
        <v>12</v>
      </c>
      <c r="CP101" s="20">
        <v>13</v>
      </c>
      <c r="CQ101" s="29">
        <f t="shared" si="57"/>
        <v>-1</v>
      </c>
      <c r="CR101" s="20">
        <v>19</v>
      </c>
      <c r="CS101" s="20">
        <v>11</v>
      </c>
      <c r="CT101" s="20">
        <f t="shared" si="59"/>
        <v>1.7272727272727273</v>
      </c>
      <c r="CU101" s="20">
        <v>10</v>
      </c>
      <c r="CV101" s="17">
        <f t="shared" si="50"/>
        <v>-1</v>
      </c>
      <c r="CW101" s="20">
        <v>10</v>
      </c>
      <c r="CX101" s="20">
        <v>4</v>
      </c>
      <c r="CY101" s="20">
        <v>90</v>
      </c>
      <c r="CZ101" s="17">
        <v>76</v>
      </c>
      <c r="DD101" s="18" t="s">
        <v>212</v>
      </c>
      <c r="DE101" s="19">
        <v>43464</v>
      </c>
      <c r="DF101" s="20" t="s">
        <v>213</v>
      </c>
      <c r="DG101" s="20" t="s">
        <v>28</v>
      </c>
      <c r="DH101" s="20">
        <v>2</v>
      </c>
      <c r="DI101" s="20" t="s">
        <v>135</v>
      </c>
      <c r="DJ101" s="20">
        <v>0.48399999999999999</v>
      </c>
      <c r="DK101" s="21" t="s">
        <v>214</v>
      </c>
      <c r="DL101" s="25" t="s">
        <v>599</v>
      </c>
      <c r="DM101" s="20">
        <v>0.45500000000000002</v>
      </c>
      <c r="DN101" s="21" t="s">
        <v>215</v>
      </c>
      <c r="DO101" s="20">
        <v>0.63200000000000001</v>
      </c>
      <c r="DP101" s="23">
        <v>0.44900000000000001</v>
      </c>
      <c r="DQ101" s="24">
        <v>21</v>
      </c>
      <c r="DR101" s="27">
        <f t="shared" si="68"/>
        <v>1</v>
      </c>
      <c r="DS101" s="20">
        <v>10</v>
      </c>
      <c r="DT101" s="20">
        <v>28</v>
      </c>
      <c r="DU101" s="20">
        <v>38</v>
      </c>
      <c r="DV101" s="22">
        <v>0.27777777777777779</v>
      </c>
      <c r="DW101" s="25">
        <v>0.63636363636363635</v>
      </c>
      <c r="DX101" s="22">
        <f t="shared" si="69"/>
        <v>0.91414141414141414</v>
      </c>
      <c r="DY101" s="20">
        <v>15</v>
      </c>
      <c r="DZ101" s="20">
        <v>17</v>
      </c>
      <c r="EA101" s="17">
        <f t="shared" si="70"/>
        <v>-2</v>
      </c>
      <c r="EB101" s="20">
        <v>18</v>
      </c>
      <c r="EC101" s="20">
        <v>13</v>
      </c>
      <c r="ED101" s="25">
        <f t="shared" si="71"/>
        <v>1.3846153846153846</v>
      </c>
      <c r="EE101" s="20">
        <v>10</v>
      </c>
      <c r="EF101" s="17">
        <f t="shared" si="72"/>
        <v>-8</v>
      </c>
      <c r="EG101" s="20">
        <v>4</v>
      </c>
      <c r="EH101" s="20">
        <v>6</v>
      </c>
      <c r="EI101" s="20">
        <v>82</v>
      </c>
      <c r="EJ101" s="17">
        <v>84</v>
      </c>
    </row>
    <row r="102" spans="1:140" x14ac:dyDescent="0.3">
      <c r="A102" s="2" t="s">
        <v>138</v>
      </c>
      <c r="B102" s="6">
        <v>43433</v>
      </c>
      <c r="C102" s="7" t="s">
        <v>194</v>
      </c>
      <c r="D102" s="7" t="s">
        <v>68</v>
      </c>
      <c r="E102" s="7">
        <v>-2</v>
      </c>
      <c r="F102" s="7" t="s">
        <v>84</v>
      </c>
      <c r="G102" s="7">
        <v>0.40400000000000003</v>
      </c>
      <c r="H102" s="8" t="s">
        <v>64</v>
      </c>
      <c r="I102" s="48">
        <v>20</v>
      </c>
      <c r="J102" s="7">
        <v>0.35</v>
      </c>
      <c r="K102" s="8" t="s">
        <v>195</v>
      </c>
      <c r="L102" s="7">
        <v>0.44400000000000001</v>
      </c>
      <c r="M102" s="11">
        <v>0.41499999999999998</v>
      </c>
      <c r="N102" s="14">
        <v>28</v>
      </c>
      <c r="O102" s="14">
        <f t="shared" si="73"/>
        <v>-8</v>
      </c>
      <c r="P102" s="7">
        <v>10</v>
      </c>
      <c r="Q102" s="7">
        <v>25</v>
      </c>
      <c r="R102" s="7">
        <v>35</v>
      </c>
      <c r="S102" s="9">
        <v>0.29411764705882354</v>
      </c>
      <c r="T102" s="10">
        <v>0.7142857142857143</v>
      </c>
      <c r="U102" s="10">
        <f t="shared" si="74"/>
        <v>1.0084033613445378</v>
      </c>
      <c r="V102" s="7">
        <v>13</v>
      </c>
      <c r="W102" s="7">
        <v>12</v>
      </c>
      <c r="X102" s="7">
        <f t="shared" si="75"/>
        <v>1</v>
      </c>
      <c r="Y102" s="7">
        <v>10</v>
      </c>
      <c r="Z102" s="7">
        <v>12</v>
      </c>
      <c r="AA102" s="10">
        <f t="shared" si="52"/>
        <v>0.83333333333333337</v>
      </c>
      <c r="AB102" s="7">
        <v>13</v>
      </c>
      <c r="AC102" s="5">
        <f t="shared" si="53"/>
        <v>1</v>
      </c>
      <c r="AD102" s="7">
        <v>3</v>
      </c>
      <c r="AE102" s="7">
        <v>7</v>
      </c>
      <c r="AF102" s="7">
        <v>57</v>
      </c>
      <c r="AG102" s="5">
        <v>74</v>
      </c>
      <c r="AH102" s="60"/>
      <c r="AI102" s="18" t="s">
        <v>323</v>
      </c>
      <c r="AJ102" s="19">
        <v>43800</v>
      </c>
      <c r="AK102" s="20" t="s">
        <v>324</v>
      </c>
      <c r="AL102" s="20" t="s">
        <v>28</v>
      </c>
      <c r="AM102" s="20">
        <v>17</v>
      </c>
      <c r="AN102" s="20" t="s">
        <v>325</v>
      </c>
      <c r="AO102" s="20">
        <v>0.51700000000000002</v>
      </c>
      <c r="AP102" s="21" t="s">
        <v>145</v>
      </c>
      <c r="AQ102" s="25" t="s">
        <v>599</v>
      </c>
      <c r="AR102" s="20">
        <v>0.54500000000000004</v>
      </c>
      <c r="AS102" s="20" t="s">
        <v>326</v>
      </c>
      <c r="AT102" s="20">
        <v>0.68200000000000005</v>
      </c>
      <c r="AU102" s="23">
        <v>0.35599999999999998</v>
      </c>
      <c r="AV102" s="24">
        <v>16</v>
      </c>
      <c r="AW102" s="27">
        <f t="shared" si="43"/>
        <v>6</v>
      </c>
      <c r="AX102" s="20">
        <v>11</v>
      </c>
      <c r="AY102" s="20">
        <v>30</v>
      </c>
      <c r="AZ102" s="20">
        <v>41</v>
      </c>
      <c r="BA102" s="25">
        <v>0.36666666666666664</v>
      </c>
      <c r="BB102" s="25">
        <v>0.75</v>
      </c>
      <c r="BC102" s="22">
        <f t="shared" si="44"/>
        <v>1.1166666666666667</v>
      </c>
      <c r="BD102" s="20">
        <v>21</v>
      </c>
      <c r="BE102" s="24">
        <v>16</v>
      </c>
      <c r="BF102" s="17">
        <f t="shared" si="56"/>
        <v>5</v>
      </c>
      <c r="BG102" s="20">
        <v>15</v>
      </c>
      <c r="BH102" s="20">
        <v>15</v>
      </c>
      <c r="BI102" s="20">
        <f t="shared" si="58"/>
        <v>1</v>
      </c>
      <c r="BJ102" s="24">
        <v>13</v>
      </c>
      <c r="BK102" s="17">
        <f t="shared" ref="BK102:BK126" si="76">BJ102-BG102</f>
        <v>-2</v>
      </c>
      <c r="BL102" s="20">
        <v>10</v>
      </c>
      <c r="BM102" s="20">
        <v>4</v>
      </c>
      <c r="BN102" s="20">
        <v>89</v>
      </c>
      <c r="BO102" s="17">
        <v>85</v>
      </c>
      <c r="BT102" s="18" t="s">
        <v>323</v>
      </c>
      <c r="BU102" s="37">
        <v>43800</v>
      </c>
      <c r="BV102" s="20" t="s">
        <v>324</v>
      </c>
      <c r="BW102" s="20">
        <v>1</v>
      </c>
      <c r="BX102" s="20">
        <v>17</v>
      </c>
      <c r="BY102" s="20" t="s">
        <v>325</v>
      </c>
      <c r="BZ102" s="20">
        <v>0.51700000000000002</v>
      </c>
      <c r="CA102" s="21" t="s">
        <v>145</v>
      </c>
      <c r="CB102" s="25" t="s">
        <v>599</v>
      </c>
      <c r="CC102" s="30">
        <v>0.54500000000000004</v>
      </c>
      <c r="CD102" s="30" t="s">
        <v>326</v>
      </c>
      <c r="CE102" s="30">
        <v>0.68200000000000005</v>
      </c>
      <c r="CF102" s="64">
        <v>0.35599999999999998</v>
      </c>
      <c r="CG102" s="65">
        <v>16</v>
      </c>
      <c r="CH102" s="62">
        <f t="shared" si="48"/>
        <v>6</v>
      </c>
      <c r="CI102" s="30">
        <v>11</v>
      </c>
      <c r="CJ102" s="30">
        <v>30</v>
      </c>
      <c r="CK102" s="30">
        <v>41</v>
      </c>
      <c r="CL102" s="66">
        <v>0.36666666666666664</v>
      </c>
      <c r="CM102" s="66">
        <v>0.75</v>
      </c>
      <c r="CN102" s="22">
        <f t="shared" si="60"/>
        <v>1.1166666666666667</v>
      </c>
      <c r="CO102" s="20">
        <v>21</v>
      </c>
      <c r="CP102" s="24">
        <v>16</v>
      </c>
      <c r="CQ102" s="29">
        <f t="shared" si="57"/>
        <v>5</v>
      </c>
      <c r="CR102" s="20">
        <v>15</v>
      </c>
      <c r="CS102" s="20">
        <v>15</v>
      </c>
      <c r="CT102" s="20">
        <f t="shared" si="59"/>
        <v>1</v>
      </c>
      <c r="CU102" s="24">
        <v>13</v>
      </c>
      <c r="CV102" s="17">
        <f t="shared" si="50"/>
        <v>-2</v>
      </c>
      <c r="CW102" s="20">
        <v>10</v>
      </c>
      <c r="CX102" s="20">
        <v>4</v>
      </c>
      <c r="CY102" s="20">
        <v>89</v>
      </c>
      <c r="CZ102" s="17">
        <v>85</v>
      </c>
      <c r="DD102" s="18" t="s">
        <v>216</v>
      </c>
      <c r="DE102" s="19">
        <v>43467</v>
      </c>
      <c r="DF102" s="20" t="s">
        <v>217</v>
      </c>
      <c r="DG102" s="20" t="s">
        <v>28</v>
      </c>
      <c r="DH102" s="20">
        <v>8</v>
      </c>
      <c r="DI102" s="20" t="s">
        <v>218</v>
      </c>
      <c r="DJ102" s="20">
        <v>0.441</v>
      </c>
      <c r="DK102" s="20" t="s">
        <v>219</v>
      </c>
      <c r="DL102" s="24">
        <v>29</v>
      </c>
      <c r="DM102" s="20">
        <v>0.44800000000000001</v>
      </c>
      <c r="DN102" s="21" t="s">
        <v>220</v>
      </c>
      <c r="DO102" s="20">
        <v>0.57099999999999995</v>
      </c>
      <c r="DP102" s="23">
        <v>0.42899999999999999</v>
      </c>
      <c r="DQ102" s="24">
        <v>21</v>
      </c>
      <c r="DR102" s="27">
        <f t="shared" si="68"/>
        <v>8</v>
      </c>
      <c r="DS102" s="20">
        <v>12</v>
      </c>
      <c r="DT102" s="20">
        <v>29</v>
      </c>
      <c r="DU102" s="20">
        <v>41</v>
      </c>
      <c r="DV102" s="22">
        <v>0.34285714285714286</v>
      </c>
      <c r="DW102" s="25">
        <v>0.78378378378378377</v>
      </c>
      <c r="DX102" s="22">
        <f t="shared" si="69"/>
        <v>1.1266409266409267</v>
      </c>
      <c r="DY102" s="20">
        <v>15</v>
      </c>
      <c r="DZ102" s="20">
        <v>18</v>
      </c>
      <c r="EA102" s="17">
        <f t="shared" si="70"/>
        <v>-3</v>
      </c>
      <c r="EB102" s="20">
        <v>19</v>
      </c>
      <c r="EC102" s="20">
        <v>19</v>
      </c>
      <c r="ED102" s="25">
        <f t="shared" si="71"/>
        <v>1</v>
      </c>
      <c r="EE102" s="20">
        <v>18</v>
      </c>
      <c r="EF102" s="17">
        <f t="shared" si="72"/>
        <v>-1</v>
      </c>
      <c r="EG102" s="20">
        <v>5</v>
      </c>
      <c r="EH102" s="20">
        <v>4</v>
      </c>
      <c r="EI102" s="20">
        <v>73</v>
      </c>
      <c r="EJ102" s="17">
        <v>84</v>
      </c>
    </row>
    <row r="103" spans="1:140" x14ac:dyDescent="0.3">
      <c r="A103" s="2" t="s">
        <v>146</v>
      </c>
      <c r="B103" s="6">
        <v>43435</v>
      </c>
      <c r="C103" s="7" t="s">
        <v>196</v>
      </c>
      <c r="D103" s="7" t="s">
        <v>68</v>
      </c>
      <c r="E103" s="7">
        <v>-2</v>
      </c>
      <c r="F103" s="7" t="s">
        <v>197</v>
      </c>
      <c r="G103" s="7">
        <v>0.379</v>
      </c>
      <c r="H103" s="8" t="s">
        <v>198</v>
      </c>
      <c r="I103" s="48">
        <v>18</v>
      </c>
      <c r="J103" s="7">
        <v>0.222</v>
      </c>
      <c r="K103" s="8" t="s">
        <v>199</v>
      </c>
      <c r="L103" s="7">
        <v>0.6</v>
      </c>
      <c r="M103" s="11">
        <v>0.45500000000000002</v>
      </c>
      <c r="N103" s="14">
        <v>1</v>
      </c>
      <c r="O103" s="14">
        <f t="shared" si="73"/>
        <v>17</v>
      </c>
      <c r="P103" s="7">
        <v>11</v>
      </c>
      <c r="Q103" s="7">
        <v>24</v>
      </c>
      <c r="R103" s="7">
        <v>35</v>
      </c>
      <c r="S103" s="9">
        <v>0.30555555555555558</v>
      </c>
      <c r="T103" s="10">
        <v>0.96</v>
      </c>
      <c r="U103" s="10">
        <f t="shared" si="74"/>
        <v>1.2655555555555555</v>
      </c>
      <c r="V103" s="7">
        <v>15</v>
      </c>
      <c r="W103" s="7">
        <v>10</v>
      </c>
      <c r="X103" s="7">
        <f t="shared" si="75"/>
        <v>5</v>
      </c>
      <c r="Y103" s="7">
        <v>13</v>
      </c>
      <c r="Z103" s="7">
        <v>17</v>
      </c>
      <c r="AA103" s="10">
        <f t="shared" si="52"/>
        <v>0.76470588235294112</v>
      </c>
      <c r="AB103" s="7">
        <v>19</v>
      </c>
      <c r="AC103" s="5">
        <f t="shared" si="53"/>
        <v>2</v>
      </c>
      <c r="AD103" s="7">
        <v>3</v>
      </c>
      <c r="AE103" s="7">
        <v>5</v>
      </c>
      <c r="AF103" s="7">
        <v>51</v>
      </c>
      <c r="AG103" s="5">
        <v>78</v>
      </c>
      <c r="AH103" s="60"/>
      <c r="AI103" s="18" t="s">
        <v>146</v>
      </c>
      <c r="AJ103" s="19">
        <v>43869</v>
      </c>
      <c r="AK103" s="20" t="s">
        <v>380</v>
      </c>
      <c r="AL103" s="20" t="s">
        <v>28</v>
      </c>
      <c r="AM103" s="20">
        <v>17</v>
      </c>
      <c r="AN103" s="20" t="s">
        <v>367</v>
      </c>
      <c r="AO103" s="20">
        <v>0.51700000000000002</v>
      </c>
      <c r="AP103" s="21" t="s">
        <v>381</v>
      </c>
      <c r="AQ103" s="25" t="s">
        <v>598</v>
      </c>
      <c r="AR103" s="23">
        <v>0.6</v>
      </c>
      <c r="AS103" s="20" t="s">
        <v>382</v>
      </c>
      <c r="AT103" s="20">
        <v>0.86699999999999999</v>
      </c>
      <c r="AU103" s="23">
        <v>0.46300000000000002</v>
      </c>
      <c r="AV103" s="24">
        <v>12</v>
      </c>
      <c r="AW103" s="27">
        <f t="shared" si="43"/>
        <v>8</v>
      </c>
      <c r="AX103" s="20">
        <v>12</v>
      </c>
      <c r="AY103" s="20">
        <v>23</v>
      </c>
      <c r="AZ103" s="20">
        <v>35</v>
      </c>
      <c r="BA103" s="25">
        <v>0.4</v>
      </c>
      <c r="BB103" s="25">
        <v>0.71875</v>
      </c>
      <c r="BC103" s="22">
        <f t="shared" si="44"/>
        <v>1.1187499999999999</v>
      </c>
      <c r="BD103" s="20">
        <v>15</v>
      </c>
      <c r="BE103" s="24">
        <v>16</v>
      </c>
      <c r="BF103" s="17">
        <f t="shared" si="56"/>
        <v>-1</v>
      </c>
      <c r="BG103" s="20">
        <v>18</v>
      </c>
      <c r="BH103" s="20">
        <v>13</v>
      </c>
      <c r="BI103" s="20">
        <f t="shared" si="58"/>
        <v>1.3846153846153846</v>
      </c>
      <c r="BJ103" s="24">
        <v>14</v>
      </c>
      <c r="BK103" s="17">
        <f t="shared" si="76"/>
        <v>-4</v>
      </c>
      <c r="BL103" s="20">
        <v>5</v>
      </c>
      <c r="BM103" s="20">
        <v>7</v>
      </c>
      <c r="BN103" s="20">
        <v>85</v>
      </c>
      <c r="BO103" s="17">
        <v>76</v>
      </c>
      <c r="BT103" s="18" t="s">
        <v>146</v>
      </c>
      <c r="BU103" s="37">
        <v>43869</v>
      </c>
      <c r="BV103" s="20" t="s">
        <v>380</v>
      </c>
      <c r="BW103" s="20">
        <v>1</v>
      </c>
      <c r="BX103" s="20">
        <v>17</v>
      </c>
      <c r="BY103" s="20" t="s">
        <v>367</v>
      </c>
      <c r="BZ103" s="20">
        <v>0.51700000000000002</v>
      </c>
      <c r="CA103" s="21" t="s">
        <v>381</v>
      </c>
      <c r="CB103" s="25" t="s">
        <v>598</v>
      </c>
      <c r="CC103" s="64">
        <v>0.6</v>
      </c>
      <c r="CD103" s="30" t="s">
        <v>382</v>
      </c>
      <c r="CE103" s="30">
        <v>0.86699999999999999</v>
      </c>
      <c r="CF103" s="64">
        <v>0.46300000000000002</v>
      </c>
      <c r="CG103" s="65">
        <v>12</v>
      </c>
      <c r="CH103" s="62">
        <f t="shared" si="48"/>
        <v>8</v>
      </c>
      <c r="CI103" s="30">
        <v>12</v>
      </c>
      <c r="CJ103" s="30">
        <v>23</v>
      </c>
      <c r="CK103" s="30">
        <v>35</v>
      </c>
      <c r="CL103" s="66">
        <v>0.4</v>
      </c>
      <c r="CM103" s="66">
        <v>0.71875</v>
      </c>
      <c r="CN103" s="22">
        <f t="shared" si="60"/>
        <v>1.1187499999999999</v>
      </c>
      <c r="CO103" s="20">
        <v>15</v>
      </c>
      <c r="CP103" s="24">
        <v>16</v>
      </c>
      <c r="CQ103" s="29">
        <f t="shared" si="57"/>
        <v>-1</v>
      </c>
      <c r="CR103" s="20">
        <v>18</v>
      </c>
      <c r="CS103" s="20">
        <v>13</v>
      </c>
      <c r="CT103" s="20">
        <f t="shared" si="59"/>
        <v>1.3846153846153846</v>
      </c>
      <c r="CU103" s="24">
        <v>14</v>
      </c>
      <c r="CV103" s="17">
        <f t="shared" si="50"/>
        <v>1</v>
      </c>
      <c r="CW103" s="20">
        <v>5</v>
      </c>
      <c r="CX103" s="20">
        <v>7</v>
      </c>
      <c r="CY103" s="20">
        <v>85</v>
      </c>
      <c r="CZ103" s="17">
        <v>76</v>
      </c>
      <c r="DD103" s="18" t="s">
        <v>221</v>
      </c>
      <c r="DE103" s="19">
        <v>43470</v>
      </c>
      <c r="DF103" s="20" t="s">
        <v>222</v>
      </c>
      <c r="DG103" s="20" t="s">
        <v>28</v>
      </c>
      <c r="DH103" s="20">
        <v>15</v>
      </c>
      <c r="DI103" s="20" t="s">
        <v>89</v>
      </c>
      <c r="DJ103" s="20">
        <v>0.52500000000000002</v>
      </c>
      <c r="DK103" s="21" t="s">
        <v>223</v>
      </c>
      <c r="DL103" s="25" t="s">
        <v>603</v>
      </c>
      <c r="DM103" s="20">
        <v>0.25</v>
      </c>
      <c r="DN103" s="20" t="s">
        <v>224</v>
      </c>
      <c r="DO103" s="20">
        <v>0.69599999999999995</v>
      </c>
      <c r="DP103" s="23">
        <v>0.36699999999999999</v>
      </c>
      <c r="DQ103" s="24">
        <v>16</v>
      </c>
      <c r="DR103" s="27">
        <f t="shared" si="68"/>
        <v>12</v>
      </c>
      <c r="DS103" s="20">
        <v>14</v>
      </c>
      <c r="DT103" s="20">
        <v>27</v>
      </c>
      <c r="DU103" s="20">
        <v>41</v>
      </c>
      <c r="DV103" s="22">
        <v>0.46666666666666667</v>
      </c>
      <c r="DW103" s="25">
        <v>0.6428571428571429</v>
      </c>
      <c r="DX103" s="22">
        <f t="shared" si="69"/>
        <v>1.1095238095238096</v>
      </c>
      <c r="DY103" s="20">
        <v>21</v>
      </c>
      <c r="DZ103" s="20">
        <v>18</v>
      </c>
      <c r="EA103" s="17">
        <f t="shared" si="70"/>
        <v>3</v>
      </c>
      <c r="EB103" s="20">
        <v>19</v>
      </c>
      <c r="EC103" s="20">
        <v>10</v>
      </c>
      <c r="ED103" s="25">
        <f t="shared" si="71"/>
        <v>1.9</v>
      </c>
      <c r="EE103" s="20">
        <v>6</v>
      </c>
      <c r="EF103" s="17">
        <f t="shared" si="72"/>
        <v>-13</v>
      </c>
      <c r="EG103" s="20">
        <v>3</v>
      </c>
      <c r="EH103" s="20">
        <v>3</v>
      </c>
      <c r="EI103" s="20">
        <v>85</v>
      </c>
      <c r="EJ103" s="17">
        <v>84</v>
      </c>
    </row>
    <row r="104" spans="1:140" x14ac:dyDescent="0.3">
      <c r="A104" s="2" t="s">
        <v>57</v>
      </c>
      <c r="B104" s="6">
        <v>43439</v>
      </c>
      <c r="C104" s="7" t="s">
        <v>200</v>
      </c>
      <c r="D104" s="7" t="s">
        <v>28</v>
      </c>
      <c r="E104" s="7">
        <v>8</v>
      </c>
      <c r="F104" s="7" t="s">
        <v>201</v>
      </c>
      <c r="G104" s="7">
        <v>0.34899999999999998</v>
      </c>
      <c r="H104" s="8" t="s">
        <v>202</v>
      </c>
      <c r="I104" s="48">
        <v>33</v>
      </c>
      <c r="J104" s="7">
        <v>0.152</v>
      </c>
      <c r="K104" s="8" t="s">
        <v>203</v>
      </c>
      <c r="L104" s="7">
        <v>0.75</v>
      </c>
      <c r="M104" s="11">
        <v>0.317</v>
      </c>
      <c r="N104" s="14">
        <v>15</v>
      </c>
      <c r="O104" s="14">
        <f t="shared" si="73"/>
        <v>18</v>
      </c>
      <c r="P104" s="7">
        <v>16</v>
      </c>
      <c r="Q104" s="7">
        <v>30</v>
      </c>
      <c r="R104" s="7">
        <v>46</v>
      </c>
      <c r="S104" s="9">
        <v>0.36363636363636365</v>
      </c>
      <c r="T104" s="10">
        <v>0.7142857142857143</v>
      </c>
      <c r="U104" s="10">
        <f t="shared" si="74"/>
        <v>1.0779220779220779</v>
      </c>
      <c r="V104" s="7">
        <v>14</v>
      </c>
      <c r="W104" s="7">
        <v>13</v>
      </c>
      <c r="X104" s="7">
        <f t="shared" si="75"/>
        <v>1</v>
      </c>
      <c r="Y104" s="7">
        <v>14</v>
      </c>
      <c r="Z104" s="7">
        <v>5</v>
      </c>
      <c r="AA104" s="10">
        <f t="shared" si="52"/>
        <v>2.8</v>
      </c>
      <c r="AB104" s="7">
        <v>5</v>
      </c>
      <c r="AC104" s="5">
        <f t="shared" si="53"/>
        <v>0</v>
      </c>
      <c r="AD104" s="7">
        <v>7</v>
      </c>
      <c r="AE104" s="7">
        <v>4</v>
      </c>
      <c r="AF104" s="7">
        <v>61</v>
      </c>
      <c r="AG104" s="5">
        <v>77</v>
      </c>
      <c r="AH104" s="60"/>
      <c r="AI104" s="18" t="s">
        <v>42</v>
      </c>
      <c r="AJ104" s="19">
        <v>43065</v>
      </c>
      <c r="AK104" s="20" t="s">
        <v>43</v>
      </c>
      <c r="AL104" s="20" t="s">
        <v>28</v>
      </c>
      <c r="AM104" s="20">
        <v>18</v>
      </c>
      <c r="AN104" s="20" t="s">
        <v>44</v>
      </c>
      <c r="AO104" s="20">
        <v>0.53100000000000003</v>
      </c>
      <c r="AP104" s="21" t="s">
        <v>45</v>
      </c>
      <c r="AQ104" s="25" t="s">
        <v>591</v>
      </c>
      <c r="AR104" s="20">
        <v>0.34599999999999997</v>
      </c>
      <c r="AS104" s="20" t="s">
        <v>46</v>
      </c>
      <c r="AT104" s="20">
        <v>0.94099999999999995</v>
      </c>
      <c r="AU104" s="23">
        <v>0.439</v>
      </c>
      <c r="AV104" s="20">
        <v>26</v>
      </c>
      <c r="AW104" s="27">
        <f t="shared" si="43"/>
        <v>0</v>
      </c>
      <c r="AX104" s="20">
        <v>6</v>
      </c>
      <c r="AY104" s="20">
        <v>32</v>
      </c>
      <c r="AZ104" s="20">
        <v>38</v>
      </c>
      <c r="BA104" s="25">
        <v>0.20689655172413793</v>
      </c>
      <c r="BB104" s="25">
        <v>0.86486486486486491</v>
      </c>
      <c r="BC104" s="22">
        <f t="shared" si="44"/>
        <v>1.0717614165890028</v>
      </c>
      <c r="BD104" s="20">
        <v>11</v>
      </c>
      <c r="BE104" s="20">
        <v>16</v>
      </c>
      <c r="BF104" s="17">
        <f t="shared" si="56"/>
        <v>-5</v>
      </c>
      <c r="BG104" s="20">
        <v>17</v>
      </c>
      <c r="BH104" s="20">
        <v>12</v>
      </c>
      <c r="BI104" s="20">
        <f t="shared" si="58"/>
        <v>1.4166666666666667</v>
      </c>
      <c r="BJ104" s="20">
        <v>10</v>
      </c>
      <c r="BK104" s="17">
        <f t="shared" si="76"/>
        <v>-7</v>
      </c>
      <c r="BL104" s="20">
        <v>3</v>
      </c>
      <c r="BM104" s="20">
        <v>4</v>
      </c>
      <c r="BN104" s="20">
        <v>93</v>
      </c>
      <c r="BO104" s="17">
        <v>81</v>
      </c>
      <c r="BT104" s="18" t="s">
        <v>42</v>
      </c>
      <c r="BU104" s="37">
        <v>43065</v>
      </c>
      <c r="BV104" s="20" t="s">
        <v>43</v>
      </c>
      <c r="BW104" s="20">
        <v>1</v>
      </c>
      <c r="BX104" s="20">
        <v>18</v>
      </c>
      <c r="BY104" s="20" t="s">
        <v>44</v>
      </c>
      <c r="BZ104" s="20">
        <v>0.53100000000000003</v>
      </c>
      <c r="CA104" s="21" t="s">
        <v>45</v>
      </c>
      <c r="CB104" s="25" t="s">
        <v>591</v>
      </c>
      <c r="CC104" s="30">
        <v>0.34599999999999997</v>
      </c>
      <c r="CD104" s="30" t="s">
        <v>46</v>
      </c>
      <c r="CE104" s="30">
        <v>0.94099999999999995</v>
      </c>
      <c r="CF104" s="64">
        <v>0.439</v>
      </c>
      <c r="CG104" s="30">
        <v>26</v>
      </c>
      <c r="CH104" s="62">
        <f t="shared" si="48"/>
        <v>0</v>
      </c>
      <c r="CI104" s="30">
        <v>6</v>
      </c>
      <c r="CJ104" s="30">
        <v>32</v>
      </c>
      <c r="CK104" s="30">
        <v>38</v>
      </c>
      <c r="CL104" s="66">
        <v>0.20689655172413793</v>
      </c>
      <c r="CM104" s="66">
        <v>0.86486486486486491</v>
      </c>
      <c r="CN104" s="22">
        <f t="shared" si="60"/>
        <v>1.0717614165890028</v>
      </c>
      <c r="CO104" s="20">
        <v>11</v>
      </c>
      <c r="CP104" s="20">
        <v>16</v>
      </c>
      <c r="CQ104" s="29">
        <f t="shared" si="57"/>
        <v>-5</v>
      </c>
      <c r="CR104" s="20">
        <v>17</v>
      </c>
      <c r="CS104" s="20">
        <v>12</v>
      </c>
      <c r="CT104" s="20">
        <f t="shared" si="59"/>
        <v>1.4166666666666667</v>
      </c>
      <c r="CU104" s="20">
        <v>10</v>
      </c>
      <c r="CV104" s="17">
        <f t="shared" si="50"/>
        <v>-2</v>
      </c>
      <c r="CW104" s="20">
        <v>3</v>
      </c>
      <c r="CX104" s="20">
        <v>4</v>
      </c>
      <c r="CY104" s="20">
        <v>93</v>
      </c>
      <c r="CZ104" s="17">
        <v>81</v>
      </c>
      <c r="DD104" s="18" t="s">
        <v>225</v>
      </c>
      <c r="DE104" s="19">
        <v>43473</v>
      </c>
      <c r="DF104" s="20" t="s">
        <v>226</v>
      </c>
      <c r="DG104" s="20" t="s">
        <v>28</v>
      </c>
      <c r="DH104" s="20">
        <v>30</v>
      </c>
      <c r="DI104" s="20" t="s">
        <v>227</v>
      </c>
      <c r="DJ104" s="20">
        <v>0.46700000000000003</v>
      </c>
      <c r="DK104" s="21" t="s">
        <v>228</v>
      </c>
      <c r="DL104" s="25" t="s">
        <v>607</v>
      </c>
      <c r="DM104" s="20">
        <v>0.316</v>
      </c>
      <c r="DN104" s="20" t="s">
        <v>229</v>
      </c>
      <c r="DO104" s="20">
        <v>0.75</v>
      </c>
      <c r="DP104" s="23">
        <v>0.27700000000000002</v>
      </c>
      <c r="DQ104" s="24">
        <v>23</v>
      </c>
      <c r="DR104" s="27">
        <f t="shared" si="68"/>
        <v>-4</v>
      </c>
      <c r="DS104" s="20">
        <v>10</v>
      </c>
      <c r="DT104" s="20">
        <v>37</v>
      </c>
      <c r="DU104" s="20">
        <v>47</v>
      </c>
      <c r="DV104" s="22">
        <v>0.2857142857142857</v>
      </c>
      <c r="DW104" s="25">
        <v>0.74</v>
      </c>
      <c r="DX104" s="22">
        <f t="shared" si="69"/>
        <v>1.0257142857142858</v>
      </c>
      <c r="DY104" s="20">
        <v>17</v>
      </c>
      <c r="DZ104" s="20">
        <v>16</v>
      </c>
      <c r="EA104" s="17">
        <f t="shared" si="70"/>
        <v>1</v>
      </c>
      <c r="EB104" s="20">
        <v>15</v>
      </c>
      <c r="EC104" s="20">
        <v>12</v>
      </c>
      <c r="ED104" s="25">
        <f t="shared" si="71"/>
        <v>1.25</v>
      </c>
      <c r="EE104" s="20">
        <v>14</v>
      </c>
      <c r="EF104" s="17">
        <f t="shared" si="72"/>
        <v>-1</v>
      </c>
      <c r="EG104" s="20">
        <v>6</v>
      </c>
      <c r="EH104" s="20">
        <v>5</v>
      </c>
      <c r="EI104" s="20">
        <v>77</v>
      </c>
      <c r="EJ104" s="17">
        <v>82</v>
      </c>
    </row>
    <row r="105" spans="1:140" x14ac:dyDescent="0.3">
      <c r="A105" s="2" t="s">
        <v>122</v>
      </c>
      <c r="B105" s="6">
        <v>43442</v>
      </c>
      <c r="C105" s="7" t="s">
        <v>204</v>
      </c>
      <c r="D105" s="7" t="s">
        <v>28</v>
      </c>
      <c r="E105" s="7">
        <v>18</v>
      </c>
      <c r="F105" s="7" t="s">
        <v>79</v>
      </c>
      <c r="G105" s="7">
        <v>0.47899999999999998</v>
      </c>
      <c r="H105" s="8" t="s">
        <v>205</v>
      </c>
      <c r="I105" s="48">
        <v>24</v>
      </c>
      <c r="J105" s="7">
        <v>0.33300000000000002</v>
      </c>
      <c r="K105" s="8" t="s">
        <v>206</v>
      </c>
      <c r="L105" s="7">
        <v>0.77800000000000002</v>
      </c>
      <c r="M105" s="11">
        <v>0.35099999999999998</v>
      </c>
      <c r="N105" s="14">
        <v>24</v>
      </c>
      <c r="O105" s="14">
        <f t="shared" si="73"/>
        <v>0</v>
      </c>
      <c r="P105" s="7">
        <v>9</v>
      </c>
      <c r="Q105" s="7">
        <v>35</v>
      </c>
      <c r="R105" s="7">
        <v>44</v>
      </c>
      <c r="S105" s="9">
        <v>0.23684210526315788</v>
      </c>
      <c r="T105" s="10">
        <v>0.85365853658536583</v>
      </c>
      <c r="U105" s="10">
        <f t="shared" si="74"/>
        <v>1.0905006418485237</v>
      </c>
      <c r="V105" s="7">
        <v>21</v>
      </c>
      <c r="W105" s="7">
        <v>14</v>
      </c>
      <c r="X105" s="7">
        <f t="shared" si="75"/>
        <v>7</v>
      </c>
      <c r="Y105" s="7">
        <v>19</v>
      </c>
      <c r="Z105" s="7">
        <v>9</v>
      </c>
      <c r="AA105" s="10">
        <f t="shared" si="52"/>
        <v>2.1111111111111112</v>
      </c>
      <c r="AB105" s="7">
        <v>1</v>
      </c>
      <c r="AC105" s="5">
        <f t="shared" si="53"/>
        <v>-8</v>
      </c>
      <c r="AD105" s="7">
        <v>4</v>
      </c>
      <c r="AE105" s="7">
        <v>7</v>
      </c>
      <c r="AF105" s="7">
        <v>83</v>
      </c>
      <c r="AG105" s="5">
        <v>83</v>
      </c>
      <c r="AH105" s="60"/>
      <c r="AI105" s="18" t="s">
        <v>122</v>
      </c>
      <c r="AJ105" s="19">
        <v>43442</v>
      </c>
      <c r="AK105" s="20" t="s">
        <v>204</v>
      </c>
      <c r="AL105" s="20" t="s">
        <v>28</v>
      </c>
      <c r="AM105" s="20">
        <v>18</v>
      </c>
      <c r="AN105" s="20" t="s">
        <v>79</v>
      </c>
      <c r="AO105" s="20">
        <v>0.47899999999999998</v>
      </c>
      <c r="AP105" s="21" t="s">
        <v>205</v>
      </c>
      <c r="AQ105" s="25" t="s">
        <v>604</v>
      </c>
      <c r="AR105" s="20">
        <v>0.33300000000000002</v>
      </c>
      <c r="AS105" s="21" t="s">
        <v>206</v>
      </c>
      <c r="AT105" s="20">
        <v>0.77800000000000002</v>
      </c>
      <c r="AU105" s="23">
        <v>0.35099999999999998</v>
      </c>
      <c r="AV105" s="24">
        <v>24</v>
      </c>
      <c r="AW105" s="27">
        <f t="shared" si="43"/>
        <v>0</v>
      </c>
      <c r="AX105" s="20">
        <v>9</v>
      </c>
      <c r="AY105" s="20">
        <v>35</v>
      </c>
      <c r="AZ105" s="20">
        <v>44</v>
      </c>
      <c r="BA105" s="22">
        <v>0.23684210526315788</v>
      </c>
      <c r="BB105" s="25">
        <v>0.85365853658536583</v>
      </c>
      <c r="BC105" s="22">
        <f t="shared" si="44"/>
        <v>1.0905006418485237</v>
      </c>
      <c r="BD105" s="20">
        <v>21</v>
      </c>
      <c r="BE105" s="20">
        <v>14</v>
      </c>
      <c r="BF105" s="17">
        <f t="shared" si="56"/>
        <v>7</v>
      </c>
      <c r="BG105" s="20">
        <v>19</v>
      </c>
      <c r="BH105" s="20">
        <v>9</v>
      </c>
      <c r="BI105" s="20">
        <f t="shared" si="58"/>
        <v>2.1111111111111112</v>
      </c>
      <c r="BJ105" s="20">
        <v>1</v>
      </c>
      <c r="BK105" s="17">
        <f t="shared" si="76"/>
        <v>-18</v>
      </c>
      <c r="BL105" s="20">
        <v>4</v>
      </c>
      <c r="BM105" s="20">
        <v>7</v>
      </c>
      <c r="BN105" s="20">
        <v>83</v>
      </c>
      <c r="BO105" s="17">
        <v>83</v>
      </c>
      <c r="BT105" s="18" t="s">
        <v>122</v>
      </c>
      <c r="BU105" s="37">
        <v>43442</v>
      </c>
      <c r="BV105" s="20" t="s">
        <v>204</v>
      </c>
      <c r="BW105" s="20">
        <v>1</v>
      </c>
      <c r="BX105" s="20">
        <v>18</v>
      </c>
      <c r="BY105" s="20" t="s">
        <v>79</v>
      </c>
      <c r="BZ105" s="20">
        <v>0.47899999999999998</v>
      </c>
      <c r="CA105" s="21" t="s">
        <v>205</v>
      </c>
      <c r="CB105" s="25" t="s">
        <v>604</v>
      </c>
      <c r="CC105" s="30">
        <v>0.33300000000000002</v>
      </c>
      <c r="CD105" s="61" t="s">
        <v>206</v>
      </c>
      <c r="CE105" s="30">
        <v>0.77800000000000002</v>
      </c>
      <c r="CF105" s="64">
        <v>0.35099999999999998</v>
      </c>
      <c r="CG105" s="65">
        <v>24</v>
      </c>
      <c r="CH105" s="62">
        <f t="shared" si="48"/>
        <v>0</v>
      </c>
      <c r="CI105" s="30">
        <v>9</v>
      </c>
      <c r="CJ105" s="30">
        <v>35</v>
      </c>
      <c r="CK105" s="30">
        <v>44</v>
      </c>
      <c r="CL105" s="63">
        <v>0.23684210526315788</v>
      </c>
      <c r="CM105" s="66">
        <v>0.85365853658536583</v>
      </c>
      <c r="CN105" s="22">
        <f t="shared" si="60"/>
        <v>1.0905006418485237</v>
      </c>
      <c r="CO105" s="20">
        <v>21</v>
      </c>
      <c r="CP105" s="20">
        <v>14</v>
      </c>
      <c r="CQ105" s="29">
        <f t="shared" si="57"/>
        <v>7</v>
      </c>
      <c r="CR105" s="20">
        <v>19</v>
      </c>
      <c r="CS105" s="20">
        <v>9</v>
      </c>
      <c r="CT105" s="20">
        <f t="shared" si="59"/>
        <v>2.1111111111111112</v>
      </c>
      <c r="CU105" s="20">
        <v>1</v>
      </c>
      <c r="CV105" s="17">
        <f t="shared" si="50"/>
        <v>-8</v>
      </c>
      <c r="CW105" s="20">
        <v>4</v>
      </c>
      <c r="CX105" s="20">
        <v>7</v>
      </c>
      <c r="CY105" s="20">
        <v>83</v>
      </c>
      <c r="CZ105" s="17">
        <v>83</v>
      </c>
      <c r="DD105" s="18" t="s">
        <v>107</v>
      </c>
      <c r="DE105" s="19">
        <v>43475</v>
      </c>
      <c r="DF105" s="20" t="s">
        <v>230</v>
      </c>
      <c r="DG105" s="20" t="s">
        <v>28</v>
      </c>
      <c r="DH105" s="20">
        <v>14</v>
      </c>
      <c r="DI105" s="20" t="s">
        <v>231</v>
      </c>
      <c r="DJ105" s="20">
        <v>0.46300000000000002</v>
      </c>
      <c r="DK105" s="21" t="s">
        <v>232</v>
      </c>
      <c r="DL105" s="25" t="s">
        <v>593</v>
      </c>
      <c r="DM105" s="20">
        <v>0.44400000000000001</v>
      </c>
      <c r="DN105" s="21" t="s">
        <v>233</v>
      </c>
      <c r="DO105" s="20">
        <v>0.75</v>
      </c>
      <c r="DP105" s="23">
        <v>0.34599999999999997</v>
      </c>
      <c r="DQ105" s="24">
        <v>15</v>
      </c>
      <c r="DR105" s="27">
        <f t="shared" si="68"/>
        <v>3</v>
      </c>
      <c r="DS105" s="20">
        <v>11</v>
      </c>
      <c r="DT105" s="20">
        <v>28</v>
      </c>
      <c r="DU105" s="20">
        <v>39</v>
      </c>
      <c r="DV105" s="22">
        <v>0.35483870967741937</v>
      </c>
      <c r="DW105" s="25">
        <v>0.73684210526315785</v>
      </c>
      <c r="DX105" s="22">
        <f t="shared" si="69"/>
        <v>1.0916808149405772</v>
      </c>
      <c r="DY105" s="20">
        <v>22</v>
      </c>
      <c r="DZ105" s="20">
        <v>18</v>
      </c>
      <c r="EA105" s="17">
        <f t="shared" si="70"/>
        <v>4</v>
      </c>
      <c r="EB105" s="20">
        <v>15</v>
      </c>
      <c r="EC105" s="20">
        <v>19</v>
      </c>
      <c r="ED105" s="25">
        <f t="shared" si="71"/>
        <v>0.78947368421052633</v>
      </c>
      <c r="EE105" s="20">
        <v>15</v>
      </c>
      <c r="EF105" s="17">
        <f t="shared" si="72"/>
        <v>0</v>
      </c>
      <c r="EG105" s="20">
        <v>6</v>
      </c>
      <c r="EH105" s="20">
        <v>5</v>
      </c>
      <c r="EI105" s="20">
        <v>67</v>
      </c>
      <c r="EJ105" s="17">
        <v>78</v>
      </c>
    </row>
    <row r="106" spans="1:140" x14ac:dyDescent="0.3">
      <c r="A106" s="2" t="s">
        <v>207</v>
      </c>
      <c r="B106" s="6">
        <v>43446</v>
      </c>
      <c r="C106" s="7" t="s">
        <v>208</v>
      </c>
      <c r="D106" s="7" t="s">
        <v>28</v>
      </c>
      <c r="E106" s="7">
        <v>25</v>
      </c>
      <c r="F106" s="7" t="s">
        <v>209</v>
      </c>
      <c r="G106" s="7">
        <v>0.50700000000000001</v>
      </c>
      <c r="H106" s="8" t="s">
        <v>210</v>
      </c>
      <c r="I106" s="48">
        <v>21</v>
      </c>
      <c r="J106" s="7">
        <v>0.38100000000000001</v>
      </c>
      <c r="K106" s="7" t="s">
        <v>211</v>
      </c>
      <c r="L106" s="7">
        <v>0.53100000000000003</v>
      </c>
      <c r="M106" s="11">
        <v>0.36799999999999999</v>
      </c>
      <c r="N106" s="14">
        <v>34</v>
      </c>
      <c r="O106" s="14">
        <f t="shared" si="73"/>
        <v>-13</v>
      </c>
      <c r="P106" s="7">
        <v>26</v>
      </c>
      <c r="Q106" s="7">
        <v>37</v>
      </c>
      <c r="R106" s="7">
        <v>63</v>
      </c>
      <c r="S106" s="9">
        <v>0.63414634146341464</v>
      </c>
      <c r="T106" s="10">
        <v>0.82222222222222219</v>
      </c>
      <c r="U106" s="10">
        <f t="shared" si="74"/>
        <v>1.4563685636856367</v>
      </c>
      <c r="V106" s="7">
        <v>16</v>
      </c>
      <c r="W106" s="7">
        <v>22</v>
      </c>
      <c r="X106" s="7">
        <f t="shared" si="75"/>
        <v>-6</v>
      </c>
      <c r="Y106" s="7">
        <v>13</v>
      </c>
      <c r="Z106" s="7">
        <v>21</v>
      </c>
      <c r="AA106" s="10">
        <f t="shared" si="52"/>
        <v>0.61904761904761907</v>
      </c>
      <c r="AB106" s="7">
        <v>11</v>
      </c>
      <c r="AC106" s="5">
        <f t="shared" si="53"/>
        <v>-10</v>
      </c>
      <c r="AD106" s="7">
        <v>9</v>
      </c>
      <c r="AE106" s="7">
        <v>6</v>
      </c>
      <c r="AF106" s="7">
        <v>93</v>
      </c>
      <c r="AG106" s="5">
        <v>104</v>
      </c>
      <c r="AH106" s="60"/>
      <c r="AI106" s="18" t="s">
        <v>92</v>
      </c>
      <c r="AJ106" s="19">
        <v>43502</v>
      </c>
      <c r="AK106" s="20" t="s">
        <v>258</v>
      </c>
      <c r="AL106" s="20" t="s">
        <v>28</v>
      </c>
      <c r="AM106" s="20">
        <v>18</v>
      </c>
      <c r="AN106" s="20" t="s">
        <v>259</v>
      </c>
      <c r="AO106" s="20">
        <v>0.57399999999999995</v>
      </c>
      <c r="AP106" s="21" t="s">
        <v>260</v>
      </c>
      <c r="AQ106" s="25" t="s">
        <v>588</v>
      </c>
      <c r="AR106" s="20">
        <v>0.33300000000000002</v>
      </c>
      <c r="AS106" s="20" t="s">
        <v>261</v>
      </c>
      <c r="AT106" s="20">
        <v>0.63600000000000001</v>
      </c>
      <c r="AU106" s="23">
        <v>0.4</v>
      </c>
      <c r="AV106" s="24">
        <v>18</v>
      </c>
      <c r="AW106" s="27">
        <f t="shared" si="43"/>
        <v>-3</v>
      </c>
      <c r="AX106" s="20">
        <v>7</v>
      </c>
      <c r="AY106" s="20">
        <v>30</v>
      </c>
      <c r="AZ106" s="20">
        <v>37</v>
      </c>
      <c r="BA106" s="22">
        <v>0.28000000000000003</v>
      </c>
      <c r="BB106" s="25">
        <v>0.88235294117647056</v>
      </c>
      <c r="BC106" s="22">
        <f t="shared" si="44"/>
        <v>1.1623529411764706</v>
      </c>
      <c r="BD106" s="20">
        <v>17</v>
      </c>
      <c r="BE106" s="20">
        <v>20</v>
      </c>
      <c r="BF106" s="17">
        <f t="shared" si="56"/>
        <v>-3</v>
      </c>
      <c r="BG106" s="20">
        <v>13</v>
      </c>
      <c r="BH106" s="20">
        <v>11</v>
      </c>
      <c r="BI106" s="20">
        <f t="shared" si="58"/>
        <v>1.1818181818181819</v>
      </c>
      <c r="BJ106" s="20">
        <v>13</v>
      </c>
      <c r="BK106" s="17">
        <f t="shared" si="76"/>
        <v>0</v>
      </c>
      <c r="BL106" s="20">
        <v>5</v>
      </c>
      <c r="BM106" s="20">
        <v>7</v>
      </c>
      <c r="BN106" s="20">
        <v>73</v>
      </c>
      <c r="BO106" s="17">
        <v>70</v>
      </c>
      <c r="BT106" s="18" t="s">
        <v>92</v>
      </c>
      <c r="BU106" s="37">
        <v>43502</v>
      </c>
      <c r="BV106" s="20" t="s">
        <v>258</v>
      </c>
      <c r="BW106" s="20">
        <v>1</v>
      </c>
      <c r="BX106" s="20">
        <v>18</v>
      </c>
      <c r="BY106" s="20" t="s">
        <v>259</v>
      </c>
      <c r="BZ106" s="20">
        <v>0.57399999999999995</v>
      </c>
      <c r="CA106" s="21" t="s">
        <v>260</v>
      </c>
      <c r="CB106" s="25" t="s">
        <v>588</v>
      </c>
      <c r="CC106" s="30">
        <v>0.33300000000000002</v>
      </c>
      <c r="CD106" s="30" t="s">
        <v>261</v>
      </c>
      <c r="CE106" s="30">
        <v>0.63600000000000001</v>
      </c>
      <c r="CF106" s="64">
        <v>0.4</v>
      </c>
      <c r="CG106" s="65">
        <v>18</v>
      </c>
      <c r="CH106" s="62">
        <f t="shared" si="48"/>
        <v>-3</v>
      </c>
      <c r="CI106" s="30">
        <v>7</v>
      </c>
      <c r="CJ106" s="30">
        <v>30</v>
      </c>
      <c r="CK106" s="30">
        <v>37</v>
      </c>
      <c r="CL106" s="63">
        <v>0.28000000000000003</v>
      </c>
      <c r="CM106" s="66">
        <v>0.88235294117647056</v>
      </c>
      <c r="CN106" s="22">
        <f t="shared" si="60"/>
        <v>1.1623529411764706</v>
      </c>
      <c r="CO106" s="20">
        <v>17</v>
      </c>
      <c r="CP106" s="20">
        <v>20</v>
      </c>
      <c r="CQ106" s="29">
        <f t="shared" si="57"/>
        <v>-3</v>
      </c>
      <c r="CR106" s="20">
        <v>13</v>
      </c>
      <c r="CS106" s="20">
        <v>11</v>
      </c>
      <c r="CT106" s="20">
        <f t="shared" si="59"/>
        <v>1.1818181818181819</v>
      </c>
      <c r="CU106" s="20">
        <v>13</v>
      </c>
      <c r="CV106" s="17">
        <f t="shared" si="50"/>
        <v>2</v>
      </c>
      <c r="CW106" s="20">
        <v>5</v>
      </c>
      <c r="CX106" s="20">
        <v>7</v>
      </c>
      <c r="CY106" s="20">
        <v>73</v>
      </c>
      <c r="CZ106" s="17">
        <v>70</v>
      </c>
      <c r="DD106" s="18" t="s">
        <v>87</v>
      </c>
      <c r="DE106" s="19">
        <v>43477</v>
      </c>
      <c r="DF106" s="20" t="s">
        <v>234</v>
      </c>
      <c r="DG106" s="20" t="s">
        <v>28</v>
      </c>
      <c r="DH106" s="20">
        <v>25</v>
      </c>
      <c r="DI106" s="20" t="s">
        <v>235</v>
      </c>
      <c r="DJ106" s="20">
        <v>0.5</v>
      </c>
      <c r="DK106" s="21" t="s">
        <v>236</v>
      </c>
      <c r="DL106" s="25" t="s">
        <v>604</v>
      </c>
      <c r="DM106" s="20">
        <v>0.41699999999999998</v>
      </c>
      <c r="DN106" s="21" t="s">
        <v>175</v>
      </c>
      <c r="DO106" s="20">
        <v>0.85699999999999998</v>
      </c>
      <c r="DP106" s="23">
        <v>0.36699999999999999</v>
      </c>
      <c r="DQ106" s="24">
        <v>18</v>
      </c>
      <c r="DR106" s="27">
        <f t="shared" si="68"/>
        <v>6</v>
      </c>
      <c r="DS106" s="20">
        <v>13</v>
      </c>
      <c r="DT106" s="20">
        <v>34</v>
      </c>
      <c r="DU106" s="20">
        <v>47</v>
      </c>
      <c r="DV106" s="22">
        <v>0.41935483870967744</v>
      </c>
      <c r="DW106" s="25">
        <v>0.87179487179487181</v>
      </c>
      <c r="DX106" s="22">
        <f t="shared" si="69"/>
        <v>1.2911497105045493</v>
      </c>
      <c r="DY106" s="20">
        <v>13</v>
      </c>
      <c r="DZ106" s="20">
        <v>11</v>
      </c>
      <c r="EA106" s="17">
        <f t="shared" si="70"/>
        <v>2</v>
      </c>
      <c r="EB106" s="20">
        <v>17</v>
      </c>
      <c r="EC106" s="20">
        <v>10</v>
      </c>
      <c r="ED106" s="25">
        <f t="shared" si="71"/>
        <v>1.7</v>
      </c>
      <c r="EE106" s="20">
        <v>5</v>
      </c>
      <c r="EF106" s="17">
        <f t="shared" si="72"/>
        <v>-12</v>
      </c>
      <c r="EG106" s="20">
        <v>2</v>
      </c>
      <c r="EH106" s="20">
        <v>1</v>
      </c>
      <c r="EI106" s="20">
        <v>78</v>
      </c>
      <c r="EJ106" s="17">
        <v>76</v>
      </c>
    </row>
    <row r="107" spans="1:140" x14ac:dyDescent="0.3">
      <c r="A107" s="2" t="s">
        <v>212</v>
      </c>
      <c r="B107" s="6">
        <v>43464</v>
      </c>
      <c r="C107" s="7" t="s">
        <v>213</v>
      </c>
      <c r="D107" s="7" t="s">
        <v>28</v>
      </c>
      <c r="E107" s="7">
        <v>2</v>
      </c>
      <c r="F107" s="7" t="s">
        <v>135</v>
      </c>
      <c r="G107" s="7">
        <v>0.48399999999999999</v>
      </c>
      <c r="H107" s="8" t="s">
        <v>214</v>
      </c>
      <c r="I107" s="48">
        <v>22</v>
      </c>
      <c r="J107" s="7">
        <v>0.45500000000000002</v>
      </c>
      <c r="K107" s="8" t="s">
        <v>215</v>
      </c>
      <c r="L107" s="7">
        <v>0.63200000000000001</v>
      </c>
      <c r="M107" s="11">
        <v>0.44900000000000001</v>
      </c>
      <c r="N107" s="14">
        <v>21</v>
      </c>
      <c r="O107" s="14">
        <f t="shared" si="73"/>
        <v>1</v>
      </c>
      <c r="P107" s="7">
        <v>10</v>
      </c>
      <c r="Q107" s="7">
        <v>28</v>
      </c>
      <c r="R107" s="7">
        <v>38</v>
      </c>
      <c r="S107" s="9">
        <v>0.27777777777777779</v>
      </c>
      <c r="T107" s="10">
        <v>0.63636363636363635</v>
      </c>
      <c r="U107" s="10">
        <f t="shared" si="74"/>
        <v>0.91414141414141414</v>
      </c>
      <c r="V107" s="7">
        <v>15</v>
      </c>
      <c r="W107" s="7">
        <v>17</v>
      </c>
      <c r="X107" s="7">
        <f t="shared" si="75"/>
        <v>-2</v>
      </c>
      <c r="Y107" s="7">
        <v>18</v>
      </c>
      <c r="Z107" s="7">
        <v>13</v>
      </c>
      <c r="AA107" s="10">
        <f t="shared" si="52"/>
        <v>1.3846153846153846</v>
      </c>
      <c r="AB107" s="7">
        <v>10</v>
      </c>
      <c r="AC107" s="5">
        <f t="shared" si="53"/>
        <v>-3</v>
      </c>
      <c r="AD107" s="7">
        <v>4</v>
      </c>
      <c r="AE107" s="7">
        <v>6</v>
      </c>
      <c r="AF107" s="7">
        <v>82</v>
      </c>
      <c r="AG107" s="5">
        <v>84</v>
      </c>
      <c r="AH107" s="60"/>
      <c r="AI107" s="18" t="s">
        <v>52</v>
      </c>
      <c r="AJ107" s="19">
        <v>43505</v>
      </c>
      <c r="AK107" s="20" t="s">
        <v>262</v>
      </c>
      <c r="AL107" s="20" t="s">
        <v>28</v>
      </c>
      <c r="AM107" s="20">
        <v>18</v>
      </c>
      <c r="AN107" s="20" t="s">
        <v>263</v>
      </c>
      <c r="AO107" s="20">
        <v>0.48399999999999999</v>
      </c>
      <c r="AP107" s="20" t="s">
        <v>264</v>
      </c>
      <c r="AQ107" s="24">
        <v>30</v>
      </c>
      <c r="AR107" s="20">
        <v>0.46700000000000003</v>
      </c>
      <c r="AS107" s="20" t="s">
        <v>265</v>
      </c>
      <c r="AT107" s="20">
        <v>0.77400000000000002</v>
      </c>
      <c r="AU107" s="23">
        <v>0.46400000000000002</v>
      </c>
      <c r="AV107" s="24">
        <v>23</v>
      </c>
      <c r="AW107" s="27">
        <f t="shared" si="43"/>
        <v>7</v>
      </c>
      <c r="AX107" s="20">
        <v>11</v>
      </c>
      <c r="AY107" s="20">
        <v>23</v>
      </c>
      <c r="AZ107" s="20">
        <v>34</v>
      </c>
      <c r="BA107" s="22">
        <v>0.31428571428571428</v>
      </c>
      <c r="BB107" s="25">
        <v>0.69696969696969702</v>
      </c>
      <c r="BC107" s="22">
        <f t="shared" si="44"/>
        <v>1.0112554112554113</v>
      </c>
      <c r="BD107" s="20">
        <v>20</v>
      </c>
      <c r="BE107" s="20">
        <v>23</v>
      </c>
      <c r="BF107" s="17">
        <f t="shared" si="56"/>
        <v>-3</v>
      </c>
      <c r="BG107" s="20">
        <v>14</v>
      </c>
      <c r="BH107" s="20">
        <v>10</v>
      </c>
      <c r="BI107" s="20">
        <f>BG107/BH107</f>
        <v>1.4</v>
      </c>
      <c r="BJ107" s="20">
        <v>14</v>
      </c>
      <c r="BK107" s="17">
        <f t="shared" si="76"/>
        <v>0</v>
      </c>
      <c r="BL107" s="20">
        <v>5</v>
      </c>
      <c r="BM107" s="20">
        <v>3</v>
      </c>
      <c r="BN107" s="20">
        <v>100</v>
      </c>
      <c r="BO107" s="17">
        <v>83</v>
      </c>
      <c r="BT107" s="18" t="s">
        <v>52</v>
      </c>
      <c r="BU107" s="37">
        <v>43505</v>
      </c>
      <c r="BV107" s="20" t="s">
        <v>262</v>
      </c>
      <c r="BW107" s="20">
        <v>1</v>
      </c>
      <c r="BX107" s="20">
        <v>18</v>
      </c>
      <c r="BY107" s="20" t="s">
        <v>263</v>
      </c>
      <c r="BZ107" s="20">
        <v>0.48399999999999999</v>
      </c>
      <c r="CA107" s="20" t="s">
        <v>264</v>
      </c>
      <c r="CB107" s="24">
        <v>30</v>
      </c>
      <c r="CC107" s="30">
        <v>0.46700000000000003</v>
      </c>
      <c r="CD107" s="30" t="s">
        <v>265</v>
      </c>
      <c r="CE107" s="30">
        <v>0.77400000000000002</v>
      </c>
      <c r="CF107" s="64">
        <v>0.46400000000000002</v>
      </c>
      <c r="CG107" s="65">
        <v>23</v>
      </c>
      <c r="CH107" s="62">
        <f t="shared" si="48"/>
        <v>7</v>
      </c>
      <c r="CI107" s="30">
        <v>11</v>
      </c>
      <c r="CJ107" s="30">
        <v>23</v>
      </c>
      <c r="CK107" s="30">
        <v>34</v>
      </c>
      <c r="CL107" s="63">
        <v>0.31428571428571428</v>
      </c>
      <c r="CM107" s="66">
        <v>0.69696969696969702</v>
      </c>
      <c r="CN107" s="22">
        <f t="shared" si="60"/>
        <v>1.0112554112554113</v>
      </c>
      <c r="CO107" s="20">
        <v>20</v>
      </c>
      <c r="CP107" s="20">
        <v>23</v>
      </c>
      <c r="CQ107" s="29">
        <f t="shared" si="57"/>
        <v>-3</v>
      </c>
      <c r="CR107" s="20">
        <v>14</v>
      </c>
      <c r="CS107" s="20">
        <v>10</v>
      </c>
      <c r="CT107" s="20">
        <f>CR107/CS107</f>
        <v>1.4</v>
      </c>
      <c r="CU107" s="20">
        <v>14</v>
      </c>
      <c r="CV107" s="17">
        <f t="shared" si="50"/>
        <v>4</v>
      </c>
      <c r="CW107" s="20">
        <v>5</v>
      </c>
      <c r="CX107" s="20">
        <v>3</v>
      </c>
      <c r="CY107" s="20">
        <v>100</v>
      </c>
      <c r="CZ107" s="17">
        <v>83</v>
      </c>
      <c r="DD107" s="18" t="s">
        <v>47</v>
      </c>
      <c r="DE107" s="19">
        <v>43481</v>
      </c>
      <c r="DF107" s="20" t="s">
        <v>237</v>
      </c>
      <c r="DG107" s="20" t="s">
        <v>28</v>
      </c>
      <c r="DH107" s="20">
        <v>30</v>
      </c>
      <c r="DI107" s="20" t="s">
        <v>238</v>
      </c>
      <c r="DJ107" s="20">
        <v>0.47899999999999998</v>
      </c>
      <c r="DK107" s="21" t="s">
        <v>239</v>
      </c>
      <c r="DL107" s="25" t="s">
        <v>597</v>
      </c>
      <c r="DM107" s="20">
        <v>0.435</v>
      </c>
      <c r="DN107" s="21" t="s">
        <v>240</v>
      </c>
      <c r="DO107" s="20">
        <v>0.66700000000000004</v>
      </c>
      <c r="DP107" s="23">
        <v>0.36399999999999999</v>
      </c>
      <c r="DQ107" s="24">
        <v>23</v>
      </c>
      <c r="DR107" s="27">
        <f t="shared" si="68"/>
        <v>0</v>
      </c>
      <c r="DS107" s="20">
        <v>16</v>
      </c>
      <c r="DT107" s="20">
        <v>33</v>
      </c>
      <c r="DU107" s="20">
        <v>49</v>
      </c>
      <c r="DV107" s="22">
        <v>0.43243243243243246</v>
      </c>
      <c r="DW107" s="25">
        <v>0.89189189189189189</v>
      </c>
      <c r="DX107" s="22">
        <f t="shared" si="69"/>
        <v>1.3243243243243243</v>
      </c>
      <c r="DY107" s="20">
        <v>13</v>
      </c>
      <c r="DZ107" s="20">
        <v>6</v>
      </c>
      <c r="EA107" s="17">
        <f t="shared" si="70"/>
        <v>7</v>
      </c>
      <c r="EB107" s="20">
        <v>27</v>
      </c>
      <c r="EC107" s="20">
        <v>11</v>
      </c>
      <c r="ED107" s="25">
        <f t="shared" si="71"/>
        <v>2.4545454545454546</v>
      </c>
      <c r="EE107" s="20">
        <v>12</v>
      </c>
      <c r="EF107" s="17">
        <f t="shared" si="72"/>
        <v>-15</v>
      </c>
      <c r="EG107" s="20">
        <v>4</v>
      </c>
      <c r="EH107" s="20">
        <v>6</v>
      </c>
      <c r="EI107" s="20">
        <v>84</v>
      </c>
      <c r="EJ107" s="17">
        <v>85</v>
      </c>
    </row>
    <row r="108" spans="1:140" x14ac:dyDescent="0.3">
      <c r="A108" s="2" t="s">
        <v>216</v>
      </c>
      <c r="B108" s="6">
        <v>43467</v>
      </c>
      <c r="C108" s="7" t="s">
        <v>217</v>
      </c>
      <c r="D108" s="7" t="s">
        <v>28</v>
      </c>
      <c r="E108" s="7">
        <v>8</v>
      </c>
      <c r="F108" s="7" t="s">
        <v>218</v>
      </c>
      <c r="G108" s="7">
        <v>0.441</v>
      </c>
      <c r="H108" s="7" t="s">
        <v>219</v>
      </c>
      <c r="I108" s="14">
        <v>29</v>
      </c>
      <c r="J108" s="7">
        <v>0.44800000000000001</v>
      </c>
      <c r="K108" s="8" t="s">
        <v>220</v>
      </c>
      <c r="L108" s="7">
        <v>0.57099999999999995</v>
      </c>
      <c r="M108" s="11">
        <v>0.42899999999999999</v>
      </c>
      <c r="N108" s="14">
        <v>21</v>
      </c>
      <c r="O108" s="14">
        <f t="shared" si="73"/>
        <v>8</v>
      </c>
      <c r="P108" s="7">
        <v>12</v>
      </c>
      <c r="Q108" s="7">
        <v>29</v>
      </c>
      <c r="R108" s="7">
        <v>41</v>
      </c>
      <c r="S108" s="9">
        <v>0.34285714285714286</v>
      </c>
      <c r="T108" s="10">
        <v>0.78378378378378377</v>
      </c>
      <c r="U108" s="10">
        <f t="shared" si="74"/>
        <v>1.1266409266409267</v>
      </c>
      <c r="V108" s="7">
        <v>15</v>
      </c>
      <c r="W108" s="7">
        <v>18</v>
      </c>
      <c r="X108" s="7">
        <f t="shared" si="75"/>
        <v>-3</v>
      </c>
      <c r="Y108" s="7">
        <v>19</v>
      </c>
      <c r="Z108" s="7">
        <v>19</v>
      </c>
      <c r="AA108" s="10">
        <f t="shared" si="52"/>
        <v>1</v>
      </c>
      <c r="AB108" s="7">
        <v>18</v>
      </c>
      <c r="AC108" s="5">
        <f t="shared" si="53"/>
        <v>-1</v>
      </c>
      <c r="AD108" s="7">
        <v>5</v>
      </c>
      <c r="AE108" s="7">
        <v>4</v>
      </c>
      <c r="AF108" s="7">
        <v>73</v>
      </c>
      <c r="AG108" s="5">
        <v>84</v>
      </c>
      <c r="AH108" s="60"/>
      <c r="AI108" s="18" t="s">
        <v>128</v>
      </c>
      <c r="AJ108" s="19">
        <v>43512</v>
      </c>
      <c r="AK108" s="20" t="s">
        <v>270</v>
      </c>
      <c r="AL108" s="20" t="s">
        <v>28</v>
      </c>
      <c r="AM108" s="20">
        <v>18</v>
      </c>
      <c r="AN108" s="20" t="s">
        <v>34</v>
      </c>
      <c r="AO108" s="20">
        <v>0.50800000000000001</v>
      </c>
      <c r="AP108" s="21" t="s">
        <v>271</v>
      </c>
      <c r="AQ108" s="25" t="s">
        <v>589</v>
      </c>
      <c r="AR108" s="20">
        <v>0.35499999999999998</v>
      </c>
      <c r="AS108" s="21" t="s">
        <v>240</v>
      </c>
      <c r="AT108" s="20">
        <v>0.66700000000000004</v>
      </c>
      <c r="AU108" s="23">
        <v>0.377</v>
      </c>
      <c r="AV108" s="24">
        <v>20</v>
      </c>
      <c r="AW108" s="27">
        <f t="shared" si="43"/>
        <v>11</v>
      </c>
      <c r="AX108" s="20">
        <v>14</v>
      </c>
      <c r="AY108" s="20">
        <v>23</v>
      </c>
      <c r="AZ108" s="20">
        <v>37</v>
      </c>
      <c r="BA108" s="22">
        <v>0.4375</v>
      </c>
      <c r="BB108" s="25">
        <v>0.65714285714285714</v>
      </c>
      <c r="BC108" s="22">
        <f t="shared" si="44"/>
        <v>1.094642857142857</v>
      </c>
      <c r="BD108" s="20">
        <v>13</v>
      </c>
      <c r="BE108" s="20">
        <v>12</v>
      </c>
      <c r="BF108" s="17">
        <f>BD108-BE108</f>
        <v>1</v>
      </c>
      <c r="BG108" s="20">
        <v>20</v>
      </c>
      <c r="BH108" s="20">
        <v>12</v>
      </c>
      <c r="BI108" s="20">
        <f t="shared" ref="BI108:BI134" si="77">BG108/BH108</f>
        <v>1.6666666666666667</v>
      </c>
      <c r="BJ108" s="20">
        <v>14</v>
      </c>
      <c r="BK108" s="17">
        <f t="shared" si="76"/>
        <v>-6</v>
      </c>
      <c r="BL108" s="20">
        <v>9</v>
      </c>
      <c r="BM108" s="20">
        <v>8</v>
      </c>
      <c r="BN108" s="20">
        <v>77</v>
      </c>
      <c r="BO108" s="17">
        <v>75</v>
      </c>
      <c r="BT108" s="18" t="s">
        <v>128</v>
      </c>
      <c r="BU108" s="37">
        <v>43512</v>
      </c>
      <c r="BV108" s="20" t="s">
        <v>270</v>
      </c>
      <c r="BW108" s="20">
        <v>1</v>
      </c>
      <c r="BX108" s="20">
        <v>18</v>
      </c>
      <c r="BY108" s="20" t="s">
        <v>34</v>
      </c>
      <c r="BZ108" s="20">
        <v>0.50800000000000001</v>
      </c>
      <c r="CA108" s="21" t="s">
        <v>271</v>
      </c>
      <c r="CB108" s="25" t="s">
        <v>589</v>
      </c>
      <c r="CC108" s="30">
        <v>0.35499999999999998</v>
      </c>
      <c r="CD108" s="61" t="s">
        <v>240</v>
      </c>
      <c r="CE108" s="30">
        <v>0.66700000000000004</v>
      </c>
      <c r="CF108" s="64">
        <v>0.377</v>
      </c>
      <c r="CG108" s="65">
        <v>20</v>
      </c>
      <c r="CH108" s="62">
        <f t="shared" si="48"/>
        <v>11</v>
      </c>
      <c r="CI108" s="30">
        <v>14</v>
      </c>
      <c r="CJ108" s="30">
        <v>23</v>
      </c>
      <c r="CK108" s="30">
        <v>37</v>
      </c>
      <c r="CL108" s="63">
        <v>0.4375</v>
      </c>
      <c r="CM108" s="66">
        <v>0.65714285714285714</v>
      </c>
      <c r="CN108" s="22">
        <f t="shared" si="60"/>
        <v>1.094642857142857</v>
      </c>
      <c r="CO108" s="20">
        <v>13</v>
      </c>
      <c r="CP108" s="20">
        <v>12</v>
      </c>
      <c r="CQ108" s="29">
        <f>CO108-CP108</f>
        <v>1</v>
      </c>
      <c r="CR108" s="20">
        <v>20</v>
      </c>
      <c r="CS108" s="20">
        <v>12</v>
      </c>
      <c r="CT108" s="20">
        <f t="shared" ref="CT108:CT134" si="78">CR108/CS108</f>
        <v>1.6666666666666667</v>
      </c>
      <c r="CU108" s="20">
        <v>14</v>
      </c>
      <c r="CV108" s="17">
        <f t="shared" si="50"/>
        <v>2</v>
      </c>
      <c r="CW108" s="20">
        <v>9</v>
      </c>
      <c r="CX108" s="20">
        <v>8</v>
      </c>
      <c r="CY108" s="20">
        <v>77</v>
      </c>
      <c r="CZ108" s="17">
        <v>75</v>
      </c>
      <c r="DD108" s="18" t="s">
        <v>133</v>
      </c>
      <c r="DE108" s="19">
        <v>43484</v>
      </c>
      <c r="DF108" s="20" t="s">
        <v>241</v>
      </c>
      <c r="DG108" s="20" t="s">
        <v>68</v>
      </c>
      <c r="DH108" s="20">
        <v>-6</v>
      </c>
      <c r="DI108" s="20" t="s">
        <v>242</v>
      </c>
      <c r="DJ108" s="20">
        <v>0.44800000000000001</v>
      </c>
      <c r="DK108" s="20" t="s">
        <v>243</v>
      </c>
      <c r="DL108" s="24">
        <v>30</v>
      </c>
      <c r="DM108" s="20">
        <v>0.433</v>
      </c>
      <c r="DN108" s="20" t="s">
        <v>51</v>
      </c>
      <c r="DO108" s="20">
        <v>0.83299999999999996</v>
      </c>
      <c r="DP108" s="23">
        <v>0.53100000000000003</v>
      </c>
      <c r="DQ108" s="24">
        <v>14</v>
      </c>
      <c r="DR108" s="27">
        <f t="shared" si="68"/>
        <v>16</v>
      </c>
      <c r="DS108" s="20">
        <v>9</v>
      </c>
      <c r="DT108" s="20">
        <v>19</v>
      </c>
      <c r="DU108" s="20">
        <v>28</v>
      </c>
      <c r="DV108" s="22">
        <v>0.23684210526315788</v>
      </c>
      <c r="DW108" s="25">
        <v>0.82608695652173914</v>
      </c>
      <c r="DX108" s="22">
        <f t="shared" si="69"/>
        <v>1.062929061784897</v>
      </c>
      <c r="DY108" s="20">
        <v>27</v>
      </c>
      <c r="DZ108" s="20">
        <v>17</v>
      </c>
      <c r="EA108" s="17">
        <f t="shared" si="70"/>
        <v>10</v>
      </c>
      <c r="EB108" s="20">
        <v>20</v>
      </c>
      <c r="EC108" s="20">
        <v>7</v>
      </c>
      <c r="ED108" s="25">
        <f t="shared" si="71"/>
        <v>2.8571428571428572</v>
      </c>
      <c r="EE108" s="20">
        <v>12</v>
      </c>
      <c r="EF108" s="17">
        <f t="shared" si="72"/>
        <v>-8</v>
      </c>
      <c r="EG108" s="20">
        <v>5</v>
      </c>
      <c r="EH108" s="20">
        <v>5</v>
      </c>
      <c r="EI108" s="20">
        <v>88</v>
      </c>
      <c r="EJ108" s="17">
        <v>82</v>
      </c>
    </row>
    <row r="109" spans="1:140" x14ac:dyDescent="0.3">
      <c r="A109" s="2" t="s">
        <v>221</v>
      </c>
      <c r="B109" s="6">
        <v>43470</v>
      </c>
      <c r="C109" s="7" t="s">
        <v>222</v>
      </c>
      <c r="D109" s="7" t="s">
        <v>28</v>
      </c>
      <c r="E109" s="7">
        <v>15</v>
      </c>
      <c r="F109" s="7" t="s">
        <v>89</v>
      </c>
      <c r="G109" s="7">
        <v>0.52500000000000002</v>
      </c>
      <c r="H109" s="8" t="s">
        <v>223</v>
      </c>
      <c r="I109" s="48">
        <v>28</v>
      </c>
      <c r="J109" s="7">
        <v>0.25</v>
      </c>
      <c r="K109" s="7" t="s">
        <v>224</v>
      </c>
      <c r="L109" s="7">
        <v>0.69599999999999995</v>
      </c>
      <c r="M109" s="11">
        <v>0.36699999999999999</v>
      </c>
      <c r="N109" s="14">
        <v>16</v>
      </c>
      <c r="O109" s="14">
        <f t="shared" si="73"/>
        <v>12</v>
      </c>
      <c r="P109" s="7">
        <v>14</v>
      </c>
      <c r="Q109" s="7">
        <v>27</v>
      </c>
      <c r="R109" s="7">
        <v>41</v>
      </c>
      <c r="S109" s="9">
        <v>0.46666666666666667</v>
      </c>
      <c r="T109" s="10">
        <v>0.6428571428571429</v>
      </c>
      <c r="U109" s="10">
        <f t="shared" si="74"/>
        <v>1.1095238095238096</v>
      </c>
      <c r="V109" s="7">
        <v>21</v>
      </c>
      <c r="W109" s="7">
        <v>18</v>
      </c>
      <c r="X109" s="7">
        <f t="shared" si="75"/>
        <v>3</v>
      </c>
      <c r="Y109" s="7">
        <v>19</v>
      </c>
      <c r="Z109" s="7">
        <v>10</v>
      </c>
      <c r="AA109" s="10">
        <f t="shared" si="52"/>
        <v>1.9</v>
      </c>
      <c r="AB109" s="7">
        <v>6</v>
      </c>
      <c r="AC109" s="5">
        <f t="shared" si="53"/>
        <v>-4</v>
      </c>
      <c r="AD109" s="7">
        <v>3</v>
      </c>
      <c r="AE109" s="7">
        <v>3</v>
      </c>
      <c r="AF109" s="7">
        <v>85</v>
      </c>
      <c r="AG109" s="5">
        <v>84</v>
      </c>
      <c r="AH109" s="60"/>
      <c r="AI109" s="18" t="s">
        <v>112</v>
      </c>
      <c r="AJ109" s="19">
        <v>43518</v>
      </c>
      <c r="AK109" s="20" t="s">
        <v>270</v>
      </c>
      <c r="AL109" s="20" t="s">
        <v>28</v>
      </c>
      <c r="AM109" s="20">
        <v>18</v>
      </c>
      <c r="AN109" s="20" t="s">
        <v>272</v>
      </c>
      <c r="AO109" s="20">
        <v>0.45</v>
      </c>
      <c r="AP109" s="21" t="s">
        <v>273</v>
      </c>
      <c r="AQ109" s="25" t="s">
        <v>597</v>
      </c>
      <c r="AR109" s="20">
        <v>0.30399999999999999</v>
      </c>
      <c r="AS109" s="20" t="s">
        <v>46</v>
      </c>
      <c r="AT109" s="20">
        <v>0.94099999999999995</v>
      </c>
      <c r="AU109" s="23">
        <v>0.317</v>
      </c>
      <c r="AV109" s="24">
        <v>26</v>
      </c>
      <c r="AW109" s="27">
        <f t="shared" si="43"/>
        <v>-3</v>
      </c>
      <c r="AX109" s="20">
        <v>13</v>
      </c>
      <c r="AY109" s="20">
        <v>23</v>
      </c>
      <c r="AZ109" s="20">
        <v>36</v>
      </c>
      <c r="BA109" s="22">
        <v>0.38235294117647056</v>
      </c>
      <c r="BB109" s="25">
        <v>0.60526315789473684</v>
      </c>
      <c r="BC109" s="22">
        <f t="shared" si="44"/>
        <v>0.9876160990712074</v>
      </c>
      <c r="BD109" s="20">
        <v>19</v>
      </c>
      <c r="BE109" s="20">
        <v>17</v>
      </c>
      <c r="BF109" s="17">
        <f t="shared" ref="BF109:BF140" si="79">BD109-BE109</f>
        <v>2</v>
      </c>
      <c r="BG109" s="20">
        <v>14</v>
      </c>
      <c r="BH109" s="20">
        <v>13</v>
      </c>
      <c r="BI109" s="20">
        <f t="shared" si="77"/>
        <v>1.0769230769230769</v>
      </c>
      <c r="BJ109" s="20">
        <v>18</v>
      </c>
      <c r="BK109" s="17">
        <f t="shared" si="76"/>
        <v>4</v>
      </c>
      <c r="BL109" s="20">
        <v>6</v>
      </c>
      <c r="BM109" s="20">
        <v>8</v>
      </c>
      <c r="BN109" s="20">
        <v>77</v>
      </c>
      <c r="BO109" s="17">
        <v>80</v>
      </c>
      <c r="BT109" s="18" t="s">
        <v>112</v>
      </c>
      <c r="BU109" s="37">
        <v>43518</v>
      </c>
      <c r="BV109" s="20" t="s">
        <v>270</v>
      </c>
      <c r="BW109" s="20">
        <v>1</v>
      </c>
      <c r="BX109" s="20">
        <v>18</v>
      </c>
      <c r="BY109" s="20" t="s">
        <v>272</v>
      </c>
      <c r="BZ109" s="20">
        <v>0.45</v>
      </c>
      <c r="CA109" s="21" t="s">
        <v>273</v>
      </c>
      <c r="CB109" s="25" t="s">
        <v>597</v>
      </c>
      <c r="CC109" s="30">
        <v>0.30399999999999999</v>
      </c>
      <c r="CD109" s="30" t="s">
        <v>46</v>
      </c>
      <c r="CE109" s="30">
        <v>0.94099999999999995</v>
      </c>
      <c r="CF109" s="64">
        <v>0.317</v>
      </c>
      <c r="CG109" s="65">
        <v>26</v>
      </c>
      <c r="CH109" s="62">
        <f t="shared" si="48"/>
        <v>-3</v>
      </c>
      <c r="CI109" s="30">
        <v>13</v>
      </c>
      <c r="CJ109" s="30">
        <v>23</v>
      </c>
      <c r="CK109" s="30">
        <v>36</v>
      </c>
      <c r="CL109" s="63">
        <v>0.38235294117647056</v>
      </c>
      <c r="CM109" s="66">
        <v>0.60526315789473684</v>
      </c>
      <c r="CN109" s="22">
        <f t="shared" si="60"/>
        <v>0.9876160990712074</v>
      </c>
      <c r="CO109" s="20">
        <v>19</v>
      </c>
      <c r="CP109" s="20">
        <v>17</v>
      </c>
      <c r="CQ109" s="29">
        <f t="shared" ref="CQ109:CQ140" si="80">CO109-CP109</f>
        <v>2</v>
      </c>
      <c r="CR109" s="20">
        <v>14</v>
      </c>
      <c r="CS109" s="20">
        <v>13</v>
      </c>
      <c r="CT109" s="20">
        <f t="shared" si="78"/>
        <v>1.0769230769230769</v>
      </c>
      <c r="CU109" s="20">
        <v>18</v>
      </c>
      <c r="CV109" s="17">
        <f t="shared" si="50"/>
        <v>5</v>
      </c>
      <c r="CW109" s="20">
        <v>6</v>
      </c>
      <c r="CX109" s="20">
        <v>8</v>
      </c>
      <c r="CY109" s="20">
        <v>77</v>
      </c>
      <c r="CZ109" s="17">
        <v>80</v>
      </c>
      <c r="DD109" s="18" t="s">
        <v>144</v>
      </c>
      <c r="DE109" s="19">
        <v>43489</v>
      </c>
      <c r="DF109" s="20" t="s">
        <v>244</v>
      </c>
      <c r="DG109" s="20" t="s">
        <v>28</v>
      </c>
      <c r="DH109" s="20">
        <v>2</v>
      </c>
      <c r="DI109" s="20" t="s">
        <v>245</v>
      </c>
      <c r="DJ109" s="20">
        <v>0.41799999999999998</v>
      </c>
      <c r="DK109" s="21" t="s">
        <v>246</v>
      </c>
      <c r="DL109" s="25" t="s">
        <v>598</v>
      </c>
      <c r="DM109" s="20">
        <v>0.25</v>
      </c>
      <c r="DN109" s="21" t="s">
        <v>247</v>
      </c>
      <c r="DO109" s="20">
        <v>0.75</v>
      </c>
      <c r="DP109" s="23">
        <v>0.41299999999999998</v>
      </c>
      <c r="DQ109" s="24">
        <v>19</v>
      </c>
      <c r="DR109" s="27">
        <f t="shared" si="68"/>
        <v>1</v>
      </c>
      <c r="DS109" s="20">
        <v>14</v>
      </c>
      <c r="DT109" s="20">
        <v>27</v>
      </c>
      <c r="DU109" s="20">
        <v>41</v>
      </c>
      <c r="DV109" s="22">
        <v>0.35</v>
      </c>
      <c r="DW109" s="25">
        <v>0.72972972972972971</v>
      </c>
      <c r="DX109" s="22">
        <f t="shared" si="69"/>
        <v>1.0797297297297297</v>
      </c>
      <c r="DY109" s="20">
        <v>9</v>
      </c>
      <c r="DZ109" s="20">
        <v>8</v>
      </c>
      <c r="EA109" s="17">
        <f t="shared" si="70"/>
        <v>1</v>
      </c>
      <c r="EB109" s="20">
        <v>11</v>
      </c>
      <c r="EC109" s="20">
        <v>8</v>
      </c>
      <c r="ED109" s="25">
        <f t="shared" si="71"/>
        <v>1.375</v>
      </c>
      <c r="EE109" s="20">
        <v>8</v>
      </c>
      <c r="EF109" s="17">
        <f t="shared" si="72"/>
        <v>-3</v>
      </c>
      <c r="EG109" s="20">
        <v>8</v>
      </c>
      <c r="EH109" s="20">
        <v>3</v>
      </c>
      <c r="EI109" s="20">
        <v>64</v>
      </c>
      <c r="EJ109" s="17">
        <v>79</v>
      </c>
    </row>
    <row r="110" spans="1:140" x14ac:dyDescent="0.3">
      <c r="A110" s="2" t="s">
        <v>225</v>
      </c>
      <c r="B110" s="6">
        <v>43473</v>
      </c>
      <c r="C110" s="7" t="s">
        <v>226</v>
      </c>
      <c r="D110" s="7" t="s">
        <v>28</v>
      </c>
      <c r="E110" s="7">
        <v>30</v>
      </c>
      <c r="F110" s="7" t="s">
        <v>227</v>
      </c>
      <c r="G110" s="7">
        <v>0.46700000000000003</v>
      </c>
      <c r="H110" s="8" t="s">
        <v>228</v>
      </c>
      <c r="I110" s="48">
        <v>19</v>
      </c>
      <c r="J110" s="7">
        <v>0.316</v>
      </c>
      <c r="K110" s="7" t="s">
        <v>229</v>
      </c>
      <c r="L110" s="7">
        <v>0.75</v>
      </c>
      <c r="M110" s="11">
        <v>0.27700000000000002</v>
      </c>
      <c r="N110" s="14">
        <v>23</v>
      </c>
      <c r="O110" s="14">
        <f t="shared" si="73"/>
        <v>-4</v>
      </c>
      <c r="P110" s="7">
        <v>10</v>
      </c>
      <c r="Q110" s="7">
        <v>37</v>
      </c>
      <c r="R110" s="7">
        <v>47</v>
      </c>
      <c r="S110" s="9">
        <v>0.2857142857142857</v>
      </c>
      <c r="T110" s="10">
        <v>0.74</v>
      </c>
      <c r="U110" s="10">
        <f t="shared" si="74"/>
        <v>1.0257142857142858</v>
      </c>
      <c r="V110" s="7">
        <v>17</v>
      </c>
      <c r="W110" s="7">
        <v>16</v>
      </c>
      <c r="X110" s="7">
        <f t="shared" si="75"/>
        <v>1</v>
      </c>
      <c r="Y110" s="7">
        <v>15</v>
      </c>
      <c r="Z110" s="7">
        <v>12</v>
      </c>
      <c r="AA110" s="10">
        <f t="shared" si="52"/>
        <v>1.25</v>
      </c>
      <c r="AB110" s="7">
        <v>14</v>
      </c>
      <c r="AC110" s="5">
        <f t="shared" si="53"/>
        <v>2</v>
      </c>
      <c r="AD110" s="7">
        <v>6</v>
      </c>
      <c r="AE110" s="7">
        <v>5</v>
      </c>
      <c r="AF110" s="7">
        <v>77</v>
      </c>
      <c r="AG110" s="5">
        <v>82</v>
      </c>
      <c r="AH110" s="60"/>
      <c r="AI110" s="18" t="s">
        <v>92</v>
      </c>
      <c r="AJ110" s="19">
        <v>43519</v>
      </c>
      <c r="AK110" s="20" t="s">
        <v>274</v>
      </c>
      <c r="AL110" s="20" t="s">
        <v>28</v>
      </c>
      <c r="AM110" s="20">
        <v>18</v>
      </c>
      <c r="AN110" s="20" t="s">
        <v>275</v>
      </c>
      <c r="AO110" s="20">
        <v>0.53100000000000003</v>
      </c>
      <c r="AP110" s="21" t="s">
        <v>253</v>
      </c>
      <c r="AQ110" s="25" t="s">
        <v>605</v>
      </c>
      <c r="AR110" s="20">
        <v>0.44400000000000001</v>
      </c>
      <c r="AS110" s="20" t="s">
        <v>276</v>
      </c>
      <c r="AT110" s="20">
        <v>0.71399999999999997</v>
      </c>
      <c r="AU110" s="23">
        <v>0.38900000000000001</v>
      </c>
      <c r="AV110" s="24">
        <v>29</v>
      </c>
      <c r="AW110" s="27">
        <f t="shared" si="43"/>
        <v>-2</v>
      </c>
      <c r="AX110" s="20">
        <v>4</v>
      </c>
      <c r="AY110" s="20">
        <v>21</v>
      </c>
      <c r="AZ110" s="20">
        <v>25</v>
      </c>
      <c r="BA110" s="22">
        <v>0.16</v>
      </c>
      <c r="BB110" s="25">
        <v>0.65625</v>
      </c>
      <c r="BC110" s="22">
        <f t="shared" si="44"/>
        <v>0.81625000000000003</v>
      </c>
      <c r="BD110" s="20">
        <v>11</v>
      </c>
      <c r="BE110" s="20">
        <v>20</v>
      </c>
      <c r="BF110" s="17">
        <f t="shared" si="79"/>
        <v>-9</v>
      </c>
      <c r="BG110" s="20">
        <v>13</v>
      </c>
      <c r="BH110" s="20">
        <v>9</v>
      </c>
      <c r="BI110" s="20">
        <f t="shared" si="77"/>
        <v>1.4444444444444444</v>
      </c>
      <c r="BJ110" s="20">
        <v>16</v>
      </c>
      <c r="BK110" s="17">
        <f t="shared" si="76"/>
        <v>3</v>
      </c>
      <c r="BL110" s="20">
        <v>7</v>
      </c>
      <c r="BM110" s="20">
        <v>7</v>
      </c>
      <c r="BN110" s="20">
        <v>79</v>
      </c>
      <c r="BO110" s="17">
        <v>65</v>
      </c>
      <c r="BT110" s="18" t="s">
        <v>92</v>
      </c>
      <c r="BU110" s="37">
        <v>43519</v>
      </c>
      <c r="BV110" s="20" t="s">
        <v>274</v>
      </c>
      <c r="BW110" s="20">
        <v>1</v>
      </c>
      <c r="BX110" s="20">
        <v>18</v>
      </c>
      <c r="BY110" s="20" t="s">
        <v>275</v>
      </c>
      <c r="BZ110" s="20">
        <v>0.53100000000000003</v>
      </c>
      <c r="CA110" s="21" t="s">
        <v>253</v>
      </c>
      <c r="CB110" s="25" t="s">
        <v>605</v>
      </c>
      <c r="CC110" s="30">
        <v>0.44400000000000001</v>
      </c>
      <c r="CD110" s="30" t="s">
        <v>276</v>
      </c>
      <c r="CE110" s="30">
        <v>0.71399999999999997</v>
      </c>
      <c r="CF110" s="64">
        <v>0.38900000000000001</v>
      </c>
      <c r="CG110" s="65">
        <v>29</v>
      </c>
      <c r="CH110" s="62">
        <f t="shared" si="48"/>
        <v>-2</v>
      </c>
      <c r="CI110" s="30">
        <v>4</v>
      </c>
      <c r="CJ110" s="30">
        <v>21</v>
      </c>
      <c r="CK110" s="30">
        <v>25</v>
      </c>
      <c r="CL110" s="63">
        <v>0.16</v>
      </c>
      <c r="CM110" s="66">
        <v>0.65625</v>
      </c>
      <c r="CN110" s="22">
        <f t="shared" si="60"/>
        <v>0.81625000000000003</v>
      </c>
      <c r="CO110" s="20">
        <v>11</v>
      </c>
      <c r="CP110" s="20">
        <v>20</v>
      </c>
      <c r="CQ110" s="29">
        <f t="shared" si="80"/>
        <v>-9</v>
      </c>
      <c r="CR110" s="20">
        <v>13</v>
      </c>
      <c r="CS110" s="20">
        <v>9</v>
      </c>
      <c r="CT110" s="20">
        <f t="shared" si="78"/>
        <v>1.4444444444444444</v>
      </c>
      <c r="CU110" s="20">
        <v>16</v>
      </c>
      <c r="CV110" s="17">
        <f t="shared" si="50"/>
        <v>7</v>
      </c>
      <c r="CW110" s="20">
        <v>7</v>
      </c>
      <c r="CX110" s="20">
        <v>7</v>
      </c>
      <c r="CY110" s="20">
        <v>79</v>
      </c>
      <c r="CZ110" s="17">
        <v>65</v>
      </c>
      <c r="DD110" s="18" t="s">
        <v>96</v>
      </c>
      <c r="DE110" s="19">
        <v>43491</v>
      </c>
      <c r="DF110" s="20" t="s">
        <v>248</v>
      </c>
      <c r="DG110" s="20" t="s">
        <v>28</v>
      </c>
      <c r="DH110" s="20">
        <v>7</v>
      </c>
      <c r="DI110" s="20" t="s">
        <v>249</v>
      </c>
      <c r="DJ110" s="20">
        <v>0.48899999999999999</v>
      </c>
      <c r="DK110" s="21" t="s">
        <v>195</v>
      </c>
      <c r="DL110" s="25" t="s">
        <v>610</v>
      </c>
      <c r="DM110" s="20">
        <v>0.44400000000000001</v>
      </c>
      <c r="DN110" s="20" t="s">
        <v>250</v>
      </c>
      <c r="DO110" s="20">
        <v>0.86199999999999999</v>
      </c>
      <c r="DP110" s="23">
        <v>0.42</v>
      </c>
      <c r="DQ110" s="24">
        <v>14</v>
      </c>
      <c r="DR110" s="27">
        <f t="shared" si="68"/>
        <v>-5</v>
      </c>
      <c r="DS110" s="20">
        <v>12</v>
      </c>
      <c r="DT110" s="20">
        <v>17</v>
      </c>
      <c r="DU110" s="20">
        <v>29</v>
      </c>
      <c r="DV110" s="22">
        <v>0.46153846153846156</v>
      </c>
      <c r="DW110" s="25">
        <v>0.54838709677419351</v>
      </c>
      <c r="DX110" s="22">
        <f t="shared" si="69"/>
        <v>1.0099255583126552</v>
      </c>
      <c r="DY110" s="20">
        <v>20</v>
      </c>
      <c r="DZ110" s="20">
        <v>24</v>
      </c>
      <c r="EA110" s="17">
        <f t="shared" si="70"/>
        <v>-4</v>
      </c>
      <c r="EB110" s="20">
        <v>7</v>
      </c>
      <c r="EC110" s="20">
        <v>13</v>
      </c>
      <c r="ED110" s="25">
        <f t="shared" si="71"/>
        <v>0.53846153846153844</v>
      </c>
      <c r="EE110" s="20">
        <v>14</v>
      </c>
      <c r="EF110" s="17">
        <f t="shared" si="72"/>
        <v>7</v>
      </c>
      <c r="EG110" s="20">
        <v>4</v>
      </c>
      <c r="EH110" s="20">
        <v>7</v>
      </c>
      <c r="EI110" s="20">
        <v>75</v>
      </c>
      <c r="EJ110" s="17">
        <v>74</v>
      </c>
    </row>
    <row r="111" spans="1:140" x14ac:dyDescent="0.3">
      <c r="A111" s="2" t="s">
        <v>107</v>
      </c>
      <c r="B111" s="6">
        <v>43475</v>
      </c>
      <c r="C111" s="7" t="s">
        <v>230</v>
      </c>
      <c r="D111" s="7" t="s">
        <v>28</v>
      </c>
      <c r="E111" s="7">
        <v>14</v>
      </c>
      <c r="F111" s="7" t="s">
        <v>231</v>
      </c>
      <c r="G111" s="7">
        <v>0.46300000000000002</v>
      </c>
      <c r="H111" s="8" t="s">
        <v>232</v>
      </c>
      <c r="I111" s="48">
        <v>18</v>
      </c>
      <c r="J111" s="7">
        <v>0.44400000000000001</v>
      </c>
      <c r="K111" s="8" t="s">
        <v>233</v>
      </c>
      <c r="L111" s="7">
        <v>0.75</v>
      </c>
      <c r="M111" s="11">
        <v>0.34599999999999997</v>
      </c>
      <c r="N111" s="14">
        <v>15</v>
      </c>
      <c r="O111" s="14">
        <f t="shared" si="73"/>
        <v>3</v>
      </c>
      <c r="P111" s="7">
        <v>11</v>
      </c>
      <c r="Q111" s="7">
        <v>28</v>
      </c>
      <c r="R111" s="7">
        <v>39</v>
      </c>
      <c r="S111" s="9">
        <v>0.35483870967741937</v>
      </c>
      <c r="T111" s="10">
        <v>0.73684210526315785</v>
      </c>
      <c r="U111" s="10">
        <f t="shared" si="74"/>
        <v>1.0916808149405772</v>
      </c>
      <c r="V111" s="7">
        <v>22</v>
      </c>
      <c r="W111" s="7">
        <v>18</v>
      </c>
      <c r="X111" s="7">
        <f t="shared" si="75"/>
        <v>4</v>
      </c>
      <c r="Y111" s="7">
        <v>15</v>
      </c>
      <c r="Z111" s="7">
        <v>19</v>
      </c>
      <c r="AA111" s="10">
        <f t="shared" si="52"/>
        <v>0.78947368421052633</v>
      </c>
      <c r="AB111" s="7">
        <v>15</v>
      </c>
      <c r="AC111" s="5">
        <f t="shared" si="53"/>
        <v>-4</v>
      </c>
      <c r="AD111" s="7">
        <v>6</v>
      </c>
      <c r="AE111" s="7">
        <v>5</v>
      </c>
      <c r="AF111" s="7">
        <v>67</v>
      </c>
      <c r="AG111" s="5">
        <v>78</v>
      </c>
      <c r="AH111" s="60"/>
      <c r="AI111" s="18" t="s">
        <v>355</v>
      </c>
      <c r="AJ111" s="19">
        <v>43845</v>
      </c>
      <c r="AK111" s="20" t="s">
        <v>356</v>
      </c>
      <c r="AL111" s="20" t="s">
        <v>28</v>
      </c>
      <c r="AM111" s="20">
        <v>18</v>
      </c>
      <c r="AN111" s="20" t="s">
        <v>357</v>
      </c>
      <c r="AO111" s="20">
        <v>0.5</v>
      </c>
      <c r="AP111" s="21" t="s">
        <v>358</v>
      </c>
      <c r="AQ111" s="25" t="s">
        <v>593</v>
      </c>
      <c r="AR111" s="23">
        <v>0.5</v>
      </c>
      <c r="AS111" s="21" t="s">
        <v>359</v>
      </c>
      <c r="AT111" s="20">
        <v>0.75</v>
      </c>
      <c r="AU111" s="23">
        <v>0.39600000000000002</v>
      </c>
      <c r="AV111" s="24">
        <v>17</v>
      </c>
      <c r="AW111" s="27">
        <f t="shared" si="43"/>
        <v>1</v>
      </c>
      <c r="AX111" s="20">
        <v>6</v>
      </c>
      <c r="AY111" s="20">
        <v>29</v>
      </c>
      <c r="AZ111" s="20">
        <v>35</v>
      </c>
      <c r="BA111" s="25">
        <v>0.21428571428571427</v>
      </c>
      <c r="BB111" s="25">
        <v>0.82857142857142863</v>
      </c>
      <c r="BC111" s="22">
        <f t="shared" si="44"/>
        <v>1.0428571428571429</v>
      </c>
      <c r="BD111" s="20">
        <v>16</v>
      </c>
      <c r="BE111" s="24">
        <v>12</v>
      </c>
      <c r="BF111" s="17">
        <f t="shared" si="79"/>
        <v>4</v>
      </c>
      <c r="BG111" s="20">
        <v>14</v>
      </c>
      <c r="BH111" s="20">
        <v>12</v>
      </c>
      <c r="BI111" s="20">
        <f t="shared" si="77"/>
        <v>1.1666666666666667</v>
      </c>
      <c r="BJ111" s="24">
        <v>15</v>
      </c>
      <c r="BK111" s="17">
        <f t="shared" si="76"/>
        <v>1</v>
      </c>
      <c r="BL111" s="20">
        <v>5</v>
      </c>
      <c r="BM111" s="20">
        <v>10</v>
      </c>
      <c r="BN111" s="20">
        <v>71</v>
      </c>
      <c r="BO111" s="17">
        <v>72</v>
      </c>
      <c r="BT111" s="18" t="s">
        <v>355</v>
      </c>
      <c r="BU111" s="37">
        <v>43845</v>
      </c>
      <c r="BV111" s="20" t="s">
        <v>356</v>
      </c>
      <c r="BW111" s="20">
        <v>1</v>
      </c>
      <c r="BX111" s="20">
        <v>18</v>
      </c>
      <c r="BY111" s="20" t="s">
        <v>357</v>
      </c>
      <c r="BZ111" s="20">
        <v>0.5</v>
      </c>
      <c r="CA111" s="21" t="s">
        <v>358</v>
      </c>
      <c r="CB111" s="25" t="s">
        <v>593</v>
      </c>
      <c r="CC111" s="64">
        <v>0.5</v>
      </c>
      <c r="CD111" s="61" t="s">
        <v>359</v>
      </c>
      <c r="CE111" s="30">
        <v>0.75</v>
      </c>
      <c r="CF111" s="64">
        <v>0.39600000000000002</v>
      </c>
      <c r="CG111" s="65">
        <v>17</v>
      </c>
      <c r="CH111" s="62">
        <f t="shared" si="48"/>
        <v>1</v>
      </c>
      <c r="CI111" s="30">
        <v>6</v>
      </c>
      <c r="CJ111" s="30">
        <v>29</v>
      </c>
      <c r="CK111" s="30">
        <v>35</v>
      </c>
      <c r="CL111" s="66">
        <v>0.21428571428571427</v>
      </c>
      <c r="CM111" s="66">
        <v>0.82857142857142863</v>
      </c>
      <c r="CN111" s="22">
        <f t="shared" si="60"/>
        <v>1.0428571428571429</v>
      </c>
      <c r="CO111" s="20">
        <v>16</v>
      </c>
      <c r="CP111" s="24">
        <v>12</v>
      </c>
      <c r="CQ111" s="29">
        <f t="shared" si="80"/>
        <v>4</v>
      </c>
      <c r="CR111" s="20">
        <v>14</v>
      </c>
      <c r="CS111" s="20">
        <v>12</v>
      </c>
      <c r="CT111" s="20">
        <f t="shared" si="78"/>
        <v>1.1666666666666667</v>
      </c>
      <c r="CU111" s="24">
        <v>15</v>
      </c>
      <c r="CV111" s="17">
        <f t="shared" si="50"/>
        <v>3</v>
      </c>
      <c r="CW111" s="20">
        <v>5</v>
      </c>
      <c r="CX111" s="20">
        <v>10</v>
      </c>
      <c r="CY111" s="20">
        <v>71</v>
      </c>
      <c r="CZ111" s="17">
        <v>72</v>
      </c>
      <c r="DD111" s="18" t="s">
        <v>37</v>
      </c>
      <c r="DE111" s="19">
        <v>43495</v>
      </c>
      <c r="DF111" s="20" t="s">
        <v>251</v>
      </c>
      <c r="DG111" s="20" t="s">
        <v>28</v>
      </c>
      <c r="DH111" s="20">
        <v>23</v>
      </c>
      <c r="DI111" s="20" t="s">
        <v>252</v>
      </c>
      <c r="DJ111" s="20">
        <v>0.58199999999999996</v>
      </c>
      <c r="DK111" s="21" t="s">
        <v>253</v>
      </c>
      <c r="DL111" s="25" t="s">
        <v>605</v>
      </c>
      <c r="DM111" s="20">
        <v>0.44400000000000001</v>
      </c>
      <c r="DN111" s="21" t="s">
        <v>250</v>
      </c>
      <c r="DO111" s="20">
        <v>0.88900000000000001</v>
      </c>
      <c r="DP111" s="23">
        <v>0.32300000000000001</v>
      </c>
      <c r="DQ111" s="24">
        <v>17</v>
      </c>
      <c r="DR111" s="27">
        <f t="shared" si="68"/>
        <v>10</v>
      </c>
      <c r="DS111" s="20">
        <v>7</v>
      </c>
      <c r="DT111" s="20">
        <v>24</v>
      </c>
      <c r="DU111" s="20">
        <v>31</v>
      </c>
      <c r="DV111" s="22">
        <v>0.30434782608695654</v>
      </c>
      <c r="DW111" s="25">
        <v>0.58536585365853655</v>
      </c>
      <c r="DX111" s="22">
        <f t="shared" si="69"/>
        <v>0.88971367974549309</v>
      </c>
      <c r="DY111" s="20">
        <v>18</v>
      </c>
      <c r="DZ111" s="20">
        <v>13</v>
      </c>
      <c r="EA111" s="17">
        <f t="shared" si="70"/>
        <v>5</v>
      </c>
      <c r="EB111" s="20">
        <v>22</v>
      </c>
      <c r="EC111" s="20">
        <v>16</v>
      </c>
      <c r="ED111" s="25">
        <f t="shared" si="71"/>
        <v>1.375</v>
      </c>
      <c r="EE111" s="20">
        <v>12</v>
      </c>
      <c r="EF111" s="17">
        <f t="shared" si="72"/>
        <v>-10</v>
      </c>
      <c r="EG111" s="20">
        <v>6</v>
      </c>
      <c r="EH111" s="20">
        <v>7</v>
      </c>
      <c r="EI111" s="20">
        <v>84</v>
      </c>
      <c r="EJ111" s="17">
        <v>73</v>
      </c>
    </row>
    <row r="112" spans="1:140" x14ac:dyDescent="0.3">
      <c r="A112" s="2" t="s">
        <v>87</v>
      </c>
      <c r="B112" s="6">
        <v>43477</v>
      </c>
      <c r="C112" s="7" t="s">
        <v>234</v>
      </c>
      <c r="D112" s="7" t="s">
        <v>28</v>
      </c>
      <c r="E112" s="7">
        <v>25</v>
      </c>
      <c r="F112" s="7" t="s">
        <v>235</v>
      </c>
      <c r="G112" s="7">
        <v>0.5</v>
      </c>
      <c r="H112" s="8" t="s">
        <v>236</v>
      </c>
      <c r="I112" s="48">
        <v>24</v>
      </c>
      <c r="J112" s="7">
        <v>0.41699999999999998</v>
      </c>
      <c r="K112" s="8" t="s">
        <v>175</v>
      </c>
      <c r="L112" s="7">
        <v>0.85699999999999998</v>
      </c>
      <c r="M112" s="11">
        <v>0.36699999999999999</v>
      </c>
      <c r="N112" s="14">
        <v>18</v>
      </c>
      <c r="O112" s="14">
        <f t="shared" si="73"/>
        <v>6</v>
      </c>
      <c r="P112" s="7">
        <v>13</v>
      </c>
      <c r="Q112" s="7">
        <v>34</v>
      </c>
      <c r="R112" s="7">
        <v>47</v>
      </c>
      <c r="S112" s="9">
        <v>0.41935483870967744</v>
      </c>
      <c r="T112" s="10">
        <v>0.87179487179487181</v>
      </c>
      <c r="U112" s="10">
        <f t="shared" si="74"/>
        <v>1.2911497105045493</v>
      </c>
      <c r="V112" s="7">
        <v>13</v>
      </c>
      <c r="W112" s="7">
        <v>11</v>
      </c>
      <c r="X112" s="7">
        <f t="shared" si="75"/>
        <v>2</v>
      </c>
      <c r="Y112" s="7">
        <v>17</v>
      </c>
      <c r="Z112" s="7">
        <v>10</v>
      </c>
      <c r="AA112" s="10">
        <f t="shared" si="52"/>
        <v>1.7</v>
      </c>
      <c r="AB112" s="7">
        <v>5</v>
      </c>
      <c r="AC112" s="5">
        <f t="shared" si="53"/>
        <v>-5</v>
      </c>
      <c r="AD112" s="7">
        <v>2</v>
      </c>
      <c r="AE112" s="7">
        <v>1</v>
      </c>
      <c r="AF112" s="7">
        <v>78</v>
      </c>
      <c r="AG112" s="5">
        <v>76</v>
      </c>
      <c r="AH112" s="60"/>
      <c r="AI112" s="18" t="s">
        <v>57</v>
      </c>
      <c r="AJ112" s="19">
        <v>42402</v>
      </c>
      <c r="AK112" s="20" t="s">
        <v>456</v>
      </c>
      <c r="AL112" s="20" t="s">
        <v>28</v>
      </c>
      <c r="AM112" s="17">
        <v>19</v>
      </c>
      <c r="AN112" s="20" t="s">
        <v>457</v>
      </c>
      <c r="AO112" s="20">
        <v>0.47499999999999998</v>
      </c>
      <c r="AP112" s="25" t="s">
        <v>458</v>
      </c>
      <c r="AQ112" s="24">
        <v>25</v>
      </c>
      <c r="AR112" s="20">
        <v>0.52</v>
      </c>
      <c r="AS112" s="20" t="s">
        <v>285</v>
      </c>
      <c r="AT112" s="20">
        <v>0.82399999999999995</v>
      </c>
      <c r="AU112" s="20">
        <v>0.47799999999999998</v>
      </c>
      <c r="AV112" s="20">
        <v>18</v>
      </c>
      <c r="AW112" s="27">
        <f t="shared" si="43"/>
        <v>7</v>
      </c>
      <c r="AX112" s="20">
        <v>14</v>
      </c>
      <c r="AY112" s="20">
        <v>26</v>
      </c>
      <c r="AZ112" s="20">
        <v>40</v>
      </c>
      <c r="BA112" s="22">
        <v>0.42424242424242425</v>
      </c>
      <c r="BB112" s="22">
        <v>0.89655172413793105</v>
      </c>
      <c r="BC112" s="22">
        <f t="shared" si="44"/>
        <v>1.3207941483803554</v>
      </c>
      <c r="BD112" s="20">
        <v>18</v>
      </c>
      <c r="BE112" s="17">
        <v>16</v>
      </c>
      <c r="BF112" s="17">
        <f t="shared" si="79"/>
        <v>2</v>
      </c>
      <c r="BG112" s="20">
        <v>18</v>
      </c>
      <c r="BH112" s="20">
        <v>8</v>
      </c>
      <c r="BI112" s="20">
        <f t="shared" si="77"/>
        <v>2.25</v>
      </c>
      <c r="BJ112" s="17">
        <v>13</v>
      </c>
      <c r="BK112" s="17">
        <f t="shared" si="76"/>
        <v>-5</v>
      </c>
      <c r="BL112" s="20">
        <v>3</v>
      </c>
      <c r="BM112" s="20">
        <v>4</v>
      </c>
      <c r="BN112" s="20">
        <v>83</v>
      </c>
      <c r="BO112" s="20">
        <v>79</v>
      </c>
      <c r="BT112" s="18" t="s">
        <v>57</v>
      </c>
      <c r="BU112" s="37">
        <v>42402</v>
      </c>
      <c r="BV112" s="20" t="s">
        <v>456</v>
      </c>
      <c r="BW112" s="20">
        <v>1</v>
      </c>
      <c r="BX112" s="17">
        <v>19</v>
      </c>
      <c r="BY112" s="20" t="s">
        <v>457</v>
      </c>
      <c r="BZ112" s="20">
        <v>0.47499999999999998</v>
      </c>
      <c r="CA112" s="25" t="s">
        <v>458</v>
      </c>
      <c r="CB112" s="24">
        <v>25</v>
      </c>
      <c r="CC112" s="30">
        <v>0.52</v>
      </c>
      <c r="CD112" s="30" t="s">
        <v>285</v>
      </c>
      <c r="CE112" s="30">
        <v>0.82399999999999995</v>
      </c>
      <c r="CF112" s="30">
        <v>0.47799999999999998</v>
      </c>
      <c r="CG112" s="30">
        <v>18</v>
      </c>
      <c r="CH112" s="62">
        <f t="shared" si="48"/>
        <v>7</v>
      </c>
      <c r="CI112" s="30">
        <v>14</v>
      </c>
      <c r="CJ112" s="30">
        <v>26</v>
      </c>
      <c r="CK112" s="30">
        <v>40</v>
      </c>
      <c r="CL112" s="63">
        <v>0.42424242424242425</v>
      </c>
      <c r="CM112" s="63">
        <v>0.89655172413793105</v>
      </c>
      <c r="CN112" s="22">
        <f t="shared" si="60"/>
        <v>1.3207941483803554</v>
      </c>
      <c r="CO112" s="20">
        <v>18</v>
      </c>
      <c r="CP112" s="17">
        <v>16</v>
      </c>
      <c r="CQ112" s="29">
        <f t="shared" si="80"/>
        <v>2</v>
      </c>
      <c r="CR112" s="20">
        <v>18</v>
      </c>
      <c r="CS112" s="20">
        <v>8</v>
      </c>
      <c r="CT112" s="20">
        <f t="shared" si="78"/>
        <v>2.25</v>
      </c>
      <c r="CU112" s="17">
        <v>13</v>
      </c>
      <c r="CV112" s="17">
        <f t="shared" si="50"/>
        <v>5</v>
      </c>
      <c r="CW112" s="20">
        <v>3</v>
      </c>
      <c r="CX112" s="20">
        <v>4</v>
      </c>
      <c r="CY112" s="20">
        <v>83</v>
      </c>
      <c r="CZ112" s="20">
        <v>79</v>
      </c>
      <c r="DD112" s="18" t="s">
        <v>82</v>
      </c>
      <c r="DE112" s="19">
        <v>43498</v>
      </c>
      <c r="DF112" s="20" t="s">
        <v>254</v>
      </c>
      <c r="DG112" s="20" t="s">
        <v>28</v>
      </c>
      <c r="DH112" s="20">
        <v>39</v>
      </c>
      <c r="DI112" s="20" t="s">
        <v>255</v>
      </c>
      <c r="DJ112" s="20">
        <v>0.58799999999999997</v>
      </c>
      <c r="DK112" s="21" t="s">
        <v>256</v>
      </c>
      <c r="DL112" s="25" t="s">
        <v>594</v>
      </c>
      <c r="DM112" s="20">
        <v>0.44</v>
      </c>
      <c r="DN112" s="21" t="s">
        <v>257</v>
      </c>
      <c r="DO112" s="20">
        <v>1</v>
      </c>
      <c r="DP112" s="23">
        <v>0.39200000000000002</v>
      </c>
      <c r="DQ112" s="24">
        <v>22</v>
      </c>
      <c r="DR112" s="27">
        <f t="shared" si="68"/>
        <v>3</v>
      </c>
      <c r="DS112" s="20">
        <v>14</v>
      </c>
      <c r="DT112" s="20">
        <v>26</v>
      </c>
      <c r="DU112" s="20">
        <v>40</v>
      </c>
      <c r="DV112" s="22">
        <v>0.51851851851851849</v>
      </c>
      <c r="DW112" s="25">
        <v>0.83870967741935487</v>
      </c>
      <c r="DX112" s="22">
        <f t="shared" si="69"/>
        <v>1.3572281959378734</v>
      </c>
      <c r="DY112" s="20">
        <v>14</v>
      </c>
      <c r="DZ112" s="20">
        <v>11</v>
      </c>
      <c r="EA112" s="17">
        <f t="shared" si="70"/>
        <v>3</v>
      </c>
      <c r="EB112" s="20">
        <v>17</v>
      </c>
      <c r="EC112" s="20">
        <v>10</v>
      </c>
      <c r="ED112" s="25">
        <f t="shared" si="71"/>
        <v>1.7</v>
      </c>
      <c r="EE112" s="20">
        <v>14</v>
      </c>
      <c r="EF112" s="17">
        <f t="shared" si="72"/>
        <v>-3</v>
      </c>
      <c r="EG112" s="20">
        <v>2</v>
      </c>
      <c r="EH112" s="20">
        <v>9</v>
      </c>
      <c r="EI112" s="20">
        <v>99</v>
      </c>
      <c r="EJ112" s="17">
        <v>78</v>
      </c>
    </row>
    <row r="113" spans="1:140" x14ac:dyDescent="0.3">
      <c r="A113" s="2" t="s">
        <v>47</v>
      </c>
      <c r="B113" s="6">
        <v>43481</v>
      </c>
      <c r="C113" s="7" t="s">
        <v>237</v>
      </c>
      <c r="D113" s="7" t="s">
        <v>28</v>
      </c>
      <c r="E113" s="7">
        <v>30</v>
      </c>
      <c r="F113" s="7" t="s">
        <v>238</v>
      </c>
      <c r="G113" s="7">
        <v>0.47899999999999998</v>
      </c>
      <c r="H113" s="8" t="s">
        <v>239</v>
      </c>
      <c r="I113" s="48">
        <v>23</v>
      </c>
      <c r="J113" s="7">
        <v>0.435</v>
      </c>
      <c r="K113" s="8" t="s">
        <v>240</v>
      </c>
      <c r="L113" s="7">
        <v>0.66700000000000004</v>
      </c>
      <c r="M113" s="11">
        <v>0.36399999999999999</v>
      </c>
      <c r="N113" s="14">
        <v>23</v>
      </c>
      <c r="O113" s="14">
        <f t="shared" si="73"/>
        <v>0</v>
      </c>
      <c r="P113" s="7">
        <v>16</v>
      </c>
      <c r="Q113" s="7">
        <v>33</v>
      </c>
      <c r="R113" s="7">
        <v>49</v>
      </c>
      <c r="S113" s="9">
        <v>0.43243243243243246</v>
      </c>
      <c r="T113" s="10">
        <v>0.89189189189189189</v>
      </c>
      <c r="U113" s="10">
        <f t="shared" si="74"/>
        <v>1.3243243243243243</v>
      </c>
      <c r="V113" s="7">
        <v>13</v>
      </c>
      <c r="W113" s="7">
        <v>6</v>
      </c>
      <c r="X113" s="7">
        <f t="shared" si="75"/>
        <v>7</v>
      </c>
      <c r="Y113" s="7">
        <v>27</v>
      </c>
      <c r="Z113" s="7">
        <v>11</v>
      </c>
      <c r="AA113" s="10">
        <f t="shared" si="52"/>
        <v>2.4545454545454546</v>
      </c>
      <c r="AB113" s="7">
        <v>12</v>
      </c>
      <c r="AC113" s="5">
        <f t="shared" si="53"/>
        <v>1</v>
      </c>
      <c r="AD113" s="7">
        <v>4</v>
      </c>
      <c r="AE113" s="7">
        <v>6</v>
      </c>
      <c r="AF113" s="7">
        <v>84</v>
      </c>
      <c r="AG113" s="5">
        <v>85</v>
      </c>
      <c r="AH113" s="60"/>
      <c r="AI113" s="18" t="s">
        <v>57</v>
      </c>
      <c r="AJ113" s="19">
        <v>43154</v>
      </c>
      <c r="AK113" s="20" t="s">
        <v>150</v>
      </c>
      <c r="AL113" s="20" t="s">
        <v>28</v>
      </c>
      <c r="AM113" s="20">
        <v>19</v>
      </c>
      <c r="AN113" s="20" t="s">
        <v>151</v>
      </c>
      <c r="AO113" s="20">
        <v>0.47399999999999998</v>
      </c>
      <c r="AP113" s="21" t="s">
        <v>99</v>
      </c>
      <c r="AQ113" s="25" t="s">
        <v>599</v>
      </c>
      <c r="AR113" s="20">
        <v>0.27300000000000002</v>
      </c>
      <c r="AS113" s="21" t="s">
        <v>152</v>
      </c>
      <c r="AT113" s="20">
        <v>0.42099999999999999</v>
      </c>
      <c r="AU113" s="23">
        <v>0.29799999999999999</v>
      </c>
      <c r="AV113" s="20">
        <v>24</v>
      </c>
      <c r="AW113" s="27">
        <f t="shared" si="43"/>
        <v>-2</v>
      </c>
      <c r="AX113" s="20">
        <v>13</v>
      </c>
      <c r="AY113" s="20">
        <v>31</v>
      </c>
      <c r="AZ113" s="20">
        <v>44</v>
      </c>
      <c r="BA113" s="25">
        <v>0.37142857142857144</v>
      </c>
      <c r="BB113" s="25">
        <v>0.75609756097560976</v>
      </c>
      <c r="BC113" s="22">
        <f t="shared" si="44"/>
        <v>1.1275261324041812</v>
      </c>
      <c r="BD113" s="20">
        <v>12</v>
      </c>
      <c r="BE113" s="20">
        <v>15</v>
      </c>
      <c r="BF113" s="17">
        <f t="shared" si="79"/>
        <v>-3</v>
      </c>
      <c r="BG113" s="20">
        <v>12</v>
      </c>
      <c r="BH113" s="20">
        <v>11</v>
      </c>
      <c r="BI113" s="20">
        <f t="shared" si="77"/>
        <v>1.0909090909090908</v>
      </c>
      <c r="BJ113" s="20">
        <v>10</v>
      </c>
      <c r="BK113" s="17">
        <f t="shared" si="76"/>
        <v>-2</v>
      </c>
      <c r="BL113" s="20">
        <v>6</v>
      </c>
      <c r="BM113" s="20">
        <v>4</v>
      </c>
      <c r="BN113" s="20">
        <v>68</v>
      </c>
      <c r="BO113" s="17">
        <v>77</v>
      </c>
      <c r="BT113" s="18" t="s">
        <v>57</v>
      </c>
      <c r="BU113" s="37">
        <v>43154</v>
      </c>
      <c r="BV113" s="20" t="s">
        <v>150</v>
      </c>
      <c r="BW113" s="20">
        <v>1</v>
      </c>
      <c r="BX113" s="20">
        <v>19</v>
      </c>
      <c r="BY113" s="20" t="s">
        <v>151</v>
      </c>
      <c r="BZ113" s="20">
        <v>0.47399999999999998</v>
      </c>
      <c r="CA113" s="21" t="s">
        <v>99</v>
      </c>
      <c r="CB113" s="25" t="s">
        <v>599</v>
      </c>
      <c r="CC113" s="30">
        <v>0.27300000000000002</v>
      </c>
      <c r="CD113" s="61" t="s">
        <v>152</v>
      </c>
      <c r="CE113" s="30">
        <v>0.42099999999999999</v>
      </c>
      <c r="CF113" s="64">
        <v>0.29799999999999999</v>
      </c>
      <c r="CG113" s="30">
        <v>24</v>
      </c>
      <c r="CH113" s="62">
        <f t="shared" si="48"/>
        <v>-2</v>
      </c>
      <c r="CI113" s="30">
        <v>13</v>
      </c>
      <c r="CJ113" s="30">
        <v>31</v>
      </c>
      <c r="CK113" s="30">
        <v>44</v>
      </c>
      <c r="CL113" s="66">
        <v>0.37142857142857144</v>
      </c>
      <c r="CM113" s="66">
        <v>0.75609756097560976</v>
      </c>
      <c r="CN113" s="22">
        <f t="shared" si="60"/>
        <v>1.1275261324041812</v>
      </c>
      <c r="CO113" s="20">
        <v>12</v>
      </c>
      <c r="CP113" s="20">
        <v>15</v>
      </c>
      <c r="CQ113" s="29">
        <f t="shared" si="80"/>
        <v>-3</v>
      </c>
      <c r="CR113" s="20">
        <v>12</v>
      </c>
      <c r="CS113" s="20">
        <v>11</v>
      </c>
      <c r="CT113" s="20">
        <f t="shared" si="78"/>
        <v>1.0909090909090908</v>
      </c>
      <c r="CU113" s="20">
        <v>10</v>
      </c>
      <c r="CV113" s="17">
        <f t="shared" si="50"/>
        <v>-1</v>
      </c>
      <c r="CW113" s="20">
        <v>6</v>
      </c>
      <c r="CX113" s="20">
        <v>4</v>
      </c>
      <c r="CY113" s="20">
        <v>68</v>
      </c>
      <c r="CZ113" s="17">
        <v>77</v>
      </c>
      <c r="DD113" s="18" t="s">
        <v>92</v>
      </c>
      <c r="DE113" s="19">
        <v>43502</v>
      </c>
      <c r="DF113" s="20" t="s">
        <v>258</v>
      </c>
      <c r="DG113" s="20" t="s">
        <v>28</v>
      </c>
      <c r="DH113" s="20">
        <v>18</v>
      </c>
      <c r="DI113" s="20" t="s">
        <v>259</v>
      </c>
      <c r="DJ113" s="20">
        <v>0.57399999999999995</v>
      </c>
      <c r="DK113" s="21" t="s">
        <v>260</v>
      </c>
      <c r="DL113" s="25" t="s">
        <v>588</v>
      </c>
      <c r="DM113" s="20">
        <v>0.33300000000000002</v>
      </c>
      <c r="DN113" s="20" t="s">
        <v>261</v>
      </c>
      <c r="DO113" s="20">
        <v>0.63600000000000001</v>
      </c>
      <c r="DP113" s="23">
        <v>0.4</v>
      </c>
      <c r="DQ113" s="24">
        <v>18</v>
      </c>
      <c r="DR113" s="27">
        <f t="shared" si="68"/>
        <v>-3</v>
      </c>
      <c r="DS113" s="20">
        <v>7</v>
      </c>
      <c r="DT113" s="20">
        <v>30</v>
      </c>
      <c r="DU113" s="20">
        <v>37</v>
      </c>
      <c r="DV113" s="22">
        <v>0.28000000000000003</v>
      </c>
      <c r="DW113" s="25">
        <v>0.88235294117647056</v>
      </c>
      <c r="DX113" s="22">
        <f t="shared" si="69"/>
        <v>1.1623529411764706</v>
      </c>
      <c r="DY113" s="20">
        <v>17</v>
      </c>
      <c r="DZ113" s="20">
        <v>20</v>
      </c>
      <c r="EA113" s="17">
        <f t="shared" si="70"/>
        <v>-3</v>
      </c>
      <c r="EB113" s="20">
        <v>13</v>
      </c>
      <c r="EC113" s="20">
        <v>11</v>
      </c>
      <c r="ED113" s="25">
        <f t="shared" si="71"/>
        <v>1.1818181818181819</v>
      </c>
      <c r="EE113" s="20">
        <v>13</v>
      </c>
      <c r="EF113" s="17">
        <f t="shared" si="72"/>
        <v>0</v>
      </c>
      <c r="EG113" s="20">
        <v>5</v>
      </c>
      <c r="EH113" s="20">
        <v>7</v>
      </c>
      <c r="EI113" s="20">
        <v>73</v>
      </c>
      <c r="EJ113" s="17">
        <v>70</v>
      </c>
    </row>
    <row r="114" spans="1:140" x14ac:dyDescent="0.3">
      <c r="A114" s="2" t="s">
        <v>133</v>
      </c>
      <c r="B114" s="6">
        <v>43484</v>
      </c>
      <c r="C114" s="7" t="s">
        <v>241</v>
      </c>
      <c r="D114" s="7" t="s">
        <v>68</v>
      </c>
      <c r="E114" s="7">
        <v>-6</v>
      </c>
      <c r="F114" s="7" t="s">
        <v>242</v>
      </c>
      <c r="G114" s="7">
        <v>0.44800000000000001</v>
      </c>
      <c r="H114" s="7" t="s">
        <v>243</v>
      </c>
      <c r="I114" s="14">
        <v>30</v>
      </c>
      <c r="J114" s="7">
        <v>0.433</v>
      </c>
      <c r="K114" s="7" t="s">
        <v>51</v>
      </c>
      <c r="L114" s="7">
        <v>0.83299999999999996</v>
      </c>
      <c r="M114" s="11">
        <v>0.53100000000000003</v>
      </c>
      <c r="N114" s="14">
        <v>14</v>
      </c>
      <c r="O114" s="14">
        <f t="shared" si="73"/>
        <v>16</v>
      </c>
      <c r="P114" s="7">
        <v>9</v>
      </c>
      <c r="Q114" s="7">
        <v>19</v>
      </c>
      <c r="R114" s="7">
        <v>28</v>
      </c>
      <c r="S114" s="9">
        <v>0.23684210526315788</v>
      </c>
      <c r="T114" s="10">
        <v>0.82608695652173914</v>
      </c>
      <c r="U114" s="10">
        <f t="shared" si="74"/>
        <v>1.062929061784897</v>
      </c>
      <c r="V114" s="7">
        <v>27</v>
      </c>
      <c r="W114" s="7">
        <v>17</v>
      </c>
      <c r="X114" s="7">
        <f t="shared" si="75"/>
        <v>10</v>
      </c>
      <c r="Y114" s="7">
        <v>20</v>
      </c>
      <c r="Z114" s="7">
        <v>7</v>
      </c>
      <c r="AA114" s="10">
        <f t="shared" si="52"/>
        <v>2.8571428571428572</v>
      </c>
      <c r="AB114" s="7">
        <v>12</v>
      </c>
      <c r="AC114" s="5">
        <f t="shared" si="53"/>
        <v>5</v>
      </c>
      <c r="AD114" s="7">
        <v>5</v>
      </c>
      <c r="AE114" s="7">
        <v>5</v>
      </c>
      <c r="AF114" s="7">
        <v>88</v>
      </c>
      <c r="AG114" s="5">
        <v>82</v>
      </c>
      <c r="AH114" s="60"/>
      <c r="AI114" s="18" t="s">
        <v>52</v>
      </c>
      <c r="AJ114" s="19">
        <v>43848</v>
      </c>
      <c r="AK114" s="20" t="s">
        <v>360</v>
      </c>
      <c r="AL114" s="20" t="s">
        <v>28</v>
      </c>
      <c r="AM114" s="20">
        <v>19</v>
      </c>
      <c r="AN114" s="20" t="s">
        <v>361</v>
      </c>
      <c r="AO114" s="20">
        <v>0.435</v>
      </c>
      <c r="AP114" s="21" t="s">
        <v>362</v>
      </c>
      <c r="AQ114" s="25" t="s">
        <v>606</v>
      </c>
      <c r="AR114" s="20">
        <v>0.33300000000000002</v>
      </c>
      <c r="AS114" s="20" t="s">
        <v>363</v>
      </c>
      <c r="AT114" s="20">
        <v>0.69</v>
      </c>
      <c r="AU114" s="23">
        <v>0.434</v>
      </c>
      <c r="AV114" s="24">
        <v>18</v>
      </c>
      <c r="AW114" s="27">
        <f t="shared" si="43"/>
        <v>3</v>
      </c>
      <c r="AX114" s="20">
        <v>17</v>
      </c>
      <c r="AY114" s="20">
        <v>29</v>
      </c>
      <c r="AZ114" s="20">
        <v>46</v>
      </c>
      <c r="BA114" s="25">
        <v>0.45945945945945948</v>
      </c>
      <c r="BB114" s="25">
        <v>0.90625</v>
      </c>
      <c r="BC114" s="22">
        <f t="shared" si="44"/>
        <v>1.3657094594594594</v>
      </c>
      <c r="BD114" s="20">
        <v>16</v>
      </c>
      <c r="BE114" s="24">
        <v>26</v>
      </c>
      <c r="BF114" s="17">
        <f t="shared" si="79"/>
        <v>-10</v>
      </c>
      <c r="BG114" s="20">
        <v>16</v>
      </c>
      <c r="BH114" s="20">
        <v>15</v>
      </c>
      <c r="BI114" s="20">
        <f t="shared" si="77"/>
        <v>1.0666666666666667</v>
      </c>
      <c r="BJ114" s="24">
        <v>17</v>
      </c>
      <c r="BK114" s="17">
        <f t="shared" si="76"/>
        <v>1</v>
      </c>
      <c r="BL114" s="20">
        <v>3</v>
      </c>
      <c r="BM114" s="20">
        <v>9</v>
      </c>
      <c r="BN114" s="20">
        <v>81</v>
      </c>
      <c r="BO114" s="17">
        <v>93</v>
      </c>
      <c r="BT114" s="18" t="s">
        <v>52</v>
      </c>
      <c r="BU114" s="37">
        <v>43848</v>
      </c>
      <c r="BV114" s="20" t="s">
        <v>360</v>
      </c>
      <c r="BW114" s="20">
        <v>1</v>
      </c>
      <c r="BX114" s="20">
        <v>19</v>
      </c>
      <c r="BY114" s="20" t="s">
        <v>361</v>
      </c>
      <c r="BZ114" s="20">
        <v>0.435</v>
      </c>
      <c r="CA114" s="21" t="s">
        <v>362</v>
      </c>
      <c r="CB114" s="25" t="s">
        <v>606</v>
      </c>
      <c r="CC114" s="30">
        <v>0.33300000000000002</v>
      </c>
      <c r="CD114" s="30" t="s">
        <v>363</v>
      </c>
      <c r="CE114" s="30">
        <v>0.69</v>
      </c>
      <c r="CF114" s="64">
        <v>0.434</v>
      </c>
      <c r="CG114" s="65">
        <v>18</v>
      </c>
      <c r="CH114" s="62">
        <f t="shared" si="48"/>
        <v>3</v>
      </c>
      <c r="CI114" s="30">
        <v>17</v>
      </c>
      <c r="CJ114" s="30">
        <v>29</v>
      </c>
      <c r="CK114" s="30">
        <v>46</v>
      </c>
      <c r="CL114" s="66">
        <v>0.45945945945945948</v>
      </c>
      <c r="CM114" s="66">
        <v>0.90625</v>
      </c>
      <c r="CN114" s="22">
        <f t="shared" si="60"/>
        <v>1.3657094594594594</v>
      </c>
      <c r="CO114" s="20">
        <v>16</v>
      </c>
      <c r="CP114" s="24">
        <v>26</v>
      </c>
      <c r="CQ114" s="29">
        <f t="shared" si="80"/>
        <v>-10</v>
      </c>
      <c r="CR114" s="20">
        <v>16</v>
      </c>
      <c r="CS114" s="20">
        <v>15</v>
      </c>
      <c r="CT114" s="20">
        <f t="shared" si="78"/>
        <v>1.0666666666666667</v>
      </c>
      <c r="CU114" s="24">
        <v>17</v>
      </c>
      <c r="CV114" s="17">
        <f t="shared" si="50"/>
        <v>2</v>
      </c>
      <c r="CW114" s="20">
        <v>3</v>
      </c>
      <c r="CX114" s="20">
        <v>9</v>
      </c>
      <c r="CY114" s="20">
        <v>81</v>
      </c>
      <c r="CZ114" s="17">
        <v>93</v>
      </c>
      <c r="DD114" s="18" t="s">
        <v>52</v>
      </c>
      <c r="DE114" s="19">
        <v>43505</v>
      </c>
      <c r="DF114" s="20" t="s">
        <v>262</v>
      </c>
      <c r="DG114" s="20" t="s">
        <v>28</v>
      </c>
      <c r="DH114" s="20">
        <v>18</v>
      </c>
      <c r="DI114" s="20" t="s">
        <v>263</v>
      </c>
      <c r="DJ114" s="20">
        <v>0.48399999999999999</v>
      </c>
      <c r="DK114" s="20" t="s">
        <v>264</v>
      </c>
      <c r="DL114" s="24">
        <v>30</v>
      </c>
      <c r="DM114" s="20">
        <v>0.46700000000000003</v>
      </c>
      <c r="DN114" s="20" t="s">
        <v>265</v>
      </c>
      <c r="DO114" s="20">
        <v>0.77400000000000002</v>
      </c>
      <c r="DP114" s="23">
        <v>0.46400000000000002</v>
      </c>
      <c r="DQ114" s="24">
        <v>23</v>
      </c>
      <c r="DR114" s="27">
        <f t="shared" si="68"/>
        <v>7</v>
      </c>
      <c r="DS114" s="20">
        <v>11</v>
      </c>
      <c r="DT114" s="20">
        <v>23</v>
      </c>
      <c r="DU114" s="20">
        <v>34</v>
      </c>
      <c r="DV114" s="22">
        <v>0.31428571428571428</v>
      </c>
      <c r="DW114" s="25">
        <v>0.69696969696969702</v>
      </c>
      <c r="DX114" s="22">
        <f t="shared" si="69"/>
        <v>1.0112554112554113</v>
      </c>
      <c r="DY114" s="20">
        <v>20</v>
      </c>
      <c r="DZ114" s="20">
        <v>23</v>
      </c>
      <c r="EA114" s="17">
        <f t="shared" si="70"/>
        <v>-3</v>
      </c>
      <c r="EB114" s="20">
        <v>14</v>
      </c>
      <c r="EC114" s="20">
        <v>10</v>
      </c>
      <c r="ED114" s="25">
        <f t="shared" si="71"/>
        <v>1.4</v>
      </c>
      <c r="EE114" s="20">
        <v>14</v>
      </c>
      <c r="EF114" s="17">
        <f t="shared" si="72"/>
        <v>0</v>
      </c>
      <c r="EG114" s="20">
        <v>5</v>
      </c>
      <c r="EH114" s="20">
        <v>3</v>
      </c>
      <c r="EI114" s="20">
        <v>100</v>
      </c>
      <c r="EJ114" s="17">
        <v>83</v>
      </c>
    </row>
    <row r="115" spans="1:140" x14ac:dyDescent="0.3">
      <c r="A115" s="2" t="s">
        <v>144</v>
      </c>
      <c r="B115" s="6">
        <v>43489</v>
      </c>
      <c r="C115" s="7" t="s">
        <v>244</v>
      </c>
      <c r="D115" s="7" t="s">
        <v>28</v>
      </c>
      <c r="E115" s="7">
        <v>2</v>
      </c>
      <c r="F115" s="7" t="s">
        <v>245</v>
      </c>
      <c r="G115" s="7">
        <v>0.41799999999999998</v>
      </c>
      <c r="H115" s="8" t="s">
        <v>246</v>
      </c>
      <c r="I115" s="48">
        <v>20</v>
      </c>
      <c r="J115" s="7">
        <v>0.25</v>
      </c>
      <c r="K115" s="8" t="s">
        <v>247</v>
      </c>
      <c r="L115" s="7">
        <v>0.75</v>
      </c>
      <c r="M115" s="11">
        <v>0.41299999999999998</v>
      </c>
      <c r="N115" s="14">
        <v>19</v>
      </c>
      <c r="O115" s="14">
        <f t="shared" si="73"/>
        <v>1</v>
      </c>
      <c r="P115" s="7">
        <v>14</v>
      </c>
      <c r="Q115" s="7">
        <v>27</v>
      </c>
      <c r="R115" s="7">
        <v>41</v>
      </c>
      <c r="S115" s="9">
        <v>0.35</v>
      </c>
      <c r="T115" s="10">
        <v>0.72972972972972971</v>
      </c>
      <c r="U115" s="10">
        <f t="shared" si="74"/>
        <v>1.0797297297297297</v>
      </c>
      <c r="V115" s="7">
        <v>9</v>
      </c>
      <c r="W115" s="7">
        <v>8</v>
      </c>
      <c r="X115" s="7">
        <f t="shared" si="75"/>
        <v>1</v>
      </c>
      <c r="Y115" s="7">
        <v>11</v>
      </c>
      <c r="Z115" s="7">
        <v>8</v>
      </c>
      <c r="AA115" s="10">
        <f t="shared" si="52"/>
        <v>1.375</v>
      </c>
      <c r="AB115" s="7">
        <v>8</v>
      </c>
      <c r="AC115" s="5">
        <f t="shared" si="53"/>
        <v>0</v>
      </c>
      <c r="AD115" s="7">
        <v>8</v>
      </c>
      <c r="AE115" s="7">
        <v>3</v>
      </c>
      <c r="AF115" s="7">
        <v>64</v>
      </c>
      <c r="AG115" s="5">
        <v>79</v>
      </c>
      <c r="AH115" s="60"/>
      <c r="AI115" s="18" t="s">
        <v>47</v>
      </c>
      <c r="AJ115" s="19">
        <v>42767</v>
      </c>
      <c r="AK115" s="20" t="s">
        <v>529</v>
      </c>
      <c r="AL115" s="20" t="s">
        <v>28</v>
      </c>
      <c r="AM115" s="17">
        <v>20</v>
      </c>
      <c r="AN115" s="20" t="s">
        <v>109</v>
      </c>
      <c r="AO115" s="20">
        <v>0.46</v>
      </c>
      <c r="AP115" s="21" t="s">
        <v>110</v>
      </c>
      <c r="AQ115" s="25" t="s">
        <v>607</v>
      </c>
      <c r="AR115" s="20">
        <v>0.36799999999999999</v>
      </c>
      <c r="AS115" s="20" t="s">
        <v>530</v>
      </c>
      <c r="AT115" s="20">
        <v>0.70799999999999996</v>
      </c>
      <c r="AU115" s="17">
        <v>0.27300000000000002</v>
      </c>
      <c r="AV115" s="17">
        <v>21</v>
      </c>
      <c r="AW115" s="27">
        <f t="shared" si="43"/>
        <v>-2</v>
      </c>
      <c r="AX115" s="20">
        <v>7</v>
      </c>
      <c r="AY115" s="20">
        <v>28</v>
      </c>
      <c r="AZ115" s="20">
        <v>35</v>
      </c>
      <c r="BA115" s="22">
        <v>0.2413793103448276</v>
      </c>
      <c r="BB115" s="22">
        <v>0.71794871794871795</v>
      </c>
      <c r="BC115" s="22">
        <f t="shared" si="44"/>
        <v>0.95932802829354558</v>
      </c>
      <c r="BD115" s="20">
        <v>21</v>
      </c>
      <c r="BE115" s="17">
        <v>22</v>
      </c>
      <c r="BF115" s="17">
        <f t="shared" si="79"/>
        <v>-1</v>
      </c>
      <c r="BG115" s="20">
        <v>18</v>
      </c>
      <c r="BH115" s="20">
        <v>17</v>
      </c>
      <c r="BI115" s="20">
        <f t="shared" si="77"/>
        <v>1.0588235294117647</v>
      </c>
      <c r="BJ115" s="17">
        <v>17</v>
      </c>
      <c r="BK115" s="17">
        <f t="shared" si="76"/>
        <v>-1</v>
      </c>
      <c r="BL115" s="20">
        <v>4</v>
      </c>
      <c r="BM115" s="20">
        <v>6</v>
      </c>
      <c r="BN115" s="20">
        <v>70</v>
      </c>
      <c r="BO115" s="20">
        <v>75</v>
      </c>
      <c r="BT115" s="18" t="s">
        <v>47</v>
      </c>
      <c r="BU115" s="37">
        <v>42767</v>
      </c>
      <c r="BV115" s="20" t="s">
        <v>529</v>
      </c>
      <c r="BW115" s="20">
        <v>1</v>
      </c>
      <c r="BX115" s="17">
        <v>20</v>
      </c>
      <c r="BY115" s="20" t="s">
        <v>109</v>
      </c>
      <c r="BZ115" s="20">
        <v>0.46</v>
      </c>
      <c r="CA115" s="21" t="s">
        <v>110</v>
      </c>
      <c r="CB115" s="25" t="s">
        <v>607</v>
      </c>
      <c r="CC115" s="30">
        <v>0.36799999999999999</v>
      </c>
      <c r="CD115" s="30" t="s">
        <v>530</v>
      </c>
      <c r="CE115" s="30">
        <v>0.70799999999999996</v>
      </c>
      <c r="CF115" s="29">
        <v>0.27300000000000002</v>
      </c>
      <c r="CG115" s="29">
        <v>21</v>
      </c>
      <c r="CH115" s="62">
        <f t="shared" si="48"/>
        <v>-2</v>
      </c>
      <c r="CI115" s="30">
        <v>7</v>
      </c>
      <c r="CJ115" s="30">
        <v>28</v>
      </c>
      <c r="CK115" s="30">
        <v>35</v>
      </c>
      <c r="CL115" s="63">
        <v>0.2413793103448276</v>
      </c>
      <c r="CM115" s="63">
        <v>0.71794871794871795</v>
      </c>
      <c r="CN115" s="22">
        <f t="shared" si="60"/>
        <v>0.95932802829354558</v>
      </c>
      <c r="CO115" s="20">
        <v>21</v>
      </c>
      <c r="CP115" s="17">
        <v>22</v>
      </c>
      <c r="CQ115" s="29">
        <f t="shared" si="80"/>
        <v>-1</v>
      </c>
      <c r="CR115" s="20">
        <v>18</v>
      </c>
      <c r="CS115" s="20">
        <v>17</v>
      </c>
      <c r="CT115" s="20">
        <f t="shared" si="78"/>
        <v>1.0588235294117647</v>
      </c>
      <c r="CU115" s="17">
        <v>17</v>
      </c>
      <c r="CV115" s="17">
        <f t="shared" si="50"/>
        <v>0</v>
      </c>
      <c r="CW115" s="20">
        <v>4</v>
      </c>
      <c r="CX115" s="20">
        <v>6</v>
      </c>
      <c r="CY115" s="20">
        <v>70</v>
      </c>
      <c r="CZ115" s="20">
        <v>75</v>
      </c>
      <c r="DD115" s="18" t="s">
        <v>101</v>
      </c>
      <c r="DE115" s="19">
        <v>43509</v>
      </c>
      <c r="DF115" s="20" t="s">
        <v>266</v>
      </c>
      <c r="DG115" s="20" t="s">
        <v>28</v>
      </c>
      <c r="DH115" s="20">
        <v>22</v>
      </c>
      <c r="DI115" s="20" t="s">
        <v>267</v>
      </c>
      <c r="DJ115" s="20">
        <v>0.40300000000000002</v>
      </c>
      <c r="DK115" s="20" t="s">
        <v>268</v>
      </c>
      <c r="DL115" s="24">
        <v>36</v>
      </c>
      <c r="DM115" s="20">
        <v>0.41699999999999998</v>
      </c>
      <c r="DN115" s="21" t="s">
        <v>269</v>
      </c>
      <c r="DO115" s="20">
        <v>0.76900000000000002</v>
      </c>
      <c r="DP115" s="23">
        <v>0.35899999999999999</v>
      </c>
      <c r="DQ115" s="24">
        <v>19</v>
      </c>
      <c r="DR115" s="27">
        <f t="shared" si="68"/>
        <v>17</v>
      </c>
      <c r="DS115" s="20">
        <v>12</v>
      </c>
      <c r="DT115" s="20">
        <v>32</v>
      </c>
      <c r="DU115" s="20">
        <v>44</v>
      </c>
      <c r="DV115" s="22">
        <v>0.27906976744186046</v>
      </c>
      <c r="DW115" s="25">
        <v>0.7441860465116279</v>
      </c>
      <c r="DX115" s="22">
        <f t="shared" si="69"/>
        <v>1.0232558139534884</v>
      </c>
      <c r="DY115" s="20">
        <v>14</v>
      </c>
      <c r="DZ115" s="20">
        <v>16</v>
      </c>
      <c r="EA115" s="17">
        <f t="shared" si="70"/>
        <v>-2</v>
      </c>
      <c r="EB115" s="20">
        <v>16</v>
      </c>
      <c r="EC115" s="20">
        <v>11</v>
      </c>
      <c r="ED115" s="25">
        <f t="shared" si="71"/>
        <v>1.4545454545454546</v>
      </c>
      <c r="EE115" s="20">
        <v>12</v>
      </c>
      <c r="EF115" s="17">
        <f t="shared" si="72"/>
        <v>-4</v>
      </c>
      <c r="EG115" s="20">
        <v>2</v>
      </c>
      <c r="EH115" s="20">
        <v>5</v>
      </c>
      <c r="EI115" s="20">
        <v>79</v>
      </c>
      <c r="EJ115" s="17">
        <v>84</v>
      </c>
    </row>
    <row r="116" spans="1:140" x14ac:dyDescent="0.3">
      <c r="A116" s="2" t="s">
        <v>96</v>
      </c>
      <c r="B116" s="6">
        <v>43491</v>
      </c>
      <c r="C116" s="7" t="s">
        <v>248</v>
      </c>
      <c r="D116" s="7" t="s">
        <v>28</v>
      </c>
      <c r="E116" s="7">
        <v>7</v>
      </c>
      <c r="F116" s="7" t="s">
        <v>249</v>
      </c>
      <c r="G116" s="7">
        <v>0.48899999999999999</v>
      </c>
      <c r="H116" s="8" t="s">
        <v>195</v>
      </c>
      <c r="I116" s="48">
        <v>9</v>
      </c>
      <c r="J116" s="7">
        <v>0.44400000000000001</v>
      </c>
      <c r="K116" s="7" t="s">
        <v>250</v>
      </c>
      <c r="L116" s="7">
        <v>0.86199999999999999</v>
      </c>
      <c r="M116" s="11">
        <v>0.42</v>
      </c>
      <c r="N116" s="14">
        <v>14</v>
      </c>
      <c r="O116" s="14">
        <f t="shared" si="73"/>
        <v>-5</v>
      </c>
      <c r="P116" s="7">
        <v>12</v>
      </c>
      <c r="Q116" s="7">
        <v>17</v>
      </c>
      <c r="R116" s="7">
        <v>29</v>
      </c>
      <c r="S116" s="9">
        <v>0.46153846153846156</v>
      </c>
      <c r="T116" s="10">
        <v>0.54838709677419351</v>
      </c>
      <c r="U116" s="10">
        <f t="shared" si="74"/>
        <v>1.0099255583126552</v>
      </c>
      <c r="V116" s="7">
        <v>20</v>
      </c>
      <c r="W116" s="7">
        <v>24</v>
      </c>
      <c r="X116" s="7">
        <f t="shared" si="75"/>
        <v>-4</v>
      </c>
      <c r="Y116" s="7">
        <v>7</v>
      </c>
      <c r="Z116" s="7">
        <v>13</v>
      </c>
      <c r="AA116" s="10">
        <f t="shared" si="52"/>
        <v>0.53846153846153844</v>
      </c>
      <c r="AB116" s="7">
        <v>14</v>
      </c>
      <c r="AC116" s="5">
        <f t="shared" si="53"/>
        <v>1</v>
      </c>
      <c r="AD116" s="7">
        <v>4</v>
      </c>
      <c r="AE116" s="7">
        <v>7</v>
      </c>
      <c r="AF116" s="7">
        <v>75</v>
      </c>
      <c r="AG116" s="5">
        <v>74</v>
      </c>
      <c r="AH116" s="60"/>
      <c r="AI116" s="18" t="s">
        <v>57</v>
      </c>
      <c r="AJ116" s="19">
        <v>42790</v>
      </c>
      <c r="AK116" s="20" t="s">
        <v>541</v>
      </c>
      <c r="AL116" s="20" t="s">
        <v>28</v>
      </c>
      <c r="AM116" s="17">
        <v>20</v>
      </c>
      <c r="AN116" s="20" t="s">
        <v>252</v>
      </c>
      <c r="AO116" s="20">
        <v>0.58199999999999996</v>
      </c>
      <c r="AP116" s="21" t="s">
        <v>302</v>
      </c>
      <c r="AQ116" s="25" t="s">
        <v>595</v>
      </c>
      <c r="AR116" s="20">
        <v>0.5</v>
      </c>
      <c r="AS116" s="20" t="s">
        <v>542</v>
      </c>
      <c r="AT116" s="20">
        <v>0.56000000000000005</v>
      </c>
      <c r="AU116" s="17">
        <v>0.35499999999999998</v>
      </c>
      <c r="AV116" s="17">
        <v>22</v>
      </c>
      <c r="AW116" s="27">
        <f t="shared" si="43"/>
        <v>-6</v>
      </c>
      <c r="AX116" s="20">
        <v>10</v>
      </c>
      <c r="AY116" s="20">
        <v>36</v>
      </c>
      <c r="AZ116" s="20">
        <v>46</v>
      </c>
      <c r="BA116" s="22">
        <v>0.37037037037037035</v>
      </c>
      <c r="BB116" s="22">
        <v>0.8</v>
      </c>
      <c r="BC116" s="22">
        <f t="shared" si="44"/>
        <v>1.1703703703703705</v>
      </c>
      <c r="BD116" s="20">
        <v>24</v>
      </c>
      <c r="BE116" s="17">
        <v>24</v>
      </c>
      <c r="BF116" s="17">
        <f t="shared" si="79"/>
        <v>0</v>
      </c>
      <c r="BG116" s="20">
        <v>11</v>
      </c>
      <c r="BH116" s="20">
        <v>16</v>
      </c>
      <c r="BI116" s="20">
        <f t="shared" si="77"/>
        <v>0.6875</v>
      </c>
      <c r="BJ116" s="17">
        <v>9</v>
      </c>
      <c r="BK116" s="17">
        <f t="shared" si="76"/>
        <v>-2</v>
      </c>
      <c r="BL116" s="20">
        <v>6</v>
      </c>
      <c r="BM116" s="20">
        <v>6</v>
      </c>
      <c r="BN116" s="20">
        <v>86</v>
      </c>
      <c r="BO116" s="20">
        <v>85</v>
      </c>
      <c r="BT116" s="18" t="s">
        <v>57</v>
      </c>
      <c r="BU116" s="37">
        <v>42790</v>
      </c>
      <c r="BV116" s="20" t="s">
        <v>541</v>
      </c>
      <c r="BW116" s="20">
        <v>1</v>
      </c>
      <c r="BX116" s="17">
        <v>20</v>
      </c>
      <c r="BY116" s="20" t="s">
        <v>252</v>
      </c>
      <c r="BZ116" s="20">
        <v>0.58199999999999996</v>
      </c>
      <c r="CA116" s="21" t="s">
        <v>302</v>
      </c>
      <c r="CB116" s="25" t="s">
        <v>595</v>
      </c>
      <c r="CC116" s="30">
        <v>0.5</v>
      </c>
      <c r="CD116" s="30" t="s">
        <v>542</v>
      </c>
      <c r="CE116" s="30">
        <v>0.56000000000000005</v>
      </c>
      <c r="CF116" s="29">
        <v>0.35499999999999998</v>
      </c>
      <c r="CG116" s="29">
        <v>22</v>
      </c>
      <c r="CH116" s="62">
        <f t="shared" si="48"/>
        <v>-6</v>
      </c>
      <c r="CI116" s="30">
        <v>10</v>
      </c>
      <c r="CJ116" s="30">
        <v>36</v>
      </c>
      <c r="CK116" s="30">
        <v>46</v>
      </c>
      <c r="CL116" s="63">
        <v>0.37037037037037035</v>
      </c>
      <c r="CM116" s="63">
        <v>0.8</v>
      </c>
      <c r="CN116" s="22">
        <f t="shared" si="60"/>
        <v>1.1703703703703705</v>
      </c>
      <c r="CO116" s="20">
        <v>24</v>
      </c>
      <c r="CP116" s="17">
        <v>24</v>
      </c>
      <c r="CQ116" s="29">
        <f t="shared" si="80"/>
        <v>0</v>
      </c>
      <c r="CR116" s="20">
        <v>11</v>
      </c>
      <c r="CS116" s="20">
        <v>16</v>
      </c>
      <c r="CT116" s="20">
        <f t="shared" si="78"/>
        <v>0.6875</v>
      </c>
      <c r="CU116" s="17">
        <v>9</v>
      </c>
      <c r="CV116" s="17">
        <f t="shared" si="50"/>
        <v>-7</v>
      </c>
      <c r="CW116" s="20">
        <v>6</v>
      </c>
      <c r="CX116" s="20">
        <v>6</v>
      </c>
      <c r="CY116" s="20">
        <v>86</v>
      </c>
      <c r="CZ116" s="20">
        <v>85</v>
      </c>
      <c r="DD116" s="18" t="s">
        <v>128</v>
      </c>
      <c r="DE116" s="19">
        <v>43512</v>
      </c>
      <c r="DF116" s="20" t="s">
        <v>270</v>
      </c>
      <c r="DG116" s="20" t="s">
        <v>28</v>
      </c>
      <c r="DH116" s="20">
        <v>18</v>
      </c>
      <c r="DI116" s="20" t="s">
        <v>34</v>
      </c>
      <c r="DJ116" s="20">
        <v>0.50800000000000001</v>
      </c>
      <c r="DK116" s="21" t="s">
        <v>271</v>
      </c>
      <c r="DL116" s="25" t="s">
        <v>589</v>
      </c>
      <c r="DM116" s="20">
        <v>0.35499999999999998</v>
      </c>
      <c r="DN116" s="21" t="s">
        <v>240</v>
      </c>
      <c r="DO116" s="20">
        <v>0.66700000000000004</v>
      </c>
      <c r="DP116" s="23">
        <v>0.377</v>
      </c>
      <c r="DQ116" s="24">
        <v>20</v>
      </c>
      <c r="DR116" s="27">
        <f t="shared" si="68"/>
        <v>11</v>
      </c>
      <c r="DS116" s="20">
        <v>14</v>
      </c>
      <c r="DT116" s="20">
        <v>23</v>
      </c>
      <c r="DU116" s="20">
        <v>37</v>
      </c>
      <c r="DV116" s="22">
        <v>0.4375</v>
      </c>
      <c r="DW116" s="25">
        <v>0.65714285714285714</v>
      </c>
      <c r="DX116" s="22">
        <f t="shared" si="69"/>
        <v>1.094642857142857</v>
      </c>
      <c r="DY116" s="20">
        <v>13</v>
      </c>
      <c r="DZ116" s="20">
        <v>12</v>
      </c>
      <c r="EA116" s="17">
        <f t="shared" si="70"/>
        <v>1</v>
      </c>
      <c r="EB116" s="20">
        <v>20</v>
      </c>
      <c r="EC116" s="20">
        <v>12</v>
      </c>
      <c r="ED116" s="25">
        <f t="shared" si="71"/>
        <v>1.6666666666666667</v>
      </c>
      <c r="EE116" s="20">
        <v>14</v>
      </c>
      <c r="EF116" s="17">
        <f t="shared" si="72"/>
        <v>-6</v>
      </c>
      <c r="EG116" s="20">
        <v>9</v>
      </c>
      <c r="EH116" s="20">
        <v>8</v>
      </c>
      <c r="EI116" s="20">
        <v>77</v>
      </c>
      <c r="EJ116" s="17">
        <v>75</v>
      </c>
    </row>
    <row r="117" spans="1:140" x14ac:dyDescent="0.3">
      <c r="A117" s="2" t="s">
        <v>37</v>
      </c>
      <c r="B117" s="6">
        <v>43495</v>
      </c>
      <c r="C117" s="7" t="s">
        <v>251</v>
      </c>
      <c r="D117" s="7" t="s">
        <v>28</v>
      </c>
      <c r="E117" s="7">
        <v>23</v>
      </c>
      <c r="F117" s="7" t="s">
        <v>252</v>
      </c>
      <c r="G117" s="7">
        <v>0.58199999999999996</v>
      </c>
      <c r="H117" s="8" t="s">
        <v>253</v>
      </c>
      <c r="I117" s="48">
        <v>27</v>
      </c>
      <c r="J117" s="7">
        <v>0.44400000000000001</v>
      </c>
      <c r="K117" s="8" t="s">
        <v>250</v>
      </c>
      <c r="L117" s="7">
        <v>0.88900000000000001</v>
      </c>
      <c r="M117" s="11">
        <v>0.32300000000000001</v>
      </c>
      <c r="N117" s="14">
        <v>17</v>
      </c>
      <c r="O117" s="14">
        <f t="shared" si="73"/>
        <v>10</v>
      </c>
      <c r="P117" s="7">
        <v>7</v>
      </c>
      <c r="Q117" s="7">
        <v>24</v>
      </c>
      <c r="R117" s="7">
        <v>31</v>
      </c>
      <c r="S117" s="9">
        <v>0.30434782608695654</v>
      </c>
      <c r="T117" s="10">
        <v>0.58536585365853655</v>
      </c>
      <c r="U117" s="10">
        <f t="shared" si="74"/>
        <v>0.88971367974549309</v>
      </c>
      <c r="V117" s="7">
        <v>18</v>
      </c>
      <c r="W117" s="7">
        <v>13</v>
      </c>
      <c r="X117" s="7">
        <f t="shared" si="75"/>
        <v>5</v>
      </c>
      <c r="Y117" s="7">
        <v>22</v>
      </c>
      <c r="Z117" s="7">
        <v>16</v>
      </c>
      <c r="AA117" s="10">
        <f t="shared" si="52"/>
        <v>1.375</v>
      </c>
      <c r="AB117" s="7">
        <v>12</v>
      </c>
      <c r="AC117" s="5">
        <f t="shared" si="53"/>
        <v>-4</v>
      </c>
      <c r="AD117" s="7">
        <v>6</v>
      </c>
      <c r="AE117" s="7">
        <v>7</v>
      </c>
      <c r="AF117" s="7">
        <v>84</v>
      </c>
      <c r="AG117" s="5">
        <v>73</v>
      </c>
      <c r="AH117" s="60"/>
      <c r="AI117" s="18" t="s">
        <v>47</v>
      </c>
      <c r="AJ117" s="19">
        <v>42417</v>
      </c>
      <c r="AK117" s="20" t="s">
        <v>465</v>
      </c>
      <c r="AL117" s="20" t="s">
        <v>28</v>
      </c>
      <c r="AM117" s="17">
        <v>21</v>
      </c>
      <c r="AN117" s="20" t="s">
        <v>135</v>
      </c>
      <c r="AO117" s="20">
        <v>0.48399999999999999</v>
      </c>
      <c r="AP117" s="25" t="s">
        <v>400</v>
      </c>
      <c r="AQ117" s="24">
        <v>31</v>
      </c>
      <c r="AR117" s="20">
        <v>0.45200000000000001</v>
      </c>
      <c r="AS117" s="20" t="s">
        <v>431</v>
      </c>
      <c r="AT117" s="20">
        <v>0.88900000000000001</v>
      </c>
      <c r="AU117" s="20">
        <v>0.38500000000000001</v>
      </c>
      <c r="AV117" s="20">
        <v>20</v>
      </c>
      <c r="AW117" s="27">
        <f t="shared" si="43"/>
        <v>11</v>
      </c>
      <c r="AX117" s="20">
        <v>9</v>
      </c>
      <c r="AY117" s="20">
        <v>24</v>
      </c>
      <c r="AZ117" s="20">
        <v>33</v>
      </c>
      <c r="BA117" s="22">
        <v>0.31034482758620691</v>
      </c>
      <c r="BB117" s="22">
        <v>0.75</v>
      </c>
      <c r="BC117" s="22">
        <f t="shared" si="44"/>
        <v>1.0603448275862069</v>
      </c>
      <c r="BD117" s="20">
        <v>23</v>
      </c>
      <c r="BE117" s="17">
        <v>20</v>
      </c>
      <c r="BF117" s="17">
        <f t="shared" si="79"/>
        <v>3</v>
      </c>
      <c r="BG117" s="20">
        <v>14</v>
      </c>
      <c r="BH117" s="20">
        <v>13</v>
      </c>
      <c r="BI117" s="20">
        <f t="shared" si="77"/>
        <v>1.0769230769230769</v>
      </c>
      <c r="BJ117" s="17">
        <v>15</v>
      </c>
      <c r="BK117" s="17">
        <f t="shared" si="76"/>
        <v>1</v>
      </c>
      <c r="BL117" s="20">
        <v>1</v>
      </c>
      <c r="BM117" s="20">
        <v>6</v>
      </c>
      <c r="BN117" s="20">
        <v>90</v>
      </c>
      <c r="BO117" s="20">
        <v>83</v>
      </c>
      <c r="BT117" s="18" t="s">
        <v>47</v>
      </c>
      <c r="BU117" s="37">
        <v>42417</v>
      </c>
      <c r="BV117" s="20" t="s">
        <v>465</v>
      </c>
      <c r="BW117" s="20">
        <v>1</v>
      </c>
      <c r="BX117" s="17">
        <v>21</v>
      </c>
      <c r="BY117" s="20" t="s">
        <v>135</v>
      </c>
      <c r="BZ117" s="20">
        <v>0.48399999999999999</v>
      </c>
      <c r="CA117" s="25" t="s">
        <v>400</v>
      </c>
      <c r="CB117" s="24">
        <v>31</v>
      </c>
      <c r="CC117" s="30">
        <v>0.45200000000000001</v>
      </c>
      <c r="CD117" s="30" t="s">
        <v>431</v>
      </c>
      <c r="CE117" s="30">
        <v>0.88900000000000001</v>
      </c>
      <c r="CF117" s="30">
        <v>0.38500000000000001</v>
      </c>
      <c r="CG117" s="30">
        <v>20</v>
      </c>
      <c r="CH117" s="62">
        <f t="shared" si="48"/>
        <v>11</v>
      </c>
      <c r="CI117" s="30">
        <v>9</v>
      </c>
      <c r="CJ117" s="30">
        <v>24</v>
      </c>
      <c r="CK117" s="30">
        <v>33</v>
      </c>
      <c r="CL117" s="63">
        <v>0.31034482758620691</v>
      </c>
      <c r="CM117" s="63">
        <v>0.75</v>
      </c>
      <c r="CN117" s="22">
        <f>CL117+CM117</f>
        <v>1.0603448275862069</v>
      </c>
      <c r="CO117" s="20">
        <v>23</v>
      </c>
      <c r="CP117" s="17">
        <v>20</v>
      </c>
      <c r="CQ117" s="29">
        <f t="shared" si="80"/>
        <v>3</v>
      </c>
      <c r="CR117" s="20">
        <v>14</v>
      </c>
      <c r="CS117" s="20">
        <v>13</v>
      </c>
      <c r="CT117" s="20">
        <f t="shared" si="78"/>
        <v>1.0769230769230769</v>
      </c>
      <c r="CU117" s="17">
        <v>15</v>
      </c>
      <c r="CV117" s="17">
        <f t="shared" si="50"/>
        <v>2</v>
      </c>
      <c r="CW117" s="20">
        <v>1</v>
      </c>
      <c r="CX117" s="20">
        <v>6</v>
      </c>
      <c r="CY117" s="20">
        <v>90</v>
      </c>
      <c r="CZ117" s="20">
        <v>83</v>
      </c>
      <c r="DD117" s="18" t="s">
        <v>112</v>
      </c>
      <c r="DE117" s="19">
        <v>43518</v>
      </c>
      <c r="DF117" s="20" t="s">
        <v>270</v>
      </c>
      <c r="DG117" s="20" t="s">
        <v>28</v>
      </c>
      <c r="DH117" s="20">
        <v>18</v>
      </c>
      <c r="DI117" s="20" t="s">
        <v>272</v>
      </c>
      <c r="DJ117" s="20">
        <v>0.45</v>
      </c>
      <c r="DK117" s="21" t="s">
        <v>273</v>
      </c>
      <c r="DL117" s="25" t="s">
        <v>597</v>
      </c>
      <c r="DM117" s="20">
        <v>0.30399999999999999</v>
      </c>
      <c r="DN117" s="20" t="s">
        <v>46</v>
      </c>
      <c r="DO117" s="20">
        <v>0.94099999999999995</v>
      </c>
      <c r="DP117" s="23">
        <v>0.317</v>
      </c>
      <c r="DQ117" s="24">
        <v>26</v>
      </c>
      <c r="DR117" s="27">
        <f t="shared" si="68"/>
        <v>-3</v>
      </c>
      <c r="DS117" s="20">
        <v>13</v>
      </c>
      <c r="DT117" s="20">
        <v>23</v>
      </c>
      <c r="DU117" s="20">
        <v>36</v>
      </c>
      <c r="DV117" s="22">
        <v>0.38235294117647056</v>
      </c>
      <c r="DW117" s="25">
        <v>0.60526315789473684</v>
      </c>
      <c r="DX117" s="22">
        <f t="shared" si="69"/>
        <v>0.9876160990712074</v>
      </c>
      <c r="DY117" s="20">
        <v>19</v>
      </c>
      <c r="DZ117" s="20">
        <v>17</v>
      </c>
      <c r="EA117" s="17">
        <f t="shared" si="70"/>
        <v>2</v>
      </c>
      <c r="EB117" s="20">
        <v>14</v>
      </c>
      <c r="EC117" s="20">
        <v>13</v>
      </c>
      <c r="ED117" s="25">
        <f t="shared" si="71"/>
        <v>1.0769230769230769</v>
      </c>
      <c r="EE117" s="20">
        <v>18</v>
      </c>
      <c r="EF117" s="17">
        <f t="shared" si="72"/>
        <v>4</v>
      </c>
      <c r="EG117" s="20">
        <v>6</v>
      </c>
      <c r="EH117" s="20">
        <v>8</v>
      </c>
      <c r="EI117" s="20">
        <v>77</v>
      </c>
      <c r="EJ117" s="17">
        <v>80</v>
      </c>
    </row>
    <row r="118" spans="1:140" x14ac:dyDescent="0.3">
      <c r="A118" s="2" t="s">
        <v>82</v>
      </c>
      <c r="B118" s="6">
        <v>43498</v>
      </c>
      <c r="C118" s="7" t="s">
        <v>254</v>
      </c>
      <c r="D118" s="7" t="s">
        <v>28</v>
      </c>
      <c r="E118" s="7">
        <v>39</v>
      </c>
      <c r="F118" s="7" t="s">
        <v>255</v>
      </c>
      <c r="G118" s="7">
        <v>0.58799999999999997</v>
      </c>
      <c r="H118" s="8" t="s">
        <v>256</v>
      </c>
      <c r="I118" s="48">
        <v>25</v>
      </c>
      <c r="J118" s="7">
        <v>0.44</v>
      </c>
      <c r="K118" s="8" t="s">
        <v>257</v>
      </c>
      <c r="L118" s="7">
        <v>1</v>
      </c>
      <c r="M118" s="11">
        <v>0.39200000000000002</v>
      </c>
      <c r="N118" s="14">
        <v>22</v>
      </c>
      <c r="O118" s="14">
        <f t="shared" si="73"/>
        <v>3</v>
      </c>
      <c r="P118" s="7">
        <v>14</v>
      </c>
      <c r="Q118" s="7">
        <v>26</v>
      </c>
      <c r="R118" s="7">
        <v>40</v>
      </c>
      <c r="S118" s="9">
        <v>0.51851851851851849</v>
      </c>
      <c r="T118" s="10">
        <v>0.83870967741935487</v>
      </c>
      <c r="U118" s="10">
        <f t="shared" si="74"/>
        <v>1.3572281959378734</v>
      </c>
      <c r="V118" s="7">
        <v>14</v>
      </c>
      <c r="W118" s="7">
        <v>11</v>
      </c>
      <c r="X118" s="7">
        <f t="shared" si="75"/>
        <v>3</v>
      </c>
      <c r="Y118" s="7">
        <v>17</v>
      </c>
      <c r="Z118" s="7">
        <v>10</v>
      </c>
      <c r="AA118" s="10">
        <f t="shared" si="52"/>
        <v>1.7</v>
      </c>
      <c r="AB118" s="7">
        <v>14</v>
      </c>
      <c r="AC118" s="5">
        <f t="shared" si="53"/>
        <v>4</v>
      </c>
      <c r="AD118" s="7">
        <v>2</v>
      </c>
      <c r="AE118" s="7">
        <v>9</v>
      </c>
      <c r="AF118" s="7">
        <v>99</v>
      </c>
      <c r="AG118" s="5">
        <v>78</v>
      </c>
      <c r="AH118" s="60"/>
      <c r="AI118" s="18" t="s">
        <v>472</v>
      </c>
      <c r="AJ118" s="19">
        <v>42431</v>
      </c>
      <c r="AK118" s="20" t="s">
        <v>473</v>
      </c>
      <c r="AL118" s="20" t="s">
        <v>28</v>
      </c>
      <c r="AM118" s="17">
        <v>21</v>
      </c>
      <c r="AN118" s="20" t="s">
        <v>474</v>
      </c>
      <c r="AO118" s="20">
        <v>0.39100000000000001</v>
      </c>
      <c r="AP118" s="21" t="s">
        <v>568</v>
      </c>
      <c r="AQ118" s="25" t="s">
        <v>602</v>
      </c>
      <c r="AR118" s="20">
        <v>0.375</v>
      </c>
      <c r="AS118" s="20" t="s">
        <v>276</v>
      </c>
      <c r="AT118" s="20">
        <v>0.71399999999999997</v>
      </c>
      <c r="AU118" s="20">
        <v>0.28999999999999998</v>
      </c>
      <c r="AV118" s="20">
        <v>25</v>
      </c>
      <c r="AW118" s="27">
        <f t="shared" si="43"/>
        <v>7</v>
      </c>
      <c r="AX118" s="20">
        <v>16</v>
      </c>
      <c r="AY118" s="20">
        <v>36</v>
      </c>
      <c r="AZ118" s="20">
        <v>52</v>
      </c>
      <c r="BA118" s="22">
        <v>0.4</v>
      </c>
      <c r="BB118" s="22">
        <v>0.75</v>
      </c>
      <c r="BC118" s="22">
        <f t="shared" si="44"/>
        <v>1.1499999999999999</v>
      </c>
      <c r="BD118" s="20">
        <v>21</v>
      </c>
      <c r="BE118" s="17">
        <v>19</v>
      </c>
      <c r="BF118" s="17">
        <f t="shared" si="79"/>
        <v>2</v>
      </c>
      <c r="BG118" s="20">
        <v>18</v>
      </c>
      <c r="BH118" s="20">
        <v>8</v>
      </c>
      <c r="BI118" s="20">
        <f t="shared" si="77"/>
        <v>2.25</v>
      </c>
      <c r="BJ118" s="17">
        <v>10</v>
      </c>
      <c r="BK118" s="17">
        <f t="shared" si="76"/>
        <v>-8</v>
      </c>
      <c r="BL118" s="20">
        <v>5</v>
      </c>
      <c r="BM118" s="20">
        <v>4</v>
      </c>
      <c r="BN118" s="20">
        <v>81</v>
      </c>
      <c r="BO118" s="20">
        <v>87</v>
      </c>
      <c r="BT118" s="18" t="s">
        <v>472</v>
      </c>
      <c r="BU118" s="37">
        <v>42431</v>
      </c>
      <c r="BV118" s="20" t="s">
        <v>473</v>
      </c>
      <c r="BW118" s="20">
        <v>1</v>
      </c>
      <c r="BX118" s="17">
        <v>21</v>
      </c>
      <c r="BY118" s="20" t="s">
        <v>474</v>
      </c>
      <c r="BZ118" s="20">
        <v>0.39100000000000001</v>
      </c>
      <c r="CA118" s="21" t="s">
        <v>568</v>
      </c>
      <c r="CB118" s="25" t="s">
        <v>602</v>
      </c>
      <c r="CC118" s="30">
        <v>0.375</v>
      </c>
      <c r="CD118" s="30" t="s">
        <v>276</v>
      </c>
      <c r="CE118" s="30">
        <v>0.71399999999999997</v>
      </c>
      <c r="CF118" s="30">
        <v>0.28999999999999998</v>
      </c>
      <c r="CG118" s="30">
        <v>25</v>
      </c>
      <c r="CH118" s="62">
        <f t="shared" si="48"/>
        <v>7</v>
      </c>
      <c r="CI118" s="30">
        <v>16</v>
      </c>
      <c r="CJ118" s="30">
        <v>36</v>
      </c>
      <c r="CK118" s="30">
        <v>52</v>
      </c>
      <c r="CL118" s="63">
        <v>0.4</v>
      </c>
      <c r="CM118" s="63">
        <v>0.75</v>
      </c>
      <c r="CN118" s="22">
        <f t="shared" ref="CN118:CN149" si="81">CL118+CM118</f>
        <v>1.1499999999999999</v>
      </c>
      <c r="CO118" s="20">
        <v>21</v>
      </c>
      <c r="CP118" s="17">
        <v>19</v>
      </c>
      <c r="CQ118" s="29">
        <f t="shared" si="80"/>
        <v>2</v>
      </c>
      <c r="CR118" s="20">
        <v>18</v>
      </c>
      <c r="CS118" s="20">
        <v>8</v>
      </c>
      <c r="CT118" s="20">
        <f t="shared" si="78"/>
        <v>2.25</v>
      </c>
      <c r="CU118" s="17">
        <v>10</v>
      </c>
      <c r="CV118" s="17">
        <f t="shared" si="50"/>
        <v>2</v>
      </c>
      <c r="CW118" s="20">
        <v>5</v>
      </c>
      <c r="CX118" s="20">
        <v>4</v>
      </c>
      <c r="CY118" s="20">
        <v>81</v>
      </c>
      <c r="CZ118" s="20">
        <v>87</v>
      </c>
      <c r="DD118" s="18" t="s">
        <v>92</v>
      </c>
      <c r="DE118" s="19">
        <v>43519</v>
      </c>
      <c r="DF118" s="20" t="s">
        <v>274</v>
      </c>
      <c r="DG118" s="20" t="s">
        <v>28</v>
      </c>
      <c r="DH118" s="20">
        <v>18</v>
      </c>
      <c r="DI118" s="20" t="s">
        <v>275</v>
      </c>
      <c r="DJ118" s="20">
        <v>0.53100000000000003</v>
      </c>
      <c r="DK118" s="21" t="s">
        <v>253</v>
      </c>
      <c r="DL118" s="25" t="s">
        <v>605</v>
      </c>
      <c r="DM118" s="20">
        <v>0.44400000000000001</v>
      </c>
      <c r="DN118" s="20" t="s">
        <v>276</v>
      </c>
      <c r="DO118" s="20">
        <v>0.71399999999999997</v>
      </c>
      <c r="DP118" s="23">
        <v>0.38900000000000001</v>
      </c>
      <c r="DQ118" s="24">
        <v>29</v>
      </c>
      <c r="DR118" s="27">
        <f t="shared" si="68"/>
        <v>-2</v>
      </c>
      <c r="DS118" s="20">
        <v>4</v>
      </c>
      <c r="DT118" s="20">
        <v>21</v>
      </c>
      <c r="DU118" s="20">
        <v>25</v>
      </c>
      <c r="DV118" s="22">
        <v>0.16</v>
      </c>
      <c r="DW118" s="25">
        <v>0.65625</v>
      </c>
      <c r="DX118" s="22">
        <f t="shared" si="69"/>
        <v>0.81625000000000003</v>
      </c>
      <c r="DY118" s="20">
        <v>11</v>
      </c>
      <c r="DZ118" s="20">
        <v>20</v>
      </c>
      <c r="EA118" s="17">
        <f t="shared" si="70"/>
        <v>-9</v>
      </c>
      <c r="EB118" s="20">
        <v>13</v>
      </c>
      <c r="EC118" s="20">
        <v>9</v>
      </c>
      <c r="ED118" s="25">
        <f t="shared" si="71"/>
        <v>1.4444444444444444</v>
      </c>
      <c r="EE118" s="20">
        <v>16</v>
      </c>
      <c r="EF118" s="17">
        <f t="shared" si="72"/>
        <v>3</v>
      </c>
      <c r="EG118" s="20">
        <v>7</v>
      </c>
      <c r="EH118" s="20">
        <v>7</v>
      </c>
      <c r="EI118" s="20">
        <v>79</v>
      </c>
      <c r="EJ118" s="17">
        <v>65</v>
      </c>
    </row>
    <row r="119" spans="1:140" x14ac:dyDescent="0.3">
      <c r="A119" s="2" t="s">
        <v>92</v>
      </c>
      <c r="B119" s="6">
        <v>43502</v>
      </c>
      <c r="C119" s="7" t="s">
        <v>258</v>
      </c>
      <c r="D119" s="7" t="s">
        <v>28</v>
      </c>
      <c r="E119" s="7">
        <v>18</v>
      </c>
      <c r="F119" s="7" t="s">
        <v>259</v>
      </c>
      <c r="G119" s="7">
        <v>0.57399999999999995</v>
      </c>
      <c r="H119" s="8" t="s">
        <v>260</v>
      </c>
      <c r="I119" s="48">
        <v>15</v>
      </c>
      <c r="J119" s="7">
        <v>0.33300000000000002</v>
      </c>
      <c r="K119" s="7" t="s">
        <v>261</v>
      </c>
      <c r="L119" s="7">
        <v>0.63600000000000001</v>
      </c>
      <c r="M119" s="11">
        <v>0.4</v>
      </c>
      <c r="N119" s="14">
        <v>18</v>
      </c>
      <c r="O119" s="14">
        <f t="shared" si="73"/>
        <v>-3</v>
      </c>
      <c r="P119" s="7">
        <v>7</v>
      </c>
      <c r="Q119" s="7">
        <v>30</v>
      </c>
      <c r="R119" s="7">
        <v>37</v>
      </c>
      <c r="S119" s="9">
        <v>0.28000000000000003</v>
      </c>
      <c r="T119" s="10">
        <v>0.88235294117647056</v>
      </c>
      <c r="U119" s="10">
        <f t="shared" si="74"/>
        <v>1.1623529411764706</v>
      </c>
      <c r="V119" s="7">
        <v>17</v>
      </c>
      <c r="W119" s="7">
        <v>20</v>
      </c>
      <c r="X119" s="7">
        <f t="shared" si="75"/>
        <v>-3</v>
      </c>
      <c r="Y119" s="7">
        <v>13</v>
      </c>
      <c r="Z119" s="7">
        <v>11</v>
      </c>
      <c r="AA119" s="10">
        <f t="shared" si="52"/>
        <v>1.1818181818181819</v>
      </c>
      <c r="AB119" s="7">
        <v>13</v>
      </c>
      <c r="AC119" s="5">
        <f t="shared" si="53"/>
        <v>2</v>
      </c>
      <c r="AD119" s="7">
        <v>5</v>
      </c>
      <c r="AE119" s="7">
        <v>7</v>
      </c>
      <c r="AF119" s="7">
        <v>73</v>
      </c>
      <c r="AG119" s="5">
        <v>70</v>
      </c>
      <c r="AH119" s="60"/>
      <c r="AI119" s="18" t="s">
        <v>355</v>
      </c>
      <c r="AJ119" s="19">
        <v>42753</v>
      </c>
      <c r="AK119" s="20" t="s">
        <v>519</v>
      </c>
      <c r="AL119" s="20" t="s">
        <v>28</v>
      </c>
      <c r="AM119" s="17">
        <v>21</v>
      </c>
      <c r="AN119" s="20" t="s">
        <v>520</v>
      </c>
      <c r="AO119" s="20">
        <v>0.5</v>
      </c>
      <c r="AP119" s="21" t="s">
        <v>579</v>
      </c>
      <c r="AQ119" s="25" t="s">
        <v>595</v>
      </c>
      <c r="AR119" s="20">
        <v>0.375</v>
      </c>
      <c r="AS119" s="20" t="s">
        <v>521</v>
      </c>
      <c r="AT119" s="20">
        <v>0.74199999999999999</v>
      </c>
      <c r="AU119" s="17">
        <v>0.379</v>
      </c>
      <c r="AV119" s="17">
        <v>24</v>
      </c>
      <c r="AW119" s="27">
        <f t="shared" si="43"/>
        <v>-8</v>
      </c>
      <c r="AX119" s="20">
        <v>22</v>
      </c>
      <c r="AY119" s="20">
        <v>35</v>
      </c>
      <c r="AZ119" s="20">
        <v>57</v>
      </c>
      <c r="BA119" s="22">
        <v>0.6470588235294118</v>
      </c>
      <c r="BB119" s="22">
        <v>0.79545454545454541</v>
      </c>
      <c r="BC119" s="22">
        <f t="shared" si="44"/>
        <v>1.4425133689839571</v>
      </c>
      <c r="BD119" s="20">
        <v>24</v>
      </c>
      <c r="BE119" s="17">
        <v>24</v>
      </c>
      <c r="BF119" s="17">
        <f t="shared" si="79"/>
        <v>0</v>
      </c>
      <c r="BG119" s="20">
        <v>14</v>
      </c>
      <c r="BH119" s="20">
        <v>25</v>
      </c>
      <c r="BI119" s="20">
        <f t="shared" si="77"/>
        <v>0.56000000000000005</v>
      </c>
      <c r="BJ119" s="17">
        <v>14</v>
      </c>
      <c r="BK119" s="17">
        <f t="shared" si="76"/>
        <v>0</v>
      </c>
      <c r="BL119" s="20">
        <v>3</v>
      </c>
      <c r="BM119" s="20">
        <v>6</v>
      </c>
      <c r="BN119" s="20">
        <v>89</v>
      </c>
      <c r="BO119" s="20">
        <v>98</v>
      </c>
      <c r="BT119" s="18" t="s">
        <v>355</v>
      </c>
      <c r="BU119" s="37">
        <v>42753</v>
      </c>
      <c r="BV119" s="20" t="s">
        <v>519</v>
      </c>
      <c r="BW119" s="20">
        <v>1</v>
      </c>
      <c r="BX119" s="17">
        <v>21</v>
      </c>
      <c r="BY119" s="20" t="s">
        <v>520</v>
      </c>
      <c r="BZ119" s="20">
        <v>0.5</v>
      </c>
      <c r="CA119" s="21" t="s">
        <v>579</v>
      </c>
      <c r="CB119" s="25" t="s">
        <v>595</v>
      </c>
      <c r="CC119" s="30">
        <v>0.375</v>
      </c>
      <c r="CD119" s="30" t="s">
        <v>521</v>
      </c>
      <c r="CE119" s="30">
        <v>0.74199999999999999</v>
      </c>
      <c r="CF119" s="29">
        <v>0.379</v>
      </c>
      <c r="CG119" s="29">
        <v>24</v>
      </c>
      <c r="CH119" s="62">
        <f t="shared" si="48"/>
        <v>-8</v>
      </c>
      <c r="CI119" s="30">
        <v>22</v>
      </c>
      <c r="CJ119" s="30">
        <v>35</v>
      </c>
      <c r="CK119" s="30">
        <v>57</v>
      </c>
      <c r="CL119" s="63">
        <v>0.6470588235294118</v>
      </c>
      <c r="CM119" s="63">
        <v>0.79545454545454541</v>
      </c>
      <c r="CN119" s="22">
        <f t="shared" si="81"/>
        <v>1.4425133689839571</v>
      </c>
      <c r="CO119" s="20">
        <v>24</v>
      </c>
      <c r="CP119" s="17">
        <v>24</v>
      </c>
      <c r="CQ119" s="29">
        <f t="shared" si="80"/>
        <v>0</v>
      </c>
      <c r="CR119" s="20">
        <v>14</v>
      </c>
      <c r="CS119" s="20">
        <v>25</v>
      </c>
      <c r="CT119" s="20">
        <f t="shared" si="78"/>
        <v>0.56000000000000005</v>
      </c>
      <c r="CU119" s="17">
        <v>14</v>
      </c>
      <c r="CV119" s="17">
        <f t="shared" si="50"/>
        <v>-11</v>
      </c>
      <c r="CW119" s="20">
        <v>3</v>
      </c>
      <c r="CX119" s="20">
        <v>6</v>
      </c>
      <c r="CY119" s="20">
        <v>89</v>
      </c>
      <c r="CZ119" s="20">
        <v>98</v>
      </c>
      <c r="DD119" s="18" t="s">
        <v>277</v>
      </c>
      <c r="DE119" s="19">
        <v>43525</v>
      </c>
      <c r="DF119" s="20" t="s">
        <v>278</v>
      </c>
      <c r="DG119" s="20" t="s">
        <v>28</v>
      </c>
      <c r="DH119" s="20">
        <v>17</v>
      </c>
      <c r="DI119" s="20" t="s">
        <v>279</v>
      </c>
      <c r="DJ119" s="20">
        <v>0.55700000000000005</v>
      </c>
      <c r="DK119" s="21" t="s">
        <v>280</v>
      </c>
      <c r="DL119" s="25" t="s">
        <v>597</v>
      </c>
      <c r="DM119" s="20">
        <v>0.52200000000000002</v>
      </c>
      <c r="DN119" s="21" t="s">
        <v>281</v>
      </c>
      <c r="DO119" s="20">
        <v>0.83299999999999996</v>
      </c>
      <c r="DP119" s="23">
        <v>0.40799999999999997</v>
      </c>
      <c r="DQ119" s="24">
        <v>12</v>
      </c>
      <c r="DR119" s="27">
        <f t="shared" si="68"/>
        <v>11</v>
      </c>
      <c r="DS119" s="20">
        <v>8</v>
      </c>
      <c r="DT119" s="20">
        <v>27</v>
      </c>
      <c r="DU119" s="20">
        <v>35</v>
      </c>
      <c r="DV119" s="22">
        <v>0.30769230769230771</v>
      </c>
      <c r="DW119" s="25">
        <v>0.58695652173913049</v>
      </c>
      <c r="DX119" s="22">
        <f t="shared" si="69"/>
        <v>0.8946488294314382</v>
      </c>
      <c r="DY119" s="20">
        <v>12</v>
      </c>
      <c r="DZ119" s="20">
        <v>13</v>
      </c>
      <c r="EA119" s="17">
        <f t="shared" si="70"/>
        <v>-1</v>
      </c>
      <c r="EB119" s="20">
        <v>19</v>
      </c>
      <c r="EC119" s="20">
        <v>11</v>
      </c>
      <c r="ED119" s="25">
        <f t="shared" si="71"/>
        <v>1.7272727272727273</v>
      </c>
      <c r="EE119" s="20">
        <v>10</v>
      </c>
      <c r="EF119" s="17">
        <f t="shared" si="72"/>
        <v>-9</v>
      </c>
      <c r="EG119" s="20">
        <v>10</v>
      </c>
      <c r="EH119" s="20">
        <v>4</v>
      </c>
      <c r="EI119" s="20">
        <v>90</v>
      </c>
      <c r="EJ119" s="17">
        <v>76</v>
      </c>
    </row>
    <row r="120" spans="1:140" x14ac:dyDescent="0.3">
      <c r="A120" s="2" t="s">
        <v>52</v>
      </c>
      <c r="B120" s="6">
        <v>43505</v>
      </c>
      <c r="C120" s="7" t="s">
        <v>262</v>
      </c>
      <c r="D120" s="7" t="s">
        <v>28</v>
      </c>
      <c r="E120" s="7">
        <v>18</v>
      </c>
      <c r="F120" s="7" t="s">
        <v>263</v>
      </c>
      <c r="G120" s="7">
        <v>0.48399999999999999</v>
      </c>
      <c r="H120" s="7" t="s">
        <v>264</v>
      </c>
      <c r="I120" s="14">
        <v>30</v>
      </c>
      <c r="J120" s="7">
        <v>0.46700000000000003</v>
      </c>
      <c r="K120" s="7" t="s">
        <v>265</v>
      </c>
      <c r="L120" s="7">
        <v>0.77400000000000002</v>
      </c>
      <c r="M120" s="11">
        <v>0.46400000000000002</v>
      </c>
      <c r="N120" s="14">
        <v>23</v>
      </c>
      <c r="O120" s="14">
        <f t="shared" si="73"/>
        <v>7</v>
      </c>
      <c r="P120" s="7">
        <v>11</v>
      </c>
      <c r="Q120" s="7">
        <v>23</v>
      </c>
      <c r="R120" s="7">
        <v>34</v>
      </c>
      <c r="S120" s="9">
        <v>0.31428571428571428</v>
      </c>
      <c r="T120" s="10">
        <v>0.69696969696969702</v>
      </c>
      <c r="U120" s="10">
        <f t="shared" si="74"/>
        <v>1.0112554112554113</v>
      </c>
      <c r="V120" s="7">
        <v>20</v>
      </c>
      <c r="W120" s="7">
        <v>23</v>
      </c>
      <c r="X120" s="7">
        <f t="shared" si="75"/>
        <v>-3</v>
      </c>
      <c r="Y120" s="7">
        <v>14</v>
      </c>
      <c r="Z120" s="7">
        <v>10</v>
      </c>
      <c r="AA120" s="10">
        <f t="shared" si="52"/>
        <v>1.4</v>
      </c>
      <c r="AB120" s="7">
        <v>14</v>
      </c>
      <c r="AC120" s="5">
        <f t="shared" si="53"/>
        <v>4</v>
      </c>
      <c r="AD120" s="7">
        <v>5</v>
      </c>
      <c r="AE120" s="7">
        <v>3</v>
      </c>
      <c r="AF120" s="7">
        <v>100</v>
      </c>
      <c r="AG120" s="5">
        <v>83</v>
      </c>
      <c r="AH120" s="60"/>
      <c r="AI120" s="18" t="s">
        <v>37</v>
      </c>
      <c r="AJ120" s="19">
        <v>42410</v>
      </c>
      <c r="AK120" s="20" t="s">
        <v>134</v>
      </c>
      <c r="AL120" s="20" t="s">
        <v>28</v>
      </c>
      <c r="AM120" s="17">
        <v>22</v>
      </c>
      <c r="AN120" s="20" t="s">
        <v>440</v>
      </c>
      <c r="AO120" s="20">
        <v>0.48099999999999998</v>
      </c>
      <c r="AP120" s="21" t="s">
        <v>566</v>
      </c>
      <c r="AQ120" s="25" t="s">
        <v>597</v>
      </c>
      <c r="AR120" s="20">
        <v>0.39100000000000001</v>
      </c>
      <c r="AS120" s="20" t="s">
        <v>461</v>
      </c>
      <c r="AT120" s="20">
        <v>0.69699999999999995</v>
      </c>
      <c r="AU120" s="20">
        <v>0.377</v>
      </c>
      <c r="AV120" s="20">
        <v>22</v>
      </c>
      <c r="AW120" s="27">
        <f t="shared" si="43"/>
        <v>1</v>
      </c>
      <c r="AX120" s="20">
        <v>14</v>
      </c>
      <c r="AY120" s="20">
        <v>27</v>
      </c>
      <c r="AZ120" s="20">
        <v>41</v>
      </c>
      <c r="BA120" s="22">
        <v>0.3888888888888889</v>
      </c>
      <c r="BB120" s="22">
        <v>0.79411764705882348</v>
      </c>
      <c r="BC120" s="22">
        <f t="shared" si="44"/>
        <v>1.1830065359477124</v>
      </c>
      <c r="BD120" s="20">
        <v>21</v>
      </c>
      <c r="BE120" s="17">
        <v>27</v>
      </c>
      <c r="BF120" s="17">
        <f t="shared" si="79"/>
        <v>-6</v>
      </c>
      <c r="BG120" s="20">
        <v>20</v>
      </c>
      <c r="BH120" s="20">
        <v>14</v>
      </c>
      <c r="BI120" s="20">
        <f t="shared" si="77"/>
        <v>1.4285714285714286</v>
      </c>
      <c r="BJ120" s="17">
        <v>13</v>
      </c>
      <c r="BK120" s="17">
        <f t="shared" si="76"/>
        <v>-7</v>
      </c>
      <c r="BL120" s="20">
        <v>7</v>
      </c>
      <c r="BM120" s="20">
        <v>5</v>
      </c>
      <c r="BN120" s="20">
        <v>84</v>
      </c>
      <c r="BO120" s="20">
        <v>80</v>
      </c>
      <c r="BT120" s="18" t="s">
        <v>37</v>
      </c>
      <c r="BU120" s="37">
        <v>42410</v>
      </c>
      <c r="BV120" s="20" t="s">
        <v>134</v>
      </c>
      <c r="BW120" s="20">
        <v>1</v>
      </c>
      <c r="BX120" s="17">
        <v>22</v>
      </c>
      <c r="BY120" s="20" t="s">
        <v>440</v>
      </c>
      <c r="BZ120" s="20">
        <v>0.48099999999999998</v>
      </c>
      <c r="CA120" s="21" t="s">
        <v>566</v>
      </c>
      <c r="CB120" s="25" t="s">
        <v>597</v>
      </c>
      <c r="CC120" s="30">
        <v>0.39100000000000001</v>
      </c>
      <c r="CD120" s="30" t="s">
        <v>461</v>
      </c>
      <c r="CE120" s="30">
        <v>0.69699999999999995</v>
      </c>
      <c r="CF120" s="30">
        <v>0.377</v>
      </c>
      <c r="CG120" s="30">
        <v>22</v>
      </c>
      <c r="CH120" s="62">
        <f t="shared" si="48"/>
        <v>1</v>
      </c>
      <c r="CI120" s="30">
        <v>14</v>
      </c>
      <c r="CJ120" s="30">
        <v>27</v>
      </c>
      <c r="CK120" s="30">
        <v>41</v>
      </c>
      <c r="CL120" s="63">
        <v>0.3888888888888889</v>
      </c>
      <c r="CM120" s="63">
        <v>0.79411764705882348</v>
      </c>
      <c r="CN120" s="22">
        <f t="shared" si="81"/>
        <v>1.1830065359477124</v>
      </c>
      <c r="CO120" s="20">
        <v>21</v>
      </c>
      <c r="CP120" s="17">
        <v>27</v>
      </c>
      <c r="CQ120" s="29">
        <f t="shared" si="80"/>
        <v>-6</v>
      </c>
      <c r="CR120" s="20">
        <v>20</v>
      </c>
      <c r="CS120" s="20">
        <v>14</v>
      </c>
      <c r="CT120" s="20">
        <f t="shared" si="78"/>
        <v>1.4285714285714286</v>
      </c>
      <c r="CU120" s="17">
        <v>13</v>
      </c>
      <c r="CV120" s="17">
        <f t="shared" si="50"/>
        <v>-1</v>
      </c>
      <c r="CW120" s="20">
        <v>7</v>
      </c>
      <c r="CX120" s="20">
        <v>5</v>
      </c>
      <c r="CY120" s="20">
        <v>84</v>
      </c>
      <c r="CZ120" s="20">
        <v>80</v>
      </c>
      <c r="DD120" s="18" t="s">
        <v>282</v>
      </c>
      <c r="DE120" s="19">
        <v>43526</v>
      </c>
      <c r="DF120" s="20" t="s">
        <v>283</v>
      </c>
      <c r="DG120" s="20" t="s">
        <v>28</v>
      </c>
      <c r="DH120" s="20">
        <v>40</v>
      </c>
      <c r="DI120" s="20" t="s">
        <v>284</v>
      </c>
      <c r="DJ120" s="20">
        <v>0.72499999999999998</v>
      </c>
      <c r="DK120" s="20" t="s">
        <v>285</v>
      </c>
      <c r="DL120" s="24">
        <v>17</v>
      </c>
      <c r="DM120" s="20">
        <v>0.82399999999999995</v>
      </c>
      <c r="DN120" s="20" t="s">
        <v>286</v>
      </c>
      <c r="DO120" s="20">
        <v>0.73899999999999999</v>
      </c>
      <c r="DP120" s="23">
        <v>0.35</v>
      </c>
      <c r="DQ120" s="24">
        <v>28</v>
      </c>
      <c r="DR120" s="27">
        <f t="shared" si="68"/>
        <v>-11</v>
      </c>
      <c r="DS120" s="20">
        <v>3</v>
      </c>
      <c r="DT120" s="20">
        <v>40</v>
      </c>
      <c r="DU120" s="20">
        <v>43</v>
      </c>
      <c r="DV120" s="22">
        <v>0.17647058823529413</v>
      </c>
      <c r="DW120" s="25">
        <v>0.88888888888888884</v>
      </c>
      <c r="DX120" s="22">
        <f t="shared" si="69"/>
        <v>1.065359477124183</v>
      </c>
      <c r="DY120" s="20">
        <v>24</v>
      </c>
      <c r="DZ120" s="20">
        <v>23</v>
      </c>
      <c r="EA120" s="17">
        <f t="shared" si="70"/>
        <v>1</v>
      </c>
      <c r="EB120" s="20">
        <v>20</v>
      </c>
      <c r="EC120" s="20">
        <v>18</v>
      </c>
      <c r="ED120" s="25">
        <f t="shared" si="71"/>
        <v>1.1111111111111112</v>
      </c>
      <c r="EE120" s="20">
        <v>10</v>
      </c>
      <c r="EF120" s="17">
        <f t="shared" si="72"/>
        <v>-10</v>
      </c>
      <c r="EG120" s="20">
        <v>6</v>
      </c>
      <c r="EH120" s="20">
        <v>4</v>
      </c>
      <c r="EI120" s="20">
        <v>105</v>
      </c>
      <c r="EJ120" s="17">
        <v>79</v>
      </c>
    </row>
    <row r="121" spans="1:140" x14ac:dyDescent="0.3">
      <c r="A121" s="2" t="s">
        <v>101</v>
      </c>
      <c r="B121" s="6">
        <v>43509</v>
      </c>
      <c r="C121" s="7" t="s">
        <v>266</v>
      </c>
      <c r="D121" s="7" t="s">
        <v>28</v>
      </c>
      <c r="E121" s="7">
        <v>22</v>
      </c>
      <c r="F121" s="7" t="s">
        <v>267</v>
      </c>
      <c r="G121" s="7">
        <v>0.40300000000000002</v>
      </c>
      <c r="H121" s="7" t="s">
        <v>268</v>
      </c>
      <c r="I121" s="14">
        <v>36</v>
      </c>
      <c r="J121" s="7">
        <v>0.41699999999999998</v>
      </c>
      <c r="K121" s="8" t="s">
        <v>269</v>
      </c>
      <c r="L121" s="7">
        <v>0.76900000000000002</v>
      </c>
      <c r="M121" s="11">
        <v>0.35899999999999999</v>
      </c>
      <c r="N121" s="14">
        <v>19</v>
      </c>
      <c r="O121" s="14">
        <f t="shared" si="73"/>
        <v>17</v>
      </c>
      <c r="P121" s="7">
        <v>12</v>
      </c>
      <c r="Q121" s="7">
        <v>32</v>
      </c>
      <c r="R121" s="7">
        <v>44</v>
      </c>
      <c r="S121" s="9">
        <v>0.27906976744186046</v>
      </c>
      <c r="T121" s="10">
        <v>0.7441860465116279</v>
      </c>
      <c r="U121" s="10">
        <f t="shared" si="74"/>
        <v>1.0232558139534884</v>
      </c>
      <c r="V121" s="7">
        <v>14</v>
      </c>
      <c r="W121" s="7">
        <v>16</v>
      </c>
      <c r="X121" s="7">
        <f t="shared" si="75"/>
        <v>-2</v>
      </c>
      <c r="Y121" s="7">
        <v>16</v>
      </c>
      <c r="Z121" s="7">
        <v>11</v>
      </c>
      <c r="AA121" s="10">
        <f t="shared" si="52"/>
        <v>1.4545454545454546</v>
      </c>
      <c r="AB121" s="7">
        <v>12</v>
      </c>
      <c r="AC121" s="5">
        <f t="shared" si="53"/>
        <v>1</v>
      </c>
      <c r="AD121" s="7">
        <v>2</v>
      </c>
      <c r="AE121" s="7">
        <v>5</v>
      </c>
      <c r="AF121" s="7">
        <v>79</v>
      </c>
      <c r="AG121" s="5">
        <v>84</v>
      </c>
      <c r="AH121" s="60"/>
      <c r="AI121" s="18" t="s">
        <v>92</v>
      </c>
      <c r="AJ121" s="19">
        <v>42777</v>
      </c>
      <c r="AK121" s="20" t="s">
        <v>536</v>
      </c>
      <c r="AL121" s="20" t="s">
        <v>28</v>
      </c>
      <c r="AM121" s="17">
        <v>22</v>
      </c>
      <c r="AN121" s="20" t="s">
        <v>292</v>
      </c>
      <c r="AO121" s="20">
        <v>0.41399999999999998</v>
      </c>
      <c r="AP121" s="21" t="s">
        <v>236</v>
      </c>
      <c r="AQ121" s="25" t="s">
        <v>604</v>
      </c>
      <c r="AR121" s="20">
        <v>0.41699999999999998</v>
      </c>
      <c r="AS121" s="21" t="s">
        <v>379</v>
      </c>
      <c r="AT121" s="20">
        <v>0.85699999999999998</v>
      </c>
      <c r="AU121" s="17">
        <v>0.32700000000000001</v>
      </c>
      <c r="AV121" s="17">
        <v>18</v>
      </c>
      <c r="AW121" s="27">
        <f t="shared" si="43"/>
        <v>6</v>
      </c>
      <c r="AX121" s="20">
        <v>14</v>
      </c>
      <c r="AY121" s="20">
        <v>29</v>
      </c>
      <c r="AZ121" s="20">
        <v>43</v>
      </c>
      <c r="BA121" s="22">
        <v>0.4375</v>
      </c>
      <c r="BB121" s="22">
        <v>0.80555555555555558</v>
      </c>
      <c r="BC121" s="22">
        <f t="shared" si="44"/>
        <v>1.2430555555555556</v>
      </c>
      <c r="BD121" s="20">
        <v>25</v>
      </c>
      <c r="BE121" s="17">
        <v>21</v>
      </c>
      <c r="BF121" s="17">
        <f t="shared" si="79"/>
        <v>4</v>
      </c>
      <c r="BG121" s="20">
        <v>13</v>
      </c>
      <c r="BH121" s="20">
        <v>18</v>
      </c>
      <c r="BI121" s="20">
        <f t="shared" si="77"/>
        <v>0.72222222222222221</v>
      </c>
      <c r="BJ121" s="17">
        <v>13</v>
      </c>
      <c r="BK121" s="17">
        <f t="shared" si="76"/>
        <v>0</v>
      </c>
      <c r="BL121" s="20">
        <v>9</v>
      </c>
      <c r="BM121" s="20">
        <v>3</v>
      </c>
      <c r="BN121" s="20">
        <v>70</v>
      </c>
      <c r="BO121" s="20">
        <v>81</v>
      </c>
      <c r="BT121" s="18" t="s">
        <v>92</v>
      </c>
      <c r="BU121" s="37">
        <v>42777</v>
      </c>
      <c r="BV121" s="20" t="s">
        <v>536</v>
      </c>
      <c r="BW121" s="20">
        <v>1</v>
      </c>
      <c r="BX121" s="17">
        <v>22</v>
      </c>
      <c r="BY121" s="20" t="s">
        <v>292</v>
      </c>
      <c r="BZ121" s="20">
        <v>0.41399999999999998</v>
      </c>
      <c r="CA121" s="21" t="s">
        <v>236</v>
      </c>
      <c r="CB121" s="25" t="s">
        <v>604</v>
      </c>
      <c r="CC121" s="30">
        <v>0.41699999999999998</v>
      </c>
      <c r="CD121" s="61" t="s">
        <v>379</v>
      </c>
      <c r="CE121" s="30">
        <v>0.85699999999999998</v>
      </c>
      <c r="CF121" s="29">
        <v>0.32700000000000001</v>
      </c>
      <c r="CG121" s="29">
        <v>18</v>
      </c>
      <c r="CH121" s="62">
        <f t="shared" si="48"/>
        <v>6</v>
      </c>
      <c r="CI121" s="30">
        <v>14</v>
      </c>
      <c r="CJ121" s="30">
        <v>29</v>
      </c>
      <c r="CK121" s="30">
        <v>43</v>
      </c>
      <c r="CL121" s="63">
        <v>0.4375</v>
      </c>
      <c r="CM121" s="63">
        <v>0.80555555555555558</v>
      </c>
      <c r="CN121" s="22">
        <f t="shared" si="81"/>
        <v>1.2430555555555556</v>
      </c>
      <c r="CO121" s="20">
        <v>25</v>
      </c>
      <c r="CP121" s="17">
        <v>21</v>
      </c>
      <c r="CQ121" s="29">
        <f t="shared" si="80"/>
        <v>4</v>
      </c>
      <c r="CR121" s="20">
        <v>13</v>
      </c>
      <c r="CS121" s="20">
        <v>18</v>
      </c>
      <c r="CT121" s="20">
        <f t="shared" si="78"/>
        <v>0.72222222222222221</v>
      </c>
      <c r="CU121" s="17">
        <v>13</v>
      </c>
      <c r="CV121" s="17">
        <f t="shared" si="50"/>
        <v>-5</v>
      </c>
      <c r="CW121" s="20">
        <v>9</v>
      </c>
      <c r="CX121" s="20">
        <v>3</v>
      </c>
      <c r="CY121" s="20">
        <v>70</v>
      </c>
      <c r="CZ121" s="20">
        <v>81</v>
      </c>
      <c r="DD121" s="18" t="s">
        <v>287</v>
      </c>
      <c r="DE121" s="19">
        <v>43532</v>
      </c>
      <c r="DF121" s="20" t="s">
        <v>288</v>
      </c>
      <c r="DG121" s="20" t="s">
        <v>28</v>
      </c>
      <c r="DH121" s="20">
        <v>1</v>
      </c>
      <c r="DI121" s="20" t="s">
        <v>289</v>
      </c>
      <c r="DJ121" s="20">
        <v>0.379</v>
      </c>
      <c r="DK121" s="21" t="s">
        <v>223</v>
      </c>
      <c r="DL121" s="25" t="s">
        <v>603</v>
      </c>
      <c r="DM121" s="20">
        <v>0.25</v>
      </c>
      <c r="DN121" s="21" t="s">
        <v>286</v>
      </c>
      <c r="DO121" s="20">
        <v>0.2</v>
      </c>
      <c r="DP121" s="23">
        <v>0.38300000000000001</v>
      </c>
      <c r="DQ121" s="24">
        <v>27</v>
      </c>
      <c r="DR121" s="27">
        <f t="shared" si="68"/>
        <v>1</v>
      </c>
      <c r="DS121" s="20">
        <v>16</v>
      </c>
      <c r="DT121" s="20">
        <v>24</v>
      </c>
      <c r="DU121" s="20">
        <v>40</v>
      </c>
      <c r="DV121" s="22">
        <v>0.38095238095238093</v>
      </c>
      <c r="DW121" s="25">
        <v>0.68571428571428572</v>
      </c>
      <c r="DX121" s="22">
        <f t="shared" si="69"/>
        <v>1.0666666666666667</v>
      </c>
      <c r="DY121" s="20">
        <v>10</v>
      </c>
      <c r="DZ121" s="20">
        <v>12</v>
      </c>
      <c r="EA121" s="17">
        <f t="shared" si="70"/>
        <v>-2</v>
      </c>
      <c r="EB121" s="20">
        <v>14</v>
      </c>
      <c r="EC121" s="20">
        <v>8</v>
      </c>
      <c r="ED121" s="25">
        <f t="shared" si="71"/>
        <v>1.75</v>
      </c>
      <c r="EE121" s="20">
        <v>9</v>
      </c>
      <c r="EF121" s="17">
        <f t="shared" si="72"/>
        <v>-5</v>
      </c>
      <c r="EG121" s="20">
        <v>5</v>
      </c>
      <c r="EH121" s="20">
        <v>4</v>
      </c>
      <c r="EI121" s="20">
        <v>58</v>
      </c>
      <c r="EJ121" s="17">
        <v>76</v>
      </c>
    </row>
    <row r="122" spans="1:140" x14ac:dyDescent="0.3">
      <c r="A122" s="2" t="s">
        <v>128</v>
      </c>
      <c r="B122" s="6">
        <v>43512</v>
      </c>
      <c r="C122" s="7" t="s">
        <v>270</v>
      </c>
      <c r="D122" s="7" t="s">
        <v>28</v>
      </c>
      <c r="E122" s="7">
        <v>18</v>
      </c>
      <c r="F122" s="7" t="s">
        <v>34</v>
      </c>
      <c r="G122" s="7">
        <v>0.50800000000000001</v>
      </c>
      <c r="H122" s="8" t="s">
        <v>271</v>
      </c>
      <c r="I122" s="48">
        <v>31</v>
      </c>
      <c r="J122" s="7">
        <v>0.35499999999999998</v>
      </c>
      <c r="K122" s="8" t="s">
        <v>240</v>
      </c>
      <c r="L122" s="7">
        <v>0.66700000000000004</v>
      </c>
      <c r="M122" s="11">
        <v>0.377</v>
      </c>
      <c r="N122" s="14">
        <v>20</v>
      </c>
      <c r="O122" s="14">
        <f t="shared" si="73"/>
        <v>11</v>
      </c>
      <c r="P122" s="7">
        <v>14</v>
      </c>
      <c r="Q122" s="7">
        <v>23</v>
      </c>
      <c r="R122" s="7">
        <v>37</v>
      </c>
      <c r="S122" s="9">
        <v>0.4375</v>
      </c>
      <c r="T122" s="10">
        <v>0.65714285714285714</v>
      </c>
      <c r="U122" s="10">
        <f t="shared" si="74"/>
        <v>1.094642857142857</v>
      </c>
      <c r="V122" s="7">
        <v>13</v>
      </c>
      <c r="W122" s="7">
        <v>12</v>
      </c>
      <c r="X122" s="7">
        <f t="shared" si="75"/>
        <v>1</v>
      </c>
      <c r="Y122" s="7">
        <v>20</v>
      </c>
      <c r="Z122" s="7">
        <v>12</v>
      </c>
      <c r="AA122" s="10">
        <f t="shared" si="52"/>
        <v>1.6666666666666667</v>
      </c>
      <c r="AB122" s="7">
        <v>14</v>
      </c>
      <c r="AC122" s="5">
        <f t="shared" si="53"/>
        <v>2</v>
      </c>
      <c r="AD122" s="7">
        <v>9</v>
      </c>
      <c r="AE122" s="7">
        <v>8</v>
      </c>
      <c r="AF122" s="7">
        <v>77</v>
      </c>
      <c r="AG122" s="5">
        <v>75</v>
      </c>
      <c r="AH122" s="60"/>
      <c r="AI122" s="18" t="s">
        <v>26</v>
      </c>
      <c r="AJ122" s="19">
        <v>43054</v>
      </c>
      <c r="AK122" s="20" t="s">
        <v>27</v>
      </c>
      <c r="AL122" s="20" t="s">
        <v>28</v>
      </c>
      <c r="AM122" s="20">
        <v>22</v>
      </c>
      <c r="AN122" s="20" t="s">
        <v>29</v>
      </c>
      <c r="AO122" s="20">
        <v>0.55600000000000005</v>
      </c>
      <c r="AP122" s="21" t="s">
        <v>30</v>
      </c>
      <c r="AQ122" s="25" t="s">
        <v>613</v>
      </c>
      <c r="AR122" s="20">
        <v>0.57099999999999995</v>
      </c>
      <c r="AS122" s="20" t="s">
        <v>31</v>
      </c>
      <c r="AT122" s="20">
        <v>0.63600000000000001</v>
      </c>
      <c r="AU122" s="23">
        <v>0.36799999999999999</v>
      </c>
      <c r="AV122" s="20">
        <v>32</v>
      </c>
      <c r="AW122" s="27">
        <f t="shared" si="43"/>
        <v>3</v>
      </c>
      <c r="AX122" s="20">
        <v>11</v>
      </c>
      <c r="AY122" s="20">
        <v>36</v>
      </c>
      <c r="AZ122" s="20">
        <v>47</v>
      </c>
      <c r="BA122" s="25">
        <v>0.37931034482758619</v>
      </c>
      <c r="BB122" s="25">
        <v>0.73469387755102045</v>
      </c>
      <c r="BC122" s="22">
        <f t="shared" si="44"/>
        <v>1.1140042223786066</v>
      </c>
      <c r="BD122" s="20">
        <v>25</v>
      </c>
      <c r="BE122" s="20">
        <v>28</v>
      </c>
      <c r="BF122" s="17">
        <f t="shared" si="79"/>
        <v>-3</v>
      </c>
      <c r="BG122" s="20">
        <v>25</v>
      </c>
      <c r="BH122" s="20">
        <v>25</v>
      </c>
      <c r="BI122" s="20">
        <f t="shared" si="77"/>
        <v>1</v>
      </c>
      <c r="BJ122" s="20">
        <v>15</v>
      </c>
      <c r="BK122" s="17">
        <f t="shared" si="76"/>
        <v>-10</v>
      </c>
      <c r="BL122" s="20">
        <v>10</v>
      </c>
      <c r="BM122" s="20">
        <v>3</v>
      </c>
      <c r="BN122" s="20">
        <v>111</v>
      </c>
      <c r="BO122" s="17">
        <v>105</v>
      </c>
      <c r="BT122" s="18" t="s">
        <v>26</v>
      </c>
      <c r="BU122" s="37">
        <v>43054</v>
      </c>
      <c r="BV122" s="20" t="s">
        <v>27</v>
      </c>
      <c r="BW122" s="20">
        <v>1</v>
      </c>
      <c r="BX122" s="20">
        <v>22</v>
      </c>
      <c r="BY122" s="20" t="s">
        <v>29</v>
      </c>
      <c r="BZ122" s="20">
        <v>0.55600000000000005</v>
      </c>
      <c r="CA122" s="21" t="s">
        <v>30</v>
      </c>
      <c r="CB122" s="25" t="s">
        <v>613</v>
      </c>
      <c r="CC122" s="30">
        <v>0.57099999999999995</v>
      </c>
      <c r="CD122" s="30" t="s">
        <v>31</v>
      </c>
      <c r="CE122" s="30">
        <v>0.63600000000000001</v>
      </c>
      <c r="CF122" s="64">
        <v>0.36799999999999999</v>
      </c>
      <c r="CG122" s="30">
        <v>32</v>
      </c>
      <c r="CH122" s="62">
        <f t="shared" si="48"/>
        <v>3</v>
      </c>
      <c r="CI122" s="30">
        <v>11</v>
      </c>
      <c r="CJ122" s="30">
        <v>36</v>
      </c>
      <c r="CK122" s="30">
        <v>47</v>
      </c>
      <c r="CL122" s="66">
        <v>0.37931034482758619</v>
      </c>
      <c r="CM122" s="66">
        <v>0.73469387755102045</v>
      </c>
      <c r="CN122" s="22">
        <f t="shared" si="81"/>
        <v>1.1140042223786066</v>
      </c>
      <c r="CO122" s="20">
        <v>25</v>
      </c>
      <c r="CP122" s="20">
        <v>28</v>
      </c>
      <c r="CQ122" s="29">
        <f t="shared" si="80"/>
        <v>-3</v>
      </c>
      <c r="CR122" s="20">
        <v>25</v>
      </c>
      <c r="CS122" s="20">
        <v>25</v>
      </c>
      <c r="CT122" s="20">
        <f t="shared" si="78"/>
        <v>1</v>
      </c>
      <c r="CU122" s="20">
        <v>15</v>
      </c>
      <c r="CV122" s="17">
        <f t="shared" si="50"/>
        <v>-10</v>
      </c>
      <c r="CW122" s="20">
        <v>10</v>
      </c>
      <c r="CX122" s="20">
        <v>3</v>
      </c>
      <c r="CY122" s="20">
        <v>111</v>
      </c>
      <c r="CZ122" s="17">
        <v>105</v>
      </c>
      <c r="DD122" s="18" t="s">
        <v>290</v>
      </c>
      <c r="DE122" s="19">
        <v>43533</v>
      </c>
      <c r="DF122" s="20" t="s">
        <v>291</v>
      </c>
      <c r="DG122" s="20" t="s">
        <v>28</v>
      </c>
      <c r="DH122" s="20">
        <v>4</v>
      </c>
      <c r="DI122" s="20" t="s">
        <v>292</v>
      </c>
      <c r="DJ122" s="20">
        <v>0.41399999999999998</v>
      </c>
      <c r="DK122" s="21" t="s">
        <v>293</v>
      </c>
      <c r="DL122" s="25" t="s">
        <v>605</v>
      </c>
      <c r="DM122" s="20">
        <v>0.37</v>
      </c>
      <c r="DN122" s="21" t="s">
        <v>294</v>
      </c>
      <c r="DO122" s="20">
        <v>0.73299999999999998</v>
      </c>
      <c r="DP122" s="23">
        <v>0.39700000000000002</v>
      </c>
      <c r="DQ122" s="24">
        <v>18</v>
      </c>
      <c r="DR122" s="27">
        <f t="shared" si="68"/>
        <v>9</v>
      </c>
      <c r="DS122" s="20">
        <v>11</v>
      </c>
      <c r="DT122" s="20">
        <v>29</v>
      </c>
      <c r="DU122" s="20">
        <v>40</v>
      </c>
      <c r="DV122" s="22">
        <v>0.30555555555555558</v>
      </c>
      <c r="DW122" s="25">
        <v>0.74358974358974361</v>
      </c>
      <c r="DX122" s="22">
        <f t="shared" si="69"/>
        <v>1.0491452991452992</v>
      </c>
      <c r="DY122" s="20">
        <v>16</v>
      </c>
      <c r="DZ122" s="20">
        <v>16</v>
      </c>
      <c r="EA122" s="17">
        <f t="shared" si="70"/>
        <v>0</v>
      </c>
      <c r="EB122" s="20">
        <v>14</v>
      </c>
      <c r="EC122" s="20">
        <v>14</v>
      </c>
      <c r="ED122" s="25">
        <f t="shared" si="71"/>
        <v>1</v>
      </c>
      <c r="EE122" s="20">
        <v>9</v>
      </c>
      <c r="EF122" s="17">
        <f t="shared" si="72"/>
        <v>-5</v>
      </c>
      <c r="EG122" s="20">
        <v>5</v>
      </c>
      <c r="EH122" s="20">
        <v>3</v>
      </c>
      <c r="EI122" s="20">
        <v>69</v>
      </c>
      <c r="EJ122" s="17">
        <v>79</v>
      </c>
    </row>
    <row r="123" spans="1:140" x14ac:dyDescent="0.3">
      <c r="A123" s="2" t="s">
        <v>112</v>
      </c>
      <c r="B123" s="6">
        <v>43518</v>
      </c>
      <c r="C123" s="7" t="s">
        <v>270</v>
      </c>
      <c r="D123" s="7" t="s">
        <v>28</v>
      </c>
      <c r="E123" s="7">
        <v>18</v>
      </c>
      <c r="F123" s="7" t="s">
        <v>272</v>
      </c>
      <c r="G123" s="7">
        <v>0.45</v>
      </c>
      <c r="H123" s="8" t="s">
        <v>273</v>
      </c>
      <c r="I123" s="48">
        <v>23</v>
      </c>
      <c r="J123" s="7">
        <v>0.30399999999999999</v>
      </c>
      <c r="K123" s="7" t="s">
        <v>46</v>
      </c>
      <c r="L123" s="7">
        <v>0.94099999999999995</v>
      </c>
      <c r="M123" s="11">
        <v>0.317</v>
      </c>
      <c r="N123" s="14">
        <v>26</v>
      </c>
      <c r="O123" s="14">
        <f t="shared" si="73"/>
        <v>-3</v>
      </c>
      <c r="P123" s="7">
        <v>13</v>
      </c>
      <c r="Q123" s="7">
        <v>23</v>
      </c>
      <c r="R123" s="7">
        <v>36</v>
      </c>
      <c r="S123" s="9">
        <v>0.38235294117647056</v>
      </c>
      <c r="T123" s="10">
        <v>0.60526315789473684</v>
      </c>
      <c r="U123" s="10">
        <f t="shared" si="74"/>
        <v>0.9876160990712074</v>
      </c>
      <c r="V123" s="7">
        <v>19</v>
      </c>
      <c r="W123" s="7">
        <v>17</v>
      </c>
      <c r="X123" s="7">
        <f t="shared" si="75"/>
        <v>2</v>
      </c>
      <c r="Y123" s="7">
        <v>14</v>
      </c>
      <c r="Z123" s="7">
        <v>13</v>
      </c>
      <c r="AA123" s="10">
        <f t="shared" si="52"/>
        <v>1.0769230769230769</v>
      </c>
      <c r="AB123" s="7">
        <v>18</v>
      </c>
      <c r="AC123" s="5">
        <f t="shared" si="53"/>
        <v>5</v>
      </c>
      <c r="AD123" s="7">
        <v>6</v>
      </c>
      <c r="AE123" s="7">
        <v>8</v>
      </c>
      <c r="AF123" s="7">
        <v>77</v>
      </c>
      <c r="AG123" s="5">
        <v>80</v>
      </c>
      <c r="AH123" s="60"/>
      <c r="AI123" s="18" t="s">
        <v>133</v>
      </c>
      <c r="AJ123" s="19">
        <v>43138</v>
      </c>
      <c r="AK123" s="20" t="s">
        <v>134</v>
      </c>
      <c r="AL123" s="20" t="s">
        <v>28</v>
      </c>
      <c r="AM123" s="20">
        <v>22</v>
      </c>
      <c r="AN123" s="20" t="s">
        <v>135</v>
      </c>
      <c r="AO123" s="20">
        <v>0.48399999999999999</v>
      </c>
      <c r="AP123" s="21" t="s">
        <v>136</v>
      </c>
      <c r="AQ123" s="25" t="s">
        <v>605</v>
      </c>
      <c r="AR123" s="20">
        <v>0.33300000000000002</v>
      </c>
      <c r="AS123" s="20" t="s">
        <v>137</v>
      </c>
      <c r="AT123" s="20">
        <v>0.65200000000000002</v>
      </c>
      <c r="AU123" s="23">
        <v>0.26700000000000002</v>
      </c>
      <c r="AV123" s="20">
        <v>21</v>
      </c>
      <c r="AW123" s="27">
        <f t="shared" si="43"/>
        <v>6</v>
      </c>
      <c r="AX123" s="20">
        <v>8</v>
      </c>
      <c r="AY123" s="20">
        <v>37</v>
      </c>
      <c r="AZ123" s="20">
        <v>45</v>
      </c>
      <c r="BA123" s="25">
        <v>0.23529411764705882</v>
      </c>
      <c r="BB123" s="25">
        <v>0.69811320754716977</v>
      </c>
      <c r="BC123" s="22">
        <f t="shared" si="44"/>
        <v>0.93340732519422853</v>
      </c>
      <c r="BD123" s="20">
        <v>28</v>
      </c>
      <c r="BE123" s="20">
        <v>20</v>
      </c>
      <c r="BF123" s="17">
        <f t="shared" si="79"/>
        <v>8</v>
      </c>
      <c r="BG123" s="20">
        <v>15</v>
      </c>
      <c r="BH123" s="20">
        <v>11</v>
      </c>
      <c r="BI123" s="20">
        <f t="shared" si="77"/>
        <v>1.3636363636363635</v>
      </c>
      <c r="BJ123" s="20">
        <v>9</v>
      </c>
      <c r="BK123" s="17">
        <f t="shared" si="76"/>
        <v>-6</v>
      </c>
      <c r="BL123" s="20">
        <v>3</v>
      </c>
      <c r="BM123" s="20">
        <v>5</v>
      </c>
      <c r="BN123" s="20">
        <v>84</v>
      </c>
      <c r="BO123" s="17">
        <v>83</v>
      </c>
      <c r="BT123" s="18" t="s">
        <v>133</v>
      </c>
      <c r="BU123" s="37">
        <v>43138</v>
      </c>
      <c r="BV123" s="20" t="s">
        <v>134</v>
      </c>
      <c r="BW123" s="20">
        <v>1</v>
      </c>
      <c r="BX123" s="20">
        <v>22</v>
      </c>
      <c r="BY123" s="20" t="s">
        <v>135</v>
      </c>
      <c r="BZ123" s="20">
        <v>0.48399999999999999</v>
      </c>
      <c r="CA123" s="21" t="s">
        <v>136</v>
      </c>
      <c r="CB123" s="25" t="s">
        <v>605</v>
      </c>
      <c r="CC123" s="30">
        <v>0.33300000000000002</v>
      </c>
      <c r="CD123" s="30" t="s">
        <v>137</v>
      </c>
      <c r="CE123" s="30">
        <v>0.65200000000000002</v>
      </c>
      <c r="CF123" s="64">
        <v>0.26700000000000002</v>
      </c>
      <c r="CG123" s="30">
        <v>21</v>
      </c>
      <c r="CH123" s="62">
        <f t="shared" si="48"/>
        <v>6</v>
      </c>
      <c r="CI123" s="30">
        <v>8</v>
      </c>
      <c r="CJ123" s="30">
        <v>37</v>
      </c>
      <c r="CK123" s="30">
        <v>45</v>
      </c>
      <c r="CL123" s="66">
        <v>0.23529411764705882</v>
      </c>
      <c r="CM123" s="66">
        <v>0.69811320754716977</v>
      </c>
      <c r="CN123" s="22">
        <f t="shared" si="81"/>
        <v>0.93340732519422853</v>
      </c>
      <c r="CO123" s="20">
        <v>28</v>
      </c>
      <c r="CP123" s="20">
        <v>20</v>
      </c>
      <c r="CQ123" s="29">
        <f t="shared" si="80"/>
        <v>8</v>
      </c>
      <c r="CR123" s="20">
        <v>15</v>
      </c>
      <c r="CS123" s="20">
        <v>11</v>
      </c>
      <c r="CT123" s="20">
        <f t="shared" si="78"/>
        <v>1.3636363636363635</v>
      </c>
      <c r="CU123" s="20">
        <v>9</v>
      </c>
      <c r="CV123" s="17">
        <f t="shared" si="50"/>
        <v>-2</v>
      </c>
      <c r="CW123" s="20">
        <v>3</v>
      </c>
      <c r="CX123" s="20">
        <v>5</v>
      </c>
      <c r="CY123" s="20">
        <v>84</v>
      </c>
      <c r="CZ123" s="17">
        <v>83</v>
      </c>
      <c r="DD123" s="18" t="s">
        <v>295</v>
      </c>
      <c r="DE123" s="19">
        <v>43539</v>
      </c>
      <c r="DF123" s="20" t="s">
        <v>296</v>
      </c>
      <c r="DG123" s="20" t="s">
        <v>28</v>
      </c>
      <c r="DH123" s="20">
        <v>7</v>
      </c>
      <c r="DI123" s="20" t="s">
        <v>191</v>
      </c>
      <c r="DJ123" s="20">
        <v>0.49099999999999999</v>
      </c>
      <c r="DK123" s="21" t="s">
        <v>297</v>
      </c>
      <c r="DL123" s="25" t="s">
        <v>588</v>
      </c>
      <c r="DM123" s="20">
        <v>0.4</v>
      </c>
      <c r="DN123" s="21" t="s">
        <v>298</v>
      </c>
      <c r="DO123" s="20">
        <v>0.5</v>
      </c>
      <c r="DP123" s="23">
        <v>0.32300000000000001</v>
      </c>
      <c r="DQ123" s="24">
        <v>25</v>
      </c>
      <c r="DR123" s="27">
        <f t="shared" si="68"/>
        <v>-10</v>
      </c>
      <c r="DS123" s="20">
        <v>4</v>
      </c>
      <c r="DT123" s="20">
        <v>35</v>
      </c>
      <c r="DU123" s="20">
        <v>39</v>
      </c>
      <c r="DV123" s="22">
        <v>0.11764705882352941</v>
      </c>
      <c r="DW123" s="25">
        <v>0.74468085106382975</v>
      </c>
      <c r="DX123" s="22">
        <f t="shared" si="69"/>
        <v>0.86232790988735919</v>
      </c>
      <c r="DY123" s="20">
        <v>17</v>
      </c>
      <c r="DZ123" s="20">
        <v>21</v>
      </c>
      <c r="EA123" s="17">
        <f t="shared" si="70"/>
        <v>-4</v>
      </c>
      <c r="EB123" s="20">
        <v>9</v>
      </c>
      <c r="EC123" s="20">
        <v>13</v>
      </c>
      <c r="ED123" s="25">
        <f t="shared" si="71"/>
        <v>0.69230769230769229</v>
      </c>
      <c r="EE123" s="20">
        <v>10</v>
      </c>
      <c r="EF123" s="17">
        <f t="shared" si="72"/>
        <v>1</v>
      </c>
      <c r="EG123" s="20">
        <v>9</v>
      </c>
      <c r="EH123" s="20">
        <v>2</v>
      </c>
      <c r="EI123" s="20">
        <v>70</v>
      </c>
      <c r="EJ123" s="17">
        <v>78</v>
      </c>
    </row>
    <row r="124" spans="1:140" x14ac:dyDescent="0.3">
      <c r="A124" s="2" t="s">
        <v>92</v>
      </c>
      <c r="B124" s="6">
        <v>43519</v>
      </c>
      <c r="C124" s="7" t="s">
        <v>274</v>
      </c>
      <c r="D124" s="7" t="s">
        <v>28</v>
      </c>
      <c r="E124" s="7">
        <v>18</v>
      </c>
      <c r="F124" s="7" t="s">
        <v>275</v>
      </c>
      <c r="G124" s="7">
        <v>0.53100000000000003</v>
      </c>
      <c r="H124" s="8" t="s">
        <v>253</v>
      </c>
      <c r="I124" s="48">
        <v>27</v>
      </c>
      <c r="J124" s="7">
        <v>0.44400000000000001</v>
      </c>
      <c r="K124" s="7" t="s">
        <v>276</v>
      </c>
      <c r="L124" s="7">
        <v>0.71399999999999997</v>
      </c>
      <c r="M124" s="11">
        <v>0.38900000000000001</v>
      </c>
      <c r="N124" s="14">
        <v>29</v>
      </c>
      <c r="O124" s="14">
        <f t="shared" si="73"/>
        <v>-2</v>
      </c>
      <c r="P124" s="7">
        <v>4</v>
      </c>
      <c r="Q124" s="7">
        <v>21</v>
      </c>
      <c r="R124" s="7">
        <v>25</v>
      </c>
      <c r="S124" s="9">
        <v>0.16</v>
      </c>
      <c r="T124" s="10">
        <v>0.65625</v>
      </c>
      <c r="U124" s="10">
        <f t="shared" si="74"/>
        <v>0.81625000000000003</v>
      </c>
      <c r="V124" s="7">
        <v>11</v>
      </c>
      <c r="W124" s="7">
        <v>20</v>
      </c>
      <c r="X124" s="7">
        <f t="shared" si="75"/>
        <v>-9</v>
      </c>
      <c r="Y124" s="7">
        <v>13</v>
      </c>
      <c r="Z124" s="7">
        <v>9</v>
      </c>
      <c r="AA124" s="10">
        <f t="shared" si="52"/>
        <v>1.4444444444444444</v>
      </c>
      <c r="AB124" s="7">
        <v>16</v>
      </c>
      <c r="AC124" s="5">
        <f t="shared" si="53"/>
        <v>7</v>
      </c>
      <c r="AD124" s="7">
        <v>7</v>
      </c>
      <c r="AE124" s="7">
        <v>7</v>
      </c>
      <c r="AF124" s="7">
        <v>79</v>
      </c>
      <c r="AG124" s="5">
        <v>65</v>
      </c>
      <c r="AH124" s="60"/>
      <c r="AI124" s="18" t="s">
        <v>162</v>
      </c>
      <c r="AJ124" s="19">
        <v>43162</v>
      </c>
      <c r="AK124" s="20" t="s">
        <v>163</v>
      </c>
      <c r="AL124" s="20" t="s">
        <v>28</v>
      </c>
      <c r="AM124" s="20">
        <v>22</v>
      </c>
      <c r="AN124" s="20" t="s">
        <v>164</v>
      </c>
      <c r="AO124" s="20">
        <v>0.5</v>
      </c>
      <c r="AP124" s="21" t="s">
        <v>165</v>
      </c>
      <c r="AQ124" s="25" t="s">
        <v>591</v>
      </c>
      <c r="AR124" s="20">
        <v>0.46200000000000002</v>
      </c>
      <c r="AS124" s="20" t="s">
        <v>166</v>
      </c>
      <c r="AT124" s="20">
        <v>0.95499999999999996</v>
      </c>
      <c r="AU124" s="23">
        <v>0.39700000000000002</v>
      </c>
      <c r="AV124" s="20">
        <v>25</v>
      </c>
      <c r="AW124" s="27">
        <f t="shared" si="43"/>
        <v>1</v>
      </c>
      <c r="AX124" s="20">
        <v>10</v>
      </c>
      <c r="AY124" s="20">
        <v>34</v>
      </c>
      <c r="AZ124" s="20">
        <v>44</v>
      </c>
      <c r="BA124" s="25">
        <v>0.32258064516129031</v>
      </c>
      <c r="BB124" s="25">
        <v>0.80952380952380953</v>
      </c>
      <c r="BC124" s="22">
        <f t="shared" si="44"/>
        <v>1.1321044546850998</v>
      </c>
      <c r="BD124" s="20">
        <v>17</v>
      </c>
      <c r="BE124" s="20">
        <v>17</v>
      </c>
      <c r="BF124" s="17">
        <f t="shared" si="79"/>
        <v>0</v>
      </c>
      <c r="BG124" s="20">
        <v>15</v>
      </c>
      <c r="BH124" s="20">
        <v>14</v>
      </c>
      <c r="BI124" s="20">
        <f t="shared" si="77"/>
        <v>1.0714285714285714</v>
      </c>
      <c r="BJ124" s="20">
        <v>13</v>
      </c>
      <c r="BK124" s="17">
        <f t="shared" si="76"/>
        <v>-2</v>
      </c>
      <c r="BL124" s="20">
        <v>8</v>
      </c>
      <c r="BM124" s="20">
        <v>4</v>
      </c>
      <c r="BN124" s="20">
        <v>97</v>
      </c>
      <c r="BO124" s="17">
        <v>90</v>
      </c>
      <c r="BT124" s="18" t="s">
        <v>162</v>
      </c>
      <c r="BU124" s="37">
        <v>43162</v>
      </c>
      <c r="BV124" s="20" t="s">
        <v>163</v>
      </c>
      <c r="BW124" s="20">
        <v>1</v>
      </c>
      <c r="BX124" s="20">
        <v>22</v>
      </c>
      <c r="BY124" s="20" t="s">
        <v>164</v>
      </c>
      <c r="BZ124" s="20">
        <v>0.5</v>
      </c>
      <c r="CA124" s="21" t="s">
        <v>165</v>
      </c>
      <c r="CB124" s="25" t="s">
        <v>591</v>
      </c>
      <c r="CC124" s="30">
        <v>0.46200000000000002</v>
      </c>
      <c r="CD124" s="30" t="s">
        <v>166</v>
      </c>
      <c r="CE124" s="30">
        <v>0.95499999999999996</v>
      </c>
      <c r="CF124" s="64">
        <v>0.39700000000000002</v>
      </c>
      <c r="CG124" s="30">
        <v>25</v>
      </c>
      <c r="CH124" s="62">
        <f t="shared" si="48"/>
        <v>1</v>
      </c>
      <c r="CI124" s="30">
        <v>10</v>
      </c>
      <c r="CJ124" s="30">
        <v>34</v>
      </c>
      <c r="CK124" s="30">
        <v>44</v>
      </c>
      <c r="CL124" s="66">
        <v>0.32258064516129031</v>
      </c>
      <c r="CM124" s="66">
        <v>0.80952380952380953</v>
      </c>
      <c r="CN124" s="22">
        <f t="shared" si="81"/>
        <v>1.1321044546850998</v>
      </c>
      <c r="CO124" s="20">
        <v>17</v>
      </c>
      <c r="CP124" s="20">
        <v>17</v>
      </c>
      <c r="CQ124" s="29">
        <f t="shared" si="80"/>
        <v>0</v>
      </c>
      <c r="CR124" s="20">
        <v>15</v>
      </c>
      <c r="CS124" s="20">
        <v>14</v>
      </c>
      <c r="CT124" s="20">
        <f t="shared" si="78"/>
        <v>1.0714285714285714</v>
      </c>
      <c r="CU124" s="20">
        <v>13</v>
      </c>
      <c r="CV124" s="17">
        <f t="shared" si="50"/>
        <v>-1</v>
      </c>
      <c r="CW124" s="20">
        <v>8</v>
      </c>
      <c r="CX124" s="20">
        <v>4</v>
      </c>
      <c r="CY124" s="20">
        <v>97</v>
      </c>
      <c r="CZ124" s="17">
        <v>90</v>
      </c>
      <c r="DD124" s="18" t="s">
        <v>299</v>
      </c>
      <c r="DE124" s="19">
        <v>43540</v>
      </c>
      <c r="DF124" s="20" t="s">
        <v>300</v>
      </c>
      <c r="DG124" s="20" t="s">
        <v>68</v>
      </c>
      <c r="DH124" s="20">
        <v>-14</v>
      </c>
      <c r="DI124" s="20" t="s">
        <v>301</v>
      </c>
      <c r="DJ124" s="20">
        <v>0.442</v>
      </c>
      <c r="DK124" s="21" t="s">
        <v>75</v>
      </c>
      <c r="DL124" s="25" t="s">
        <v>591</v>
      </c>
      <c r="DM124" s="20">
        <v>0.42299999999999999</v>
      </c>
      <c r="DN124" s="21" t="s">
        <v>302</v>
      </c>
      <c r="DO124" s="20">
        <v>0.75</v>
      </c>
      <c r="DP124" s="23">
        <v>0.52300000000000002</v>
      </c>
      <c r="DQ124" s="24">
        <v>21</v>
      </c>
      <c r="DR124" s="27">
        <f t="shared" si="68"/>
        <v>5</v>
      </c>
      <c r="DS124" s="20">
        <v>8</v>
      </c>
      <c r="DT124" s="20">
        <v>25</v>
      </c>
      <c r="DU124" s="20">
        <v>33</v>
      </c>
      <c r="DV124" s="22">
        <v>0.18604651162790697</v>
      </c>
      <c r="DW124" s="25">
        <v>0.83333333333333337</v>
      </c>
      <c r="DX124" s="22">
        <f t="shared" si="69"/>
        <v>1.0193798449612403</v>
      </c>
      <c r="DY124" s="20">
        <v>21</v>
      </c>
      <c r="DZ124" s="20">
        <v>9</v>
      </c>
      <c r="EA124" s="17">
        <f t="shared" si="70"/>
        <v>12</v>
      </c>
      <c r="EB124" s="20">
        <v>15</v>
      </c>
      <c r="EC124" s="20">
        <v>9</v>
      </c>
      <c r="ED124" s="25">
        <f t="shared" si="71"/>
        <v>1.6666666666666667</v>
      </c>
      <c r="EE124" s="20">
        <v>7</v>
      </c>
      <c r="EF124" s="17">
        <f t="shared" si="72"/>
        <v>-8</v>
      </c>
      <c r="EG124" s="20">
        <v>3</v>
      </c>
      <c r="EH124" s="20">
        <v>4</v>
      </c>
      <c r="EI124" s="20">
        <v>82</v>
      </c>
      <c r="EJ124" s="17">
        <v>87</v>
      </c>
    </row>
    <row r="125" spans="1:140" x14ac:dyDescent="0.3">
      <c r="A125" s="2" t="s">
        <v>277</v>
      </c>
      <c r="B125" s="6">
        <v>43525</v>
      </c>
      <c r="C125" s="7" t="s">
        <v>278</v>
      </c>
      <c r="D125" s="7" t="s">
        <v>28</v>
      </c>
      <c r="E125" s="7">
        <v>17</v>
      </c>
      <c r="F125" s="7" t="s">
        <v>279</v>
      </c>
      <c r="G125" s="7">
        <v>0.55700000000000005</v>
      </c>
      <c r="H125" s="8" t="s">
        <v>280</v>
      </c>
      <c r="I125" s="48">
        <v>23</v>
      </c>
      <c r="J125" s="7">
        <v>0.52200000000000002</v>
      </c>
      <c r="K125" s="8" t="s">
        <v>281</v>
      </c>
      <c r="L125" s="7">
        <v>0.83299999999999996</v>
      </c>
      <c r="M125" s="11">
        <v>0.40799999999999997</v>
      </c>
      <c r="N125" s="14">
        <v>12</v>
      </c>
      <c r="O125" s="14">
        <f t="shared" si="73"/>
        <v>11</v>
      </c>
      <c r="P125" s="7">
        <v>8</v>
      </c>
      <c r="Q125" s="7">
        <v>27</v>
      </c>
      <c r="R125" s="7">
        <v>35</v>
      </c>
      <c r="S125" s="9">
        <v>0.30769230769230771</v>
      </c>
      <c r="T125" s="10">
        <v>0.58695652173913049</v>
      </c>
      <c r="U125" s="10">
        <f t="shared" si="74"/>
        <v>0.8946488294314382</v>
      </c>
      <c r="V125" s="7">
        <v>12</v>
      </c>
      <c r="W125" s="7">
        <v>13</v>
      </c>
      <c r="X125" s="7">
        <f t="shared" si="75"/>
        <v>-1</v>
      </c>
      <c r="Y125" s="7">
        <v>19</v>
      </c>
      <c r="Z125" s="7">
        <v>11</v>
      </c>
      <c r="AA125" s="10">
        <f t="shared" si="52"/>
        <v>1.7272727272727273</v>
      </c>
      <c r="AB125" s="7">
        <v>10</v>
      </c>
      <c r="AC125" s="5">
        <f t="shared" si="53"/>
        <v>-1</v>
      </c>
      <c r="AD125" s="7">
        <v>10</v>
      </c>
      <c r="AE125" s="7">
        <v>4</v>
      </c>
      <c r="AF125" s="7">
        <v>90</v>
      </c>
      <c r="AG125" s="5">
        <v>76</v>
      </c>
      <c r="AH125" s="60"/>
      <c r="AI125" s="18" t="s">
        <v>101</v>
      </c>
      <c r="AJ125" s="19">
        <v>43509</v>
      </c>
      <c r="AK125" s="20" t="s">
        <v>266</v>
      </c>
      <c r="AL125" s="20" t="s">
        <v>28</v>
      </c>
      <c r="AM125" s="20">
        <v>22</v>
      </c>
      <c r="AN125" s="20" t="s">
        <v>267</v>
      </c>
      <c r="AO125" s="20">
        <v>0.40300000000000002</v>
      </c>
      <c r="AP125" s="20" t="s">
        <v>268</v>
      </c>
      <c r="AQ125" s="24">
        <v>36</v>
      </c>
      <c r="AR125" s="20">
        <v>0.41699999999999998</v>
      </c>
      <c r="AS125" s="21" t="s">
        <v>269</v>
      </c>
      <c r="AT125" s="20">
        <v>0.76900000000000002</v>
      </c>
      <c r="AU125" s="23">
        <v>0.35899999999999999</v>
      </c>
      <c r="AV125" s="24">
        <v>19</v>
      </c>
      <c r="AW125" s="27">
        <f t="shared" si="43"/>
        <v>17</v>
      </c>
      <c r="AX125" s="20">
        <v>12</v>
      </c>
      <c r="AY125" s="20">
        <v>32</v>
      </c>
      <c r="AZ125" s="20">
        <v>44</v>
      </c>
      <c r="BA125" s="22">
        <v>0.27906976744186046</v>
      </c>
      <c r="BB125" s="25">
        <v>0.7441860465116279</v>
      </c>
      <c r="BC125" s="22">
        <f t="shared" si="44"/>
        <v>1.0232558139534884</v>
      </c>
      <c r="BD125" s="20">
        <v>14</v>
      </c>
      <c r="BE125" s="20">
        <v>16</v>
      </c>
      <c r="BF125" s="17">
        <f t="shared" si="79"/>
        <v>-2</v>
      </c>
      <c r="BG125" s="20">
        <v>16</v>
      </c>
      <c r="BH125" s="20">
        <v>11</v>
      </c>
      <c r="BI125" s="20">
        <f t="shared" si="77"/>
        <v>1.4545454545454546</v>
      </c>
      <c r="BJ125" s="20">
        <v>12</v>
      </c>
      <c r="BK125" s="17">
        <f t="shared" si="76"/>
        <v>-4</v>
      </c>
      <c r="BL125" s="20">
        <v>2</v>
      </c>
      <c r="BM125" s="20">
        <v>5</v>
      </c>
      <c r="BN125" s="20">
        <v>79</v>
      </c>
      <c r="BO125" s="17">
        <v>84</v>
      </c>
      <c r="BT125" s="18" t="s">
        <v>101</v>
      </c>
      <c r="BU125" s="37">
        <v>43509</v>
      </c>
      <c r="BV125" s="20" t="s">
        <v>266</v>
      </c>
      <c r="BW125" s="20">
        <v>1</v>
      </c>
      <c r="BX125" s="20">
        <v>22</v>
      </c>
      <c r="BY125" s="20" t="s">
        <v>267</v>
      </c>
      <c r="BZ125" s="20">
        <v>0.40300000000000002</v>
      </c>
      <c r="CA125" s="20" t="s">
        <v>268</v>
      </c>
      <c r="CB125" s="24">
        <v>36</v>
      </c>
      <c r="CC125" s="30">
        <v>0.41699999999999998</v>
      </c>
      <c r="CD125" s="61" t="s">
        <v>269</v>
      </c>
      <c r="CE125" s="30">
        <v>0.76900000000000002</v>
      </c>
      <c r="CF125" s="64">
        <v>0.35899999999999999</v>
      </c>
      <c r="CG125" s="65">
        <v>19</v>
      </c>
      <c r="CH125" s="62">
        <f t="shared" si="48"/>
        <v>17</v>
      </c>
      <c r="CI125" s="30">
        <v>12</v>
      </c>
      <c r="CJ125" s="30">
        <v>32</v>
      </c>
      <c r="CK125" s="30">
        <v>44</v>
      </c>
      <c r="CL125" s="63">
        <v>0.27906976744186046</v>
      </c>
      <c r="CM125" s="66">
        <v>0.7441860465116279</v>
      </c>
      <c r="CN125" s="22">
        <f t="shared" si="81"/>
        <v>1.0232558139534884</v>
      </c>
      <c r="CO125" s="20">
        <v>14</v>
      </c>
      <c r="CP125" s="20">
        <v>16</v>
      </c>
      <c r="CQ125" s="29">
        <f t="shared" si="80"/>
        <v>-2</v>
      </c>
      <c r="CR125" s="20">
        <v>16</v>
      </c>
      <c r="CS125" s="20">
        <v>11</v>
      </c>
      <c r="CT125" s="20">
        <f t="shared" si="78"/>
        <v>1.4545454545454546</v>
      </c>
      <c r="CU125" s="20">
        <v>12</v>
      </c>
      <c r="CV125" s="17">
        <f t="shared" si="50"/>
        <v>1</v>
      </c>
      <c r="CW125" s="20">
        <v>2</v>
      </c>
      <c r="CX125" s="20">
        <v>5</v>
      </c>
      <c r="CY125" s="20">
        <v>79</v>
      </c>
      <c r="CZ125" s="17">
        <v>84</v>
      </c>
      <c r="DD125" s="18" t="s">
        <v>303</v>
      </c>
      <c r="DE125" s="19">
        <v>43778</v>
      </c>
      <c r="DF125" s="20" t="s">
        <v>304</v>
      </c>
      <c r="DG125" s="20" t="s">
        <v>28</v>
      </c>
      <c r="DH125" s="20">
        <v>26</v>
      </c>
      <c r="DI125" s="20" t="s">
        <v>44</v>
      </c>
      <c r="DJ125" s="20">
        <v>0.53100000000000003</v>
      </c>
      <c r="DK125" s="21" t="s">
        <v>45</v>
      </c>
      <c r="DL125" s="25" t="s">
        <v>591</v>
      </c>
      <c r="DM125" s="20">
        <v>0.34599999999999997</v>
      </c>
      <c r="DN125" s="20" t="s">
        <v>305</v>
      </c>
      <c r="DO125" s="20">
        <v>0.63900000000000001</v>
      </c>
      <c r="DP125" s="23">
        <v>0.38700000000000001</v>
      </c>
      <c r="DQ125" s="24">
        <v>17</v>
      </c>
      <c r="DR125" s="27">
        <f t="shared" si="68"/>
        <v>9</v>
      </c>
      <c r="DS125" s="20">
        <v>12</v>
      </c>
      <c r="DT125" s="20">
        <v>39</v>
      </c>
      <c r="DU125" s="20">
        <v>51</v>
      </c>
      <c r="DV125" s="25">
        <v>0.3</v>
      </c>
      <c r="DW125" s="25">
        <v>0.79591836734693877</v>
      </c>
      <c r="DX125" s="22">
        <f t="shared" si="69"/>
        <v>1.0959183673469388</v>
      </c>
      <c r="DY125" s="20">
        <v>32</v>
      </c>
      <c r="DZ125" s="24">
        <v>27</v>
      </c>
      <c r="EA125" s="17">
        <f t="shared" si="70"/>
        <v>5</v>
      </c>
      <c r="EB125" s="20">
        <v>14</v>
      </c>
      <c r="EC125" s="20">
        <v>12</v>
      </c>
      <c r="ED125" s="25">
        <f t="shared" si="71"/>
        <v>1.1666666666666667</v>
      </c>
      <c r="EE125" s="24">
        <v>13</v>
      </c>
      <c r="EF125" s="17">
        <f t="shared" si="72"/>
        <v>-1</v>
      </c>
      <c r="EG125" s="20">
        <v>7</v>
      </c>
      <c r="EH125" s="20">
        <v>7</v>
      </c>
      <c r="EI125" s="20">
        <v>100</v>
      </c>
      <c r="EJ125" s="17">
        <v>94</v>
      </c>
    </row>
    <row r="126" spans="1:140" x14ac:dyDescent="0.3">
      <c r="A126" s="2" t="s">
        <v>282</v>
      </c>
      <c r="B126" s="6">
        <v>43526</v>
      </c>
      <c r="C126" s="7" t="s">
        <v>283</v>
      </c>
      <c r="D126" s="7" t="s">
        <v>28</v>
      </c>
      <c r="E126" s="7">
        <v>40</v>
      </c>
      <c r="F126" s="7" t="s">
        <v>284</v>
      </c>
      <c r="G126" s="7">
        <v>0.72499999999999998</v>
      </c>
      <c r="H126" s="7" t="s">
        <v>285</v>
      </c>
      <c r="I126" s="14">
        <v>17</v>
      </c>
      <c r="J126" s="7">
        <v>0.82399999999999995</v>
      </c>
      <c r="K126" s="7" t="s">
        <v>286</v>
      </c>
      <c r="L126" s="7">
        <v>0.73899999999999999</v>
      </c>
      <c r="M126" s="11">
        <v>0.35</v>
      </c>
      <c r="N126" s="14">
        <v>28</v>
      </c>
      <c r="O126" s="14">
        <f t="shared" si="73"/>
        <v>-11</v>
      </c>
      <c r="P126" s="7">
        <v>3</v>
      </c>
      <c r="Q126" s="7">
        <v>40</v>
      </c>
      <c r="R126" s="7">
        <v>43</v>
      </c>
      <c r="S126" s="9">
        <v>0.17647058823529413</v>
      </c>
      <c r="T126" s="10">
        <v>0.88888888888888884</v>
      </c>
      <c r="U126" s="10">
        <f t="shared" si="74"/>
        <v>1.065359477124183</v>
      </c>
      <c r="V126" s="7">
        <v>24</v>
      </c>
      <c r="W126" s="7">
        <v>23</v>
      </c>
      <c r="X126" s="7">
        <f t="shared" si="75"/>
        <v>1</v>
      </c>
      <c r="Y126" s="7">
        <v>20</v>
      </c>
      <c r="Z126" s="7">
        <v>18</v>
      </c>
      <c r="AA126" s="10">
        <f t="shared" si="52"/>
        <v>1.1111111111111112</v>
      </c>
      <c r="AB126" s="7">
        <v>10</v>
      </c>
      <c r="AC126" s="5">
        <f t="shared" si="53"/>
        <v>-8</v>
      </c>
      <c r="AD126" s="7">
        <v>6</v>
      </c>
      <c r="AE126" s="7">
        <v>4</v>
      </c>
      <c r="AF126" s="7">
        <v>105</v>
      </c>
      <c r="AG126" s="5">
        <v>79</v>
      </c>
      <c r="AH126" s="60"/>
      <c r="AI126" s="18" t="s">
        <v>37</v>
      </c>
      <c r="AJ126" s="19">
        <v>42761</v>
      </c>
      <c r="AK126" s="20" t="s">
        <v>251</v>
      </c>
      <c r="AL126" s="20" t="s">
        <v>28</v>
      </c>
      <c r="AM126" s="17">
        <v>23</v>
      </c>
      <c r="AN126" s="20" t="s">
        <v>525</v>
      </c>
      <c r="AO126" s="20">
        <v>0.53400000000000003</v>
      </c>
      <c r="AP126" s="21" t="s">
        <v>142</v>
      </c>
      <c r="AQ126" s="25" t="s">
        <v>598</v>
      </c>
      <c r="AR126" s="20">
        <v>0.3</v>
      </c>
      <c r="AS126" s="20" t="s">
        <v>526</v>
      </c>
      <c r="AT126" s="20">
        <v>0.72699999999999998</v>
      </c>
      <c r="AU126" s="17">
        <v>0.373</v>
      </c>
      <c r="AV126" s="17">
        <v>18</v>
      </c>
      <c r="AW126" s="27">
        <f t="shared" si="43"/>
        <v>2</v>
      </c>
      <c r="AX126" s="20">
        <v>15</v>
      </c>
      <c r="AY126" s="20">
        <v>30</v>
      </c>
      <c r="AZ126" s="20">
        <v>45</v>
      </c>
      <c r="BA126" s="22">
        <v>0.4838709677419355</v>
      </c>
      <c r="BB126" s="22">
        <v>0.76923076923076927</v>
      </c>
      <c r="BC126" s="22">
        <f t="shared" si="44"/>
        <v>1.2531017369727047</v>
      </c>
      <c r="BD126" s="20">
        <v>17</v>
      </c>
      <c r="BE126" s="17">
        <v>20</v>
      </c>
      <c r="BF126" s="17">
        <f t="shared" si="79"/>
        <v>-3</v>
      </c>
      <c r="BG126" s="20">
        <v>15</v>
      </c>
      <c r="BH126" s="20">
        <v>15</v>
      </c>
      <c r="BI126" s="20">
        <f t="shared" si="77"/>
        <v>1</v>
      </c>
      <c r="BJ126" s="17">
        <v>10</v>
      </c>
      <c r="BK126" s="17">
        <f t="shared" si="76"/>
        <v>-5</v>
      </c>
      <c r="BL126" s="20">
        <v>7</v>
      </c>
      <c r="BM126" s="20">
        <v>9</v>
      </c>
      <c r="BN126" s="20">
        <v>84</v>
      </c>
      <c r="BO126" s="20">
        <v>81</v>
      </c>
      <c r="BT126" s="18" t="s">
        <v>37</v>
      </c>
      <c r="BU126" s="37">
        <v>42761</v>
      </c>
      <c r="BV126" s="20" t="s">
        <v>251</v>
      </c>
      <c r="BW126" s="20">
        <v>1</v>
      </c>
      <c r="BX126" s="17">
        <v>23</v>
      </c>
      <c r="BY126" s="20" t="s">
        <v>525</v>
      </c>
      <c r="BZ126" s="20">
        <v>0.53400000000000003</v>
      </c>
      <c r="CA126" s="21" t="s">
        <v>142</v>
      </c>
      <c r="CB126" s="25" t="s">
        <v>598</v>
      </c>
      <c r="CC126" s="30">
        <v>0.3</v>
      </c>
      <c r="CD126" s="30" t="s">
        <v>526</v>
      </c>
      <c r="CE126" s="30">
        <v>0.72699999999999998</v>
      </c>
      <c r="CF126" s="29">
        <v>0.373</v>
      </c>
      <c r="CG126" s="29">
        <v>18</v>
      </c>
      <c r="CH126" s="62">
        <f t="shared" si="48"/>
        <v>2</v>
      </c>
      <c r="CI126" s="30">
        <v>15</v>
      </c>
      <c r="CJ126" s="30">
        <v>30</v>
      </c>
      <c r="CK126" s="30">
        <v>45</v>
      </c>
      <c r="CL126" s="63">
        <v>0.4838709677419355</v>
      </c>
      <c r="CM126" s="63">
        <v>0.76923076923076927</v>
      </c>
      <c r="CN126" s="22">
        <f t="shared" si="81"/>
        <v>1.2531017369727047</v>
      </c>
      <c r="CO126" s="20">
        <v>17</v>
      </c>
      <c r="CP126" s="17">
        <v>20</v>
      </c>
      <c r="CQ126" s="29">
        <f t="shared" si="80"/>
        <v>-3</v>
      </c>
      <c r="CR126" s="20">
        <v>15</v>
      </c>
      <c r="CS126" s="20">
        <v>15</v>
      </c>
      <c r="CT126" s="20">
        <f t="shared" si="78"/>
        <v>1</v>
      </c>
      <c r="CU126" s="17">
        <v>10</v>
      </c>
      <c r="CV126" s="17">
        <f t="shared" si="50"/>
        <v>-5</v>
      </c>
      <c r="CW126" s="20">
        <v>7</v>
      </c>
      <c r="CX126" s="20">
        <v>9</v>
      </c>
      <c r="CY126" s="20">
        <v>84</v>
      </c>
      <c r="CZ126" s="20">
        <v>81</v>
      </c>
      <c r="DD126" s="18" t="s">
        <v>306</v>
      </c>
      <c r="DE126" s="19">
        <v>43785</v>
      </c>
      <c r="DF126" s="20" t="s">
        <v>307</v>
      </c>
      <c r="DG126" s="20" t="s">
        <v>28</v>
      </c>
      <c r="DH126" s="20">
        <v>10</v>
      </c>
      <c r="DI126" s="20" t="s">
        <v>308</v>
      </c>
      <c r="DJ126" s="20">
        <v>0.435</v>
      </c>
      <c r="DK126" s="21" t="s">
        <v>309</v>
      </c>
      <c r="DL126" s="25" t="s">
        <v>592</v>
      </c>
      <c r="DM126" s="20">
        <v>0.379</v>
      </c>
      <c r="DN126" s="20" t="s">
        <v>310</v>
      </c>
      <c r="DO126" s="20">
        <v>0.78900000000000003</v>
      </c>
      <c r="DP126" s="23">
        <v>0.41399999999999998</v>
      </c>
      <c r="DQ126" s="24">
        <v>18</v>
      </c>
      <c r="DR126" s="27">
        <f t="shared" si="68"/>
        <v>11</v>
      </c>
      <c r="DS126" s="20">
        <v>16</v>
      </c>
      <c r="DT126" s="20">
        <v>28</v>
      </c>
      <c r="DU126" s="20">
        <v>44</v>
      </c>
      <c r="DV126" s="25">
        <v>0.37209302325581395</v>
      </c>
      <c r="DW126" s="25">
        <v>0.8</v>
      </c>
      <c r="DX126" s="22">
        <f t="shared" si="69"/>
        <v>1.172093023255814</v>
      </c>
      <c r="DY126" s="20">
        <v>17</v>
      </c>
      <c r="DZ126" s="24">
        <v>20</v>
      </c>
      <c r="EA126" s="17">
        <f t="shared" si="70"/>
        <v>-3</v>
      </c>
      <c r="EB126" s="20">
        <v>13</v>
      </c>
      <c r="EC126" s="20">
        <v>15</v>
      </c>
      <c r="ED126" s="25">
        <f t="shared" si="71"/>
        <v>0.8666666666666667</v>
      </c>
      <c r="EE126" s="24">
        <v>17</v>
      </c>
      <c r="EF126" s="17">
        <f t="shared" si="72"/>
        <v>4</v>
      </c>
      <c r="EG126" s="20">
        <v>6</v>
      </c>
      <c r="EH126" s="20">
        <v>11</v>
      </c>
      <c r="EI126" s="20">
        <v>86</v>
      </c>
      <c r="EJ126" s="17">
        <v>96</v>
      </c>
    </row>
    <row r="127" spans="1:140" x14ac:dyDescent="0.3">
      <c r="A127" s="2" t="s">
        <v>287</v>
      </c>
      <c r="B127" s="6">
        <v>43532</v>
      </c>
      <c r="C127" s="7" t="s">
        <v>288</v>
      </c>
      <c r="D127" s="7" t="s">
        <v>28</v>
      </c>
      <c r="E127" s="7">
        <v>1</v>
      </c>
      <c r="F127" s="7" t="s">
        <v>289</v>
      </c>
      <c r="G127" s="7">
        <v>0.379</v>
      </c>
      <c r="H127" s="8" t="s">
        <v>223</v>
      </c>
      <c r="I127" s="48">
        <v>28</v>
      </c>
      <c r="J127" s="7">
        <v>0.25</v>
      </c>
      <c r="K127" s="8" t="s">
        <v>286</v>
      </c>
      <c r="L127" s="7">
        <v>0.2</v>
      </c>
      <c r="M127" s="11">
        <v>0.38300000000000001</v>
      </c>
      <c r="N127" s="14">
        <v>27</v>
      </c>
      <c r="O127" s="14">
        <f t="shared" si="73"/>
        <v>1</v>
      </c>
      <c r="P127" s="7">
        <v>16</v>
      </c>
      <c r="Q127" s="7">
        <v>24</v>
      </c>
      <c r="R127" s="7">
        <v>40</v>
      </c>
      <c r="S127" s="9">
        <v>0.38095238095238093</v>
      </c>
      <c r="T127" s="10">
        <v>0.68571428571428572</v>
      </c>
      <c r="U127" s="10">
        <f t="shared" si="74"/>
        <v>1.0666666666666667</v>
      </c>
      <c r="V127" s="7">
        <v>10</v>
      </c>
      <c r="W127" s="7">
        <v>12</v>
      </c>
      <c r="X127" s="7">
        <f t="shared" si="75"/>
        <v>-2</v>
      </c>
      <c r="Y127" s="7">
        <v>14</v>
      </c>
      <c r="Z127" s="7">
        <v>8</v>
      </c>
      <c r="AA127" s="10">
        <f t="shared" si="52"/>
        <v>1.75</v>
      </c>
      <c r="AB127" s="7">
        <v>9</v>
      </c>
      <c r="AC127" s="5">
        <f t="shared" si="53"/>
        <v>1</v>
      </c>
      <c r="AD127" s="7">
        <v>5</v>
      </c>
      <c r="AE127" s="7">
        <v>4</v>
      </c>
      <c r="AF127" s="7">
        <v>58</v>
      </c>
      <c r="AG127" s="5">
        <v>76</v>
      </c>
      <c r="AH127" s="60"/>
      <c r="AI127" s="18" t="s">
        <v>101</v>
      </c>
      <c r="AJ127" s="19">
        <v>42781</v>
      </c>
      <c r="AK127" s="20" t="s">
        <v>537</v>
      </c>
      <c r="AL127" s="20" t="s">
        <v>28</v>
      </c>
      <c r="AM127" s="17">
        <v>23</v>
      </c>
      <c r="AN127" s="20" t="s">
        <v>325</v>
      </c>
      <c r="AO127" s="20">
        <v>0.51700000000000002</v>
      </c>
      <c r="AP127" s="21" t="s">
        <v>99</v>
      </c>
      <c r="AQ127" s="25" t="s">
        <v>599</v>
      </c>
      <c r="AR127" s="20">
        <v>0.27300000000000002</v>
      </c>
      <c r="AS127" s="20" t="s">
        <v>538</v>
      </c>
      <c r="AT127" s="20">
        <v>0.69199999999999995</v>
      </c>
      <c r="AU127" s="17">
        <v>0.317</v>
      </c>
      <c r="AV127" s="17">
        <v>19</v>
      </c>
      <c r="AW127" s="27">
        <f t="shared" si="43"/>
        <v>3</v>
      </c>
      <c r="AX127" s="20">
        <v>12</v>
      </c>
      <c r="AY127" s="20">
        <v>37</v>
      </c>
      <c r="AZ127" s="20">
        <v>49</v>
      </c>
      <c r="BA127" s="22">
        <v>0.375</v>
      </c>
      <c r="BB127" s="22">
        <v>0.80434782608695654</v>
      </c>
      <c r="BC127" s="22">
        <f t="shared" si="44"/>
        <v>1.1793478260869565</v>
      </c>
      <c r="BD127" s="20">
        <v>19</v>
      </c>
      <c r="BE127" s="17">
        <v>20</v>
      </c>
      <c r="BF127" s="17">
        <f t="shared" si="79"/>
        <v>-1</v>
      </c>
      <c r="BG127" s="20">
        <v>10</v>
      </c>
      <c r="BH127" s="20">
        <v>13</v>
      </c>
      <c r="BI127" s="20">
        <f t="shared" si="77"/>
        <v>0.76923076923076927</v>
      </c>
      <c r="BJ127" s="17">
        <v>9</v>
      </c>
      <c r="BK127" s="17">
        <f>BJ127-BG127</f>
        <v>-1</v>
      </c>
      <c r="BL127" s="20">
        <v>6</v>
      </c>
      <c r="BM127" s="20">
        <v>3</v>
      </c>
      <c r="BN127" s="20">
        <v>86</v>
      </c>
      <c r="BO127" s="20">
        <v>88</v>
      </c>
      <c r="BT127" s="18" t="s">
        <v>101</v>
      </c>
      <c r="BU127" s="37">
        <v>42781</v>
      </c>
      <c r="BV127" s="20" t="s">
        <v>537</v>
      </c>
      <c r="BW127" s="20">
        <v>1</v>
      </c>
      <c r="BX127" s="17">
        <v>23</v>
      </c>
      <c r="BY127" s="20" t="s">
        <v>325</v>
      </c>
      <c r="BZ127" s="20">
        <v>0.51700000000000002</v>
      </c>
      <c r="CA127" s="21" t="s">
        <v>99</v>
      </c>
      <c r="CB127" s="25" t="s">
        <v>599</v>
      </c>
      <c r="CC127" s="30">
        <v>0.27300000000000002</v>
      </c>
      <c r="CD127" s="30" t="s">
        <v>538</v>
      </c>
      <c r="CE127" s="30">
        <v>0.69199999999999995</v>
      </c>
      <c r="CF127" s="29">
        <v>0.317</v>
      </c>
      <c r="CG127" s="29">
        <v>19</v>
      </c>
      <c r="CH127" s="62">
        <f t="shared" si="48"/>
        <v>3</v>
      </c>
      <c r="CI127" s="30">
        <v>12</v>
      </c>
      <c r="CJ127" s="30">
        <v>37</v>
      </c>
      <c r="CK127" s="30">
        <v>49</v>
      </c>
      <c r="CL127" s="63">
        <v>0.375</v>
      </c>
      <c r="CM127" s="63">
        <v>0.80434782608695654</v>
      </c>
      <c r="CN127" s="22">
        <f t="shared" si="81"/>
        <v>1.1793478260869565</v>
      </c>
      <c r="CO127" s="20">
        <v>19</v>
      </c>
      <c r="CP127" s="17">
        <v>20</v>
      </c>
      <c r="CQ127" s="29">
        <f t="shared" si="80"/>
        <v>-1</v>
      </c>
      <c r="CR127" s="20">
        <v>10</v>
      </c>
      <c r="CS127" s="20">
        <v>13</v>
      </c>
      <c r="CT127" s="20">
        <f t="shared" si="78"/>
        <v>0.76923076923076927</v>
      </c>
      <c r="CU127" s="17">
        <v>9</v>
      </c>
      <c r="CV127" s="17">
        <f t="shared" si="50"/>
        <v>-4</v>
      </c>
      <c r="CW127" s="20">
        <v>6</v>
      </c>
      <c r="CX127" s="20">
        <v>3</v>
      </c>
      <c r="CY127" s="20">
        <v>86</v>
      </c>
      <c r="CZ127" s="20">
        <v>88</v>
      </c>
      <c r="DD127" s="18" t="s">
        <v>311</v>
      </c>
      <c r="DE127" s="19">
        <v>43789</v>
      </c>
      <c r="DF127" s="20" t="s">
        <v>312</v>
      </c>
      <c r="DG127" s="20" t="s">
        <v>28</v>
      </c>
      <c r="DH127" s="20">
        <v>7</v>
      </c>
      <c r="DI127" s="20" t="s">
        <v>313</v>
      </c>
      <c r="DJ127" s="20">
        <v>0.42</v>
      </c>
      <c r="DK127" s="21" t="s">
        <v>314</v>
      </c>
      <c r="DL127" s="25" t="s">
        <v>592</v>
      </c>
      <c r="DM127" s="23">
        <v>0.31</v>
      </c>
      <c r="DN127" s="20" t="s">
        <v>315</v>
      </c>
      <c r="DO127" s="20">
        <v>0.80800000000000005</v>
      </c>
      <c r="DP127" s="23">
        <v>0.42899999999999999</v>
      </c>
      <c r="DQ127" s="24">
        <v>28</v>
      </c>
      <c r="DR127" s="27">
        <f t="shared" si="68"/>
        <v>1</v>
      </c>
      <c r="DS127" s="20">
        <v>14</v>
      </c>
      <c r="DT127" s="20">
        <v>23</v>
      </c>
      <c r="DU127" s="20">
        <v>37</v>
      </c>
      <c r="DV127" s="25">
        <v>0.34146341463414637</v>
      </c>
      <c r="DW127" s="25">
        <v>0.63888888888888884</v>
      </c>
      <c r="DX127" s="22">
        <f t="shared" si="69"/>
        <v>0.98035230352303526</v>
      </c>
      <c r="DY127" s="20">
        <v>18</v>
      </c>
      <c r="DZ127" s="24">
        <v>22</v>
      </c>
      <c r="EA127" s="17">
        <f t="shared" si="70"/>
        <v>-4</v>
      </c>
      <c r="EB127" s="20">
        <v>9</v>
      </c>
      <c r="EC127" s="20">
        <v>5</v>
      </c>
      <c r="ED127" s="25">
        <f t="shared" si="71"/>
        <v>1.8</v>
      </c>
      <c r="EE127" s="24">
        <v>14</v>
      </c>
      <c r="EF127" s="17">
        <f t="shared" si="72"/>
        <v>5</v>
      </c>
      <c r="EG127" s="20">
        <v>5</v>
      </c>
      <c r="EH127" s="20">
        <v>6</v>
      </c>
      <c r="EI127" s="20">
        <v>88</v>
      </c>
      <c r="EJ127" s="17">
        <v>86</v>
      </c>
    </row>
    <row r="128" spans="1:140" x14ac:dyDescent="0.3">
      <c r="A128" s="2" t="s">
        <v>290</v>
      </c>
      <c r="B128" s="6">
        <v>43533</v>
      </c>
      <c r="C128" s="7" t="s">
        <v>291</v>
      </c>
      <c r="D128" s="7" t="s">
        <v>28</v>
      </c>
      <c r="E128" s="7">
        <v>4</v>
      </c>
      <c r="F128" s="7" t="s">
        <v>292</v>
      </c>
      <c r="G128" s="7">
        <v>0.41399999999999998</v>
      </c>
      <c r="H128" s="8" t="s">
        <v>293</v>
      </c>
      <c r="I128" s="48">
        <v>27</v>
      </c>
      <c r="J128" s="7">
        <v>0.37</v>
      </c>
      <c r="K128" s="8" t="s">
        <v>294</v>
      </c>
      <c r="L128" s="7">
        <v>0.73299999999999998</v>
      </c>
      <c r="M128" s="11">
        <v>0.39700000000000002</v>
      </c>
      <c r="N128" s="14">
        <v>18</v>
      </c>
      <c r="O128" s="14">
        <f t="shared" si="73"/>
        <v>9</v>
      </c>
      <c r="P128" s="7">
        <v>11</v>
      </c>
      <c r="Q128" s="7">
        <v>29</v>
      </c>
      <c r="R128" s="7">
        <v>40</v>
      </c>
      <c r="S128" s="9">
        <v>0.30555555555555558</v>
      </c>
      <c r="T128" s="10">
        <v>0.74358974358974361</v>
      </c>
      <c r="U128" s="10">
        <f t="shared" si="74"/>
        <v>1.0491452991452992</v>
      </c>
      <c r="V128" s="7">
        <v>16</v>
      </c>
      <c r="W128" s="7">
        <v>16</v>
      </c>
      <c r="X128" s="7">
        <f t="shared" si="75"/>
        <v>0</v>
      </c>
      <c r="Y128" s="7">
        <v>14</v>
      </c>
      <c r="Z128" s="7">
        <v>14</v>
      </c>
      <c r="AA128" s="10">
        <f t="shared" si="52"/>
        <v>1</v>
      </c>
      <c r="AB128" s="7">
        <v>9</v>
      </c>
      <c r="AC128" s="5">
        <f t="shared" si="53"/>
        <v>-5</v>
      </c>
      <c r="AD128" s="7">
        <v>5</v>
      </c>
      <c r="AE128" s="7">
        <v>3</v>
      </c>
      <c r="AF128" s="7">
        <v>69</v>
      </c>
      <c r="AG128" s="5">
        <v>79</v>
      </c>
      <c r="AH128" s="60"/>
      <c r="AI128" s="18" t="s">
        <v>37</v>
      </c>
      <c r="AJ128" s="19">
        <v>43495</v>
      </c>
      <c r="AK128" s="20" t="s">
        <v>251</v>
      </c>
      <c r="AL128" s="20" t="s">
        <v>28</v>
      </c>
      <c r="AM128" s="20">
        <v>23</v>
      </c>
      <c r="AN128" s="20" t="s">
        <v>252</v>
      </c>
      <c r="AO128" s="20">
        <v>0.58199999999999996</v>
      </c>
      <c r="AP128" s="21" t="s">
        <v>253</v>
      </c>
      <c r="AQ128" s="25" t="s">
        <v>605</v>
      </c>
      <c r="AR128" s="20">
        <v>0.44400000000000001</v>
      </c>
      <c r="AS128" s="21" t="s">
        <v>250</v>
      </c>
      <c r="AT128" s="20">
        <v>0.88900000000000001</v>
      </c>
      <c r="AU128" s="23">
        <v>0.32300000000000001</v>
      </c>
      <c r="AV128" s="24">
        <v>17</v>
      </c>
      <c r="AW128" s="27">
        <f t="shared" si="43"/>
        <v>10</v>
      </c>
      <c r="AX128" s="20">
        <v>7</v>
      </c>
      <c r="AY128" s="20">
        <v>24</v>
      </c>
      <c r="AZ128" s="20">
        <v>31</v>
      </c>
      <c r="BA128" s="22">
        <v>0.30434782608695654</v>
      </c>
      <c r="BB128" s="25">
        <v>0.58536585365853655</v>
      </c>
      <c r="BC128" s="22">
        <f t="shared" si="44"/>
        <v>0.88971367974549309</v>
      </c>
      <c r="BD128" s="20">
        <v>18</v>
      </c>
      <c r="BE128" s="20">
        <v>13</v>
      </c>
      <c r="BF128" s="17">
        <f t="shared" si="79"/>
        <v>5</v>
      </c>
      <c r="BG128" s="20">
        <v>22</v>
      </c>
      <c r="BH128" s="20">
        <v>16</v>
      </c>
      <c r="BI128" s="20">
        <f t="shared" si="77"/>
        <v>1.375</v>
      </c>
      <c r="BJ128" s="20">
        <v>12</v>
      </c>
      <c r="BK128" s="17">
        <f t="shared" ref="BK128:BK153" si="82">BJ128-BG128</f>
        <v>-10</v>
      </c>
      <c r="BL128" s="20">
        <v>6</v>
      </c>
      <c r="BM128" s="20">
        <v>7</v>
      </c>
      <c r="BN128" s="20">
        <v>84</v>
      </c>
      <c r="BO128" s="17">
        <v>73</v>
      </c>
      <c r="BT128" s="18" t="s">
        <v>37</v>
      </c>
      <c r="BU128" s="37">
        <v>43495</v>
      </c>
      <c r="BV128" s="20" t="s">
        <v>251</v>
      </c>
      <c r="BW128" s="20">
        <v>1</v>
      </c>
      <c r="BX128" s="20">
        <v>23</v>
      </c>
      <c r="BY128" s="20" t="s">
        <v>252</v>
      </c>
      <c r="BZ128" s="20">
        <v>0.58199999999999996</v>
      </c>
      <c r="CA128" s="21" t="s">
        <v>253</v>
      </c>
      <c r="CB128" s="25" t="s">
        <v>605</v>
      </c>
      <c r="CC128" s="30">
        <v>0.44400000000000001</v>
      </c>
      <c r="CD128" s="61" t="s">
        <v>250</v>
      </c>
      <c r="CE128" s="30">
        <v>0.88900000000000001</v>
      </c>
      <c r="CF128" s="64">
        <v>0.32300000000000001</v>
      </c>
      <c r="CG128" s="65">
        <v>17</v>
      </c>
      <c r="CH128" s="62">
        <f t="shared" si="48"/>
        <v>10</v>
      </c>
      <c r="CI128" s="30">
        <v>7</v>
      </c>
      <c r="CJ128" s="30">
        <v>24</v>
      </c>
      <c r="CK128" s="30">
        <v>31</v>
      </c>
      <c r="CL128" s="63">
        <v>0.30434782608695654</v>
      </c>
      <c r="CM128" s="66">
        <v>0.58536585365853655</v>
      </c>
      <c r="CN128" s="22">
        <f t="shared" si="81"/>
        <v>0.88971367974549309</v>
      </c>
      <c r="CO128" s="20">
        <v>18</v>
      </c>
      <c r="CP128" s="20">
        <v>13</v>
      </c>
      <c r="CQ128" s="29">
        <f t="shared" si="80"/>
        <v>5</v>
      </c>
      <c r="CR128" s="20">
        <v>22</v>
      </c>
      <c r="CS128" s="20">
        <v>16</v>
      </c>
      <c r="CT128" s="20">
        <f t="shared" si="78"/>
        <v>1.375</v>
      </c>
      <c r="CU128" s="20">
        <v>12</v>
      </c>
      <c r="CV128" s="17">
        <f t="shared" si="50"/>
        <v>-4</v>
      </c>
      <c r="CW128" s="20">
        <v>6</v>
      </c>
      <c r="CX128" s="20">
        <v>7</v>
      </c>
      <c r="CY128" s="20">
        <v>84</v>
      </c>
      <c r="CZ128" s="17">
        <v>73</v>
      </c>
      <c r="DD128" s="18" t="s">
        <v>316</v>
      </c>
      <c r="DE128" s="19">
        <v>43792</v>
      </c>
      <c r="DF128" s="20" t="s">
        <v>237</v>
      </c>
      <c r="DG128" s="20" t="s">
        <v>28</v>
      </c>
      <c r="DH128" s="20">
        <v>30</v>
      </c>
      <c r="DI128" s="20" t="s">
        <v>317</v>
      </c>
      <c r="DJ128" s="20">
        <v>0.433</v>
      </c>
      <c r="DK128" s="20" t="s">
        <v>318</v>
      </c>
      <c r="DL128" s="24">
        <v>37</v>
      </c>
      <c r="DM128" s="20">
        <v>0.40500000000000003</v>
      </c>
      <c r="DN128" s="21" t="s">
        <v>319</v>
      </c>
      <c r="DO128" s="20">
        <v>0.84599999999999997</v>
      </c>
      <c r="DP128" s="23">
        <v>0.28100000000000003</v>
      </c>
      <c r="DQ128" s="24">
        <v>19</v>
      </c>
      <c r="DR128" s="27">
        <f t="shared" si="68"/>
        <v>18</v>
      </c>
      <c r="DS128" s="20">
        <v>14</v>
      </c>
      <c r="DT128" s="20">
        <v>38</v>
      </c>
      <c r="DU128" s="20">
        <v>52</v>
      </c>
      <c r="DV128" s="25">
        <v>0.34146341463414637</v>
      </c>
      <c r="DW128" s="25">
        <v>0.84444444444444444</v>
      </c>
      <c r="DX128" s="22">
        <f t="shared" si="69"/>
        <v>1.1859078590785908</v>
      </c>
      <c r="DY128" s="20">
        <v>21</v>
      </c>
      <c r="DZ128" s="24">
        <v>18</v>
      </c>
      <c r="EA128" s="17">
        <f t="shared" si="70"/>
        <v>3</v>
      </c>
      <c r="EB128" s="20">
        <v>20</v>
      </c>
      <c r="EC128" s="20">
        <v>16</v>
      </c>
      <c r="ED128" s="25">
        <f t="shared" si="71"/>
        <v>1.25</v>
      </c>
      <c r="EE128" s="24">
        <v>12</v>
      </c>
      <c r="EF128" s="17">
        <f t="shared" si="72"/>
        <v>-8</v>
      </c>
      <c r="EG128" s="20">
        <v>10</v>
      </c>
      <c r="EH128" s="20">
        <v>3</v>
      </c>
      <c r="EI128" s="20">
        <v>84</v>
      </c>
      <c r="EJ128" s="17">
        <v>88</v>
      </c>
    </row>
    <row r="129" spans="1:140" x14ac:dyDescent="0.3">
      <c r="A129" s="2" t="s">
        <v>295</v>
      </c>
      <c r="B129" s="6">
        <v>43539</v>
      </c>
      <c r="C129" s="7" t="s">
        <v>296</v>
      </c>
      <c r="D129" s="7" t="s">
        <v>28</v>
      </c>
      <c r="E129" s="7">
        <v>7</v>
      </c>
      <c r="F129" s="7" t="s">
        <v>191</v>
      </c>
      <c r="G129" s="7">
        <v>0.49099999999999999</v>
      </c>
      <c r="H129" s="8" t="s">
        <v>297</v>
      </c>
      <c r="I129" s="48">
        <v>15</v>
      </c>
      <c r="J129" s="7">
        <v>0.4</v>
      </c>
      <c r="K129" s="8" t="s">
        <v>298</v>
      </c>
      <c r="L129" s="7">
        <v>0.5</v>
      </c>
      <c r="M129" s="11">
        <v>0.32300000000000001</v>
      </c>
      <c r="N129" s="14">
        <v>25</v>
      </c>
      <c r="O129" s="14">
        <f t="shared" si="73"/>
        <v>-10</v>
      </c>
      <c r="P129" s="7">
        <v>4</v>
      </c>
      <c r="Q129" s="7">
        <v>35</v>
      </c>
      <c r="R129" s="7">
        <v>39</v>
      </c>
      <c r="S129" s="9">
        <v>0.11764705882352941</v>
      </c>
      <c r="T129" s="10">
        <v>0.74468085106382975</v>
      </c>
      <c r="U129" s="10">
        <f t="shared" si="74"/>
        <v>0.86232790988735919</v>
      </c>
      <c r="V129" s="7">
        <v>17</v>
      </c>
      <c r="W129" s="7">
        <v>21</v>
      </c>
      <c r="X129" s="7">
        <f t="shared" si="75"/>
        <v>-4</v>
      </c>
      <c r="Y129" s="7">
        <v>9</v>
      </c>
      <c r="Z129" s="7">
        <v>13</v>
      </c>
      <c r="AA129" s="10">
        <f t="shared" si="52"/>
        <v>0.69230769230769229</v>
      </c>
      <c r="AB129" s="7">
        <v>10</v>
      </c>
      <c r="AC129" s="5">
        <f t="shared" si="53"/>
        <v>-3</v>
      </c>
      <c r="AD129" s="7">
        <v>9</v>
      </c>
      <c r="AE129" s="7">
        <v>2</v>
      </c>
      <c r="AF129" s="7">
        <v>70</v>
      </c>
      <c r="AG129" s="5">
        <v>78</v>
      </c>
      <c r="AH129" s="60"/>
      <c r="AI129" s="18" t="s">
        <v>545</v>
      </c>
      <c r="AJ129" s="19">
        <v>42797</v>
      </c>
      <c r="AK129" s="20" t="s">
        <v>546</v>
      </c>
      <c r="AL129" s="20" t="s">
        <v>28</v>
      </c>
      <c r="AM129" s="17">
        <v>25</v>
      </c>
      <c r="AN129" s="20" t="s">
        <v>547</v>
      </c>
      <c r="AO129" s="20">
        <v>0.44600000000000001</v>
      </c>
      <c r="AP129" s="21" t="s">
        <v>90</v>
      </c>
      <c r="AQ129" s="25" t="s">
        <v>604</v>
      </c>
      <c r="AR129" s="20">
        <v>0.375</v>
      </c>
      <c r="AS129" s="20" t="s">
        <v>548</v>
      </c>
      <c r="AT129" s="20">
        <v>0.73099999999999998</v>
      </c>
      <c r="AU129" s="17">
        <v>0.33300000000000002</v>
      </c>
      <c r="AV129" s="17">
        <v>18</v>
      </c>
      <c r="AW129" s="27">
        <f t="shared" si="43"/>
        <v>6</v>
      </c>
      <c r="AX129" s="20">
        <v>14</v>
      </c>
      <c r="AY129" s="20">
        <v>38</v>
      </c>
      <c r="AZ129" s="20">
        <v>52</v>
      </c>
      <c r="BA129" s="22">
        <v>0.36842105263157893</v>
      </c>
      <c r="BB129" s="22">
        <v>0.77551020408163263</v>
      </c>
      <c r="BC129" s="22">
        <f t="shared" si="44"/>
        <v>1.1439312567132116</v>
      </c>
      <c r="BD129" s="20">
        <v>19</v>
      </c>
      <c r="BE129" s="17">
        <v>19</v>
      </c>
      <c r="BF129" s="17">
        <f t="shared" si="79"/>
        <v>0</v>
      </c>
      <c r="BG129" s="20">
        <v>14</v>
      </c>
      <c r="BH129" s="20">
        <v>14</v>
      </c>
      <c r="BI129" s="20">
        <f t="shared" si="77"/>
        <v>1</v>
      </c>
      <c r="BJ129" s="17">
        <v>10</v>
      </c>
      <c r="BK129" s="17">
        <f t="shared" si="82"/>
        <v>-4</v>
      </c>
      <c r="BL129" s="20">
        <v>6</v>
      </c>
      <c r="BM129" s="20">
        <v>5</v>
      </c>
      <c r="BN129" s="20">
        <v>86</v>
      </c>
      <c r="BO129" s="20">
        <v>90</v>
      </c>
      <c r="BT129" s="18" t="s">
        <v>545</v>
      </c>
      <c r="BU129" s="37">
        <v>42797</v>
      </c>
      <c r="BV129" s="20" t="s">
        <v>546</v>
      </c>
      <c r="BW129" s="20">
        <v>1</v>
      </c>
      <c r="BX129" s="17">
        <v>25</v>
      </c>
      <c r="BY129" s="20" t="s">
        <v>547</v>
      </c>
      <c r="BZ129" s="20">
        <v>0.44600000000000001</v>
      </c>
      <c r="CA129" s="21" t="s">
        <v>90</v>
      </c>
      <c r="CB129" s="25" t="s">
        <v>604</v>
      </c>
      <c r="CC129" s="30">
        <v>0.375</v>
      </c>
      <c r="CD129" s="30" t="s">
        <v>548</v>
      </c>
      <c r="CE129" s="30">
        <v>0.73099999999999998</v>
      </c>
      <c r="CF129" s="29">
        <v>0.33300000000000002</v>
      </c>
      <c r="CG129" s="29">
        <v>18</v>
      </c>
      <c r="CH129" s="62">
        <f t="shared" si="48"/>
        <v>6</v>
      </c>
      <c r="CI129" s="30">
        <v>14</v>
      </c>
      <c r="CJ129" s="30">
        <v>38</v>
      </c>
      <c r="CK129" s="30">
        <v>52</v>
      </c>
      <c r="CL129" s="63">
        <v>0.36842105263157893</v>
      </c>
      <c r="CM129" s="63">
        <v>0.77551020408163263</v>
      </c>
      <c r="CN129" s="22">
        <f t="shared" si="81"/>
        <v>1.1439312567132116</v>
      </c>
      <c r="CO129" s="20">
        <v>19</v>
      </c>
      <c r="CP129" s="17">
        <v>19</v>
      </c>
      <c r="CQ129" s="29">
        <f t="shared" si="80"/>
        <v>0</v>
      </c>
      <c r="CR129" s="20">
        <v>14</v>
      </c>
      <c r="CS129" s="20">
        <v>14</v>
      </c>
      <c r="CT129" s="20">
        <f t="shared" si="78"/>
        <v>1</v>
      </c>
      <c r="CU129" s="17">
        <v>10</v>
      </c>
      <c r="CV129" s="17">
        <f t="shared" si="50"/>
        <v>-4</v>
      </c>
      <c r="CW129" s="20">
        <v>6</v>
      </c>
      <c r="CX129" s="20">
        <v>5</v>
      </c>
      <c r="CY129" s="20">
        <v>86</v>
      </c>
      <c r="CZ129" s="20">
        <v>90</v>
      </c>
      <c r="DD129" s="18" t="s">
        <v>112</v>
      </c>
      <c r="DE129" s="19">
        <v>43795</v>
      </c>
      <c r="DF129" s="20" t="s">
        <v>320</v>
      </c>
      <c r="DG129" s="20" t="s">
        <v>28</v>
      </c>
      <c r="DH129" s="20">
        <v>12</v>
      </c>
      <c r="DI129" s="20" t="s">
        <v>321</v>
      </c>
      <c r="DJ129" s="20">
        <v>0.40300000000000002</v>
      </c>
      <c r="DK129" s="21" t="s">
        <v>322</v>
      </c>
      <c r="DL129" s="25" t="s">
        <v>611</v>
      </c>
      <c r="DM129" s="20">
        <v>0.29399999999999998</v>
      </c>
      <c r="DN129" s="20" t="s">
        <v>171</v>
      </c>
      <c r="DO129" s="20">
        <v>0.72199999999999998</v>
      </c>
      <c r="DP129" s="23">
        <v>0.36099999999999999</v>
      </c>
      <c r="DQ129" s="24">
        <v>19</v>
      </c>
      <c r="DR129" s="27">
        <f t="shared" si="68"/>
        <v>-2</v>
      </c>
      <c r="DS129" s="20">
        <v>10</v>
      </c>
      <c r="DT129" s="20">
        <v>36</v>
      </c>
      <c r="DU129" s="20">
        <v>46</v>
      </c>
      <c r="DV129" s="25">
        <v>0.26315789473684209</v>
      </c>
      <c r="DW129" s="25">
        <v>0.83720930232558144</v>
      </c>
      <c r="DX129" s="22">
        <f t="shared" si="69"/>
        <v>1.1003671970624236</v>
      </c>
      <c r="DY129" s="20">
        <v>15</v>
      </c>
      <c r="DZ129" s="24">
        <v>17</v>
      </c>
      <c r="EA129" s="17">
        <f t="shared" si="70"/>
        <v>-2</v>
      </c>
      <c r="EB129" s="20">
        <v>9</v>
      </c>
      <c r="EC129" s="20">
        <v>13</v>
      </c>
      <c r="ED129" s="25">
        <f t="shared" si="71"/>
        <v>0.69230769230769229</v>
      </c>
      <c r="EE129" s="24">
        <v>14</v>
      </c>
      <c r="EF129" s="17">
        <f t="shared" si="72"/>
        <v>5</v>
      </c>
      <c r="EG129" s="20">
        <v>1</v>
      </c>
      <c r="EH129" s="20">
        <v>6</v>
      </c>
      <c r="EI129" s="20">
        <v>68</v>
      </c>
      <c r="EJ129" s="17">
        <v>83</v>
      </c>
    </row>
    <row r="130" spans="1:140" x14ac:dyDescent="0.3">
      <c r="A130" s="2" t="s">
        <v>299</v>
      </c>
      <c r="B130" s="6">
        <v>43540</v>
      </c>
      <c r="C130" s="7" t="s">
        <v>300</v>
      </c>
      <c r="D130" s="7" t="s">
        <v>68</v>
      </c>
      <c r="E130" s="7">
        <v>-14</v>
      </c>
      <c r="F130" s="7" t="s">
        <v>301</v>
      </c>
      <c r="G130" s="7">
        <v>0.442</v>
      </c>
      <c r="H130" s="8" t="s">
        <v>75</v>
      </c>
      <c r="I130" s="48">
        <v>26</v>
      </c>
      <c r="J130" s="7">
        <v>0.42299999999999999</v>
      </c>
      <c r="K130" s="8" t="s">
        <v>302</v>
      </c>
      <c r="L130" s="7">
        <v>0.75</v>
      </c>
      <c r="M130" s="11">
        <v>0.52300000000000002</v>
      </c>
      <c r="N130" s="14">
        <v>21</v>
      </c>
      <c r="O130" s="14">
        <f t="shared" si="73"/>
        <v>5</v>
      </c>
      <c r="P130" s="7">
        <v>8</v>
      </c>
      <c r="Q130" s="7">
        <v>25</v>
      </c>
      <c r="R130" s="7">
        <v>33</v>
      </c>
      <c r="S130" s="9">
        <v>0.18604651162790697</v>
      </c>
      <c r="T130" s="10">
        <v>0.83333333333333337</v>
      </c>
      <c r="U130" s="10">
        <f t="shared" si="74"/>
        <v>1.0193798449612403</v>
      </c>
      <c r="V130" s="7">
        <v>21</v>
      </c>
      <c r="W130" s="7">
        <v>9</v>
      </c>
      <c r="X130" s="7">
        <f t="shared" si="75"/>
        <v>12</v>
      </c>
      <c r="Y130" s="7">
        <v>15</v>
      </c>
      <c r="Z130" s="7">
        <v>9</v>
      </c>
      <c r="AA130" s="10">
        <f t="shared" si="52"/>
        <v>1.6666666666666667</v>
      </c>
      <c r="AB130" s="7">
        <v>7</v>
      </c>
      <c r="AC130" s="5">
        <f t="shared" si="53"/>
        <v>-2</v>
      </c>
      <c r="AD130" s="7">
        <v>3</v>
      </c>
      <c r="AE130" s="7">
        <v>4</v>
      </c>
      <c r="AF130" s="7">
        <v>82</v>
      </c>
      <c r="AG130" s="5">
        <v>87</v>
      </c>
      <c r="AH130" s="60"/>
      <c r="AI130" s="18" t="s">
        <v>207</v>
      </c>
      <c r="AJ130" s="19">
        <v>43446</v>
      </c>
      <c r="AK130" s="20" t="s">
        <v>208</v>
      </c>
      <c r="AL130" s="20" t="s">
        <v>28</v>
      </c>
      <c r="AM130" s="20">
        <v>25</v>
      </c>
      <c r="AN130" s="20" t="s">
        <v>209</v>
      </c>
      <c r="AO130" s="20">
        <v>0.50700000000000001</v>
      </c>
      <c r="AP130" s="21" t="s">
        <v>210</v>
      </c>
      <c r="AQ130" s="25" t="s">
        <v>606</v>
      </c>
      <c r="AR130" s="20">
        <v>0.38100000000000001</v>
      </c>
      <c r="AS130" s="20" t="s">
        <v>211</v>
      </c>
      <c r="AT130" s="20">
        <v>0.53100000000000003</v>
      </c>
      <c r="AU130" s="23">
        <v>0.36799999999999999</v>
      </c>
      <c r="AV130" s="24">
        <v>34</v>
      </c>
      <c r="AW130" s="27">
        <f t="shared" si="43"/>
        <v>-13</v>
      </c>
      <c r="AX130" s="20">
        <v>26</v>
      </c>
      <c r="AY130" s="20">
        <v>37</v>
      </c>
      <c r="AZ130" s="20">
        <v>63</v>
      </c>
      <c r="BA130" s="22">
        <v>0.63414634146341464</v>
      </c>
      <c r="BB130" s="25">
        <v>0.82222222222222219</v>
      </c>
      <c r="BC130" s="22">
        <f t="shared" si="44"/>
        <v>1.4563685636856367</v>
      </c>
      <c r="BD130" s="20">
        <v>16</v>
      </c>
      <c r="BE130" s="20">
        <v>22</v>
      </c>
      <c r="BF130" s="17">
        <f t="shared" si="79"/>
        <v>-6</v>
      </c>
      <c r="BG130" s="20">
        <v>13</v>
      </c>
      <c r="BH130" s="20">
        <v>21</v>
      </c>
      <c r="BI130" s="20">
        <f t="shared" si="77"/>
        <v>0.61904761904761907</v>
      </c>
      <c r="BJ130" s="20">
        <v>11</v>
      </c>
      <c r="BK130" s="17">
        <f t="shared" si="82"/>
        <v>-2</v>
      </c>
      <c r="BL130" s="20">
        <v>9</v>
      </c>
      <c r="BM130" s="20">
        <v>6</v>
      </c>
      <c r="BN130" s="20">
        <v>93</v>
      </c>
      <c r="BO130" s="17">
        <v>104</v>
      </c>
      <c r="BT130" s="18" t="s">
        <v>207</v>
      </c>
      <c r="BU130" s="37">
        <v>43446</v>
      </c>
      <c r="BV130" s="20" t="s">
        <v>208</v>
      </c>
      <c r="BW130" s="20">
        <v>1</v>
      </c>
      <c r="BX130" s="20">
        <v>25</v>
      </c>
      <c r="BY130" s="20" t="s">
        <v>209</v>
      </c>
      <c r="BZ130" s="20">
        <v>0.50700000000000001</v>
      </c>
      <c r="CA130" s="21" t="s">
        <v>210</v>
      </c>
      <c r="CB130" s="25" t="s">
        <v>606</v>
      </c>
      <c r="CC130" s="30">
        <v>0.38100000000000001</v>
      </c>
      <c r="CD130" s="30" t="s">
        <v>211</v>
      </c>
      <c r="CE130" s="30">
        <v>0.53100000000000003</v>
      </c>
      <c r="CF130" s="64">
        <v>0.36799999999999999</v>
      </c>
      <c r="CG130" s="65">
        <v>34</v>
      </c>
      <c r="CH130" s="62">
        <f t="shared" si="48"/>
        <v>-13</v>
      </c>
      <c r="CI130" s="30">
        <v>26</v>
      </c>
      <c r="CJ130" s="30">
        <v>37</v>
      </c>
      <c r="CK130" s="30">
        <v>63</v>
      </c>
      <c r="CL130" s="63">
        <v>0.63414634146341464</v>
      </c>
      <c r="CM130" s="66">
        <v>0.82222222222222219</v>
      </c>
      <c r="CN130" s="22">
        <f t="shared" si="81"/>
        <v>1.4563685636856367</v>
      </c>
      <c r="CO130" s="20">
        <v>16</v>
      </c>
      <c r="CP130" s="20">
        <v>22</v>
      </c>
      <c r="CQ130" s="29">
        <f t="shared" si="80"/>
        <v>-6</v>
      </c>
      <c r="CR130" s="20">
        <v>13</v>
      </c>
      <c r="CS130" s="20">
        <v>21</v>
      </c>
      <c r="CT130" s="20">
        <f t="shared" si="78"/>
        <v>0.61904761904761907</v>
      </c>
      <c r="CU130" s="20">
        <v>11</v>
      </c>
      <c r="CV130" s="17">
        <f t="shared" si="50"/>
        <v>-10</v>
      </c>
      <c r="CW130" s="20">
        <v>9</v>
      </c>
      <c r="CX130" s="20">
        <v>6</v>
      </c>
      <c r="CY130" s="20">
        <v>93</v>
      </c>
      <c r="CZ130" s="17">
        <v>104</v>
      </c>
      <c r="DD130" s="18" t="s">
        <v>323</v>
      </c>
      <c r="DE130" s="19">
        <v>43800</v>
      </c>
      <c r="DF130" s="20" t="s">
        <v>324</v>
      </c>
      <c r="DG130" s="20" t="s">
        <v>28</v>
      </c>
      <c r="DH130" s="20">
        <v>17</v>
      </c>
      <c r="DI130" s="20" t="s">
        <v>325</v>
      </c>
      <c r="DJ130" s="20">
        <v>0.51700000000000002</v>
      </c>
      <c r="DK130" s="21" t="s">
        <v>145</v>
      </c>
      <c r="DL130" s="25" t="s">
        <v>599</v>
      </c>
      <c r="DM130" s="20">
        <v>0.54500000000000004</v>
      </c>
      <c r="DN130" s="20" t="s">
        <v>326</v>
      </c>
      <c r="DO130" s="20">
        <v>0.68200000000000005</v>
      </c>
      <c r="DP130" s="23">
        <v>0.35599999999999998</v>
      </c>
      <c r="DQ130" s="24">
        <v>16</v>
      </c>
      <c r="DR130" s="27">
        <f t="shared" ref="DR130:DR153" si="83">DL130-DQ130</f>
        <v>6</v>
      </c>
      <c r="DS130" s="20">
        <v>11</v>
      </c>
      <c r="DT130" s="20">
        <v>30</v>
      </c>
      <c r="DU130" s="20">
        <v>41</v>
      </c>
      <c r="DV130" s="25">
        <v>0.36666666666666664</v>
      </c>
      <c r="DW130" s="25">
        <v>0.75</v>
      </c>
      <c r="DX130" s="22">
        <f t="shared" ref="DX130:DX153" si="84">DV130+DW130</f>
        <v>1.1166666666666667</v>
      </c>
      <c r="DY130" s="20">
        <v>21</v>
      </c>
      <c r="DZ130" s="24">
        <v>16</v>
      </c>
      <c r="EA130" s="17">
        <f t="shared" ref="EA130:EA153" si="85">DY130-DZ130</f>
        <v>5</v>
      </c>
      <c r="EB130" s="20">
        <v>15</v>
      </c>
      <c r="EC130" s="20">
        <v>15</v>
      </c>
      <c r="ED130" s="25">
        <f t="shared" ref="ED130:ED153" si="86">EB130/EC130</f>
        <v>1</v>
      </c>
      <c r="EE130" s="24">
        <v>13</v>
      </c>
      <c r="EF130" s="17">
        <f t="shared" ref="EF130:EF153" si="87">EE130-EB130</f>
        <v>-2</v>
      </c>
      <c r="EG130" s="20">
        <v>10</v>
      </c>
      <c r="EH130" s="20">
        <v>4</v>
      </c>
      <c r="EI130" s="20">
        <v>89</v>
      </c>
      <c r="EJ130" s="17">
        <v>85</v>
      </c>
    </row>
    <row r="131" spans="1:140" x14ac:dyDescent="0.3">
      <c r="B131" s="4"/>
      <c r="C131" s="5"/>
      <c r="D131" s="5"/>
      <c r="E131" s="53">
        <f>AVERAGE(E98:E130)</f>
        <v>14.848484848484848</v>
      </c>
      <c r="F131" s="50"/>
      <c r="G131" s="54">
        <f>AVERAGE(G98:G130)</f>
        <v>0.48233333333333334</v>
      </c>
      <c r="H131" s="50"/>
      <c r="I131" s="51">
        <f>AVERAGE(I98:I130)</f>
        <v>24.272727272727273</v>
      </c>
      <c r="J131" s="54">
        <f>AVERAGE(J98:J130)</f>
        <v>0.3904545454545455</v>
      </c>
      <c r="K131" s="50"/>
      <c r="L131" s="54">
        <f>AVERAGE(L98:L130)</f>
        <v>0.70742424242424218</v>
      </c>
      <c r="M131" s="54">
        <f t="shared" ref="M131:Z131" si="88">AVERAGE(M98:M130)</f>
        <v>0.38890909090909093</v>
      </c>
      <c r="N131" s="53">
        <f t="shared" si="88"/>
        <v>19.848484848484848</v>
      </c>
      <c r="O131" s="53">
        <f t="shared" si="88"/>
        <v>4.4242424242424239</v>
      </c>
      <c r="P131" s="53">
        <f t="shared" si="88"/>
        <v>11.424242424242424</v>
      </c>
      <c r="Q131" s="53">
        <f t="shared" si="88"/>
        <v>28.121212121212121</v>
      </c>
      <c r="R131" s="53">
        <f t="shared" si="88"/>
        <v>39.545454545454547</v>
      </c>
      <c r="S131" s="50">
        <f t="shared" si="88"/>
        <v>0.33891929287705247</v>
      </c>
      <c r="T131" s="50">
        <f t="shared" si="88"/>
        <v>0.751172465190169</v>
      </c>
      <c r="U131" s="49">
        <f t="shared" si="88"/>
        <v>1.0900917580672218</v>
      </c>
      <c r="V131" s="53">
        <f t="shared" si="88"/>
        <v>16.727272727272727</v>
      </c>
      <c r="W131" s="50">
        <f t="shared" si="88"/>
        <v>16</v>
      </c>
      <c r="X131" s="49">
        <f t="shared" si="88"/>
        <v>0.72727272727272729</v>
      </c>
      <c r="Y131" s="50">
        <f t="shared" si="88"/>
        <v>15.939393939393939</v>
      </c>
      <c r="Z131" s="50">
        <f t="shared" si="88"/>
        <v>12.151515151515152</v>
      </c>
      <c r="AA131" s="55">
        <f t="shared" si="52"/>
        <v>1.3117206982543641</v>
      </c>
      <c r="AB131" s="53">
        <f>AVERAGE(AB98:AB130)</f>
        <v>11.363636363636363</v>
      </c>
      <c r="AC131" s="53">
        <f t="shared" si="53"/>
        <v>-0.78787878787878896</v>
      </c>
      <c r="AD131" s="50">
        <f t="shared" ref="AD131" si="89">AVERAGE(AD98:AD130)</f>
        <v>5.333333333333333</v>
      </c>
      <c r="AE131" s="53">
        <f>AVERAGE(AE98:AE130)</f>
        <v>4.9696969696969697</v>
      </c>
      <c r="AF131" s="53">
        <f t="shared" ref="AF131:AG131" si="90">AVERAGE(AF98:AF130)</f>
        <v>78.63636363636364</v>
      </c>
      <c r="AG131" s="53">
        <f t="shared" si="90"/>
        <v>79.878787878787875</v>
      </c>
      <c r="AH131" s="60"/>
      <c r="AI131" s="18" t="s">
        <v>87</v>
      </c>
      <c r="AJ131" s="19">
        <v>43477</v>
      </c>
      <c r="AK131" s="20" t="s">
        <v>234</v>
      </c>
      <c r="AL131" s="20" t="s">
        <v>28</v>
      </c>
      <c r="AM131" s="20">
        <v>25</v>
      </c>
      <c r="AN131" s="20" t="s">
        <v>235</v>
      </c>
      <c r="AO131" s="20">
        <v>0.5</v>
      </c>
      <c r="AP131" s="21" t="s">
        <v>236</v>
      </c>
      <c r="AQ131" s="25" t="s">
        <v>604</v>
      </c>
      <c r="AR131" s="20">
        <v>0.41699999999999998</v>
      </c>
      <c r="AS131" s="21" t="s">
        <v>175</v>
      </c>
      <c r="AT131" s="20">
        <v>0.85699999999999998</v>
      </c>
      <c r="AU131" s="23">
        <v>0.36699999999999999</v>
      </c>
      <c r="AV131" s="24">
        <v>18</v>
      </c>
      <c r="AW131" s="27">
        <f t="shared" ref="AW131:AW153" si="91">AQ131-AV131</f>
        <v>6</v>
      </c>
      <c r="AX131" s="20">
        <v>13</v>
      </c>
      <c r="AY131" s="20">
        <v>34</v>
      </c>
      <c r="AZ131" s="20">
        <v>47</v>
      </c>
      <c r="BA131" s="22">
        <v>0.41935483870967744</v>
      </c>
      <c r="BB131" s="25">
        <v>0.87179487179487181</v>
      </c>
      <c r="BC131" s="22">
        <f t="shared" ref="BC131:BC153" si="92">BA131+BB131</f>
        <v>1.2911497105045493</v>
      </c>
      <c r="BD131" s="20">
        <v>13</v>
      </c>
      <c r="BE131" s="20">
        <v>11</v>
      </c>
      <c r="BF131" s="17">
        <f t="shared" si="79"/>
        <v>2</v>
      </c>
      <c r="BG131" s="20">
        <v>17</v>
      </c>
      <c r="BH131" s="20">
        <v>10</v>
      </c>
      <c r="BI131" s="20">
        <f t="shared" si="77"/>
        <v>1.7</v>
      </c>
      <c r="BJ131" s="20">
        <v>5</v>
      </c>
      <c r="BK131" s="17">
        <f t="shared" si="82"/>
        <v>-12</v>
      </c>
      <c r="BL131" s="20">
        <v>2</v>
      </c>
      <c r="BM131" s="20">
        <v>1</v>
      </c>
      <c r="BN131" s="20">
        <v>78</v>
      </c>
      <c r="BO131" s="17">
        <v>76</v>
      </c>
      <c r="BT131" s="18" t="s">
        <v>87</v>
      </c>
      <c r="BU131" s="37">
        <v>43477</v>
      </c>
      <c r="BV131" s="20" t="s">
        <v>234</v>
      </c>
      <c r="BW131" s="20">
        <v>1</v>
      </c>
      <c r="BX131" s="20">
        <v>25</v>
      </c>
      <c r="BY131" s="20" t="s">
        <v>235</v>
      </c>
      <c r="BZ131" s="20">
        <v>0.5</v>
      </c>
      <c r="CA131" s="21" t="s">
        <v>236</v>
      </c>
      <c r="CB131" s="25" t="s">
        <v>604</v>
      </c>
      <c r="CC131" s="30">
        <v>0.41699999999999998</v>
      </c>
      <c r="CD131" s="61" t="s">
        <v>175</v>
      </c>
      <c r="CE131" s="30">
        <v>0.85699999999999998</v>
      </c>
      <c r="CF131" s="64">
        <v>0.36699999999999999</v>
      </c>
      <c r="CG131" s="65">
        <v>18</v>
      </c>
      <c r="CH131" s="62">
        <f t="shared" ref="CH131:CH153" si="93">CB131-CG131</f>
        <v>6</v>
      </c>
      <c r="CI131" s="30">
        <v>13</v>
      </c>
      <c r="CJ131" s="30">
        <v>34</v>
      </c>
      <c r="CK131" s="30">
        <v>47</v>
      </c>
      <c r="CL131" s="63">
        <v>0.41935483870967744</v>
      </c>
      <c r="CM131" s="66">
        <v>0.87179487179487181</v>
      </c>
      <c r="CN131" s="22">
        <f t="shared" si="81"/>
        <v>1.2911497105045493</v>
      </c>
      <c r="CO131" s="20">
        <v>13</v>
      </c>
      <c r="CP131" s="20">
        <v>11</v>
      </c>
      <c r="CQ131" s="29">
        <f t="shared" si="80"/>
        <v>2</v>
      </c>
      <c r="CR131" s="20">
        <v>17</v>
      </c>
      <c r="CS131" s="20">
        <v>10</v>
      </c>
      <c r="CT131" s="20">
        <f t="shared" si="78"/>
        <v>1.7</v>
      </c>
      <c r="CU131" s="20">
        <v>5</v>
      </c>
      <c r="CV131" s="17">
        <f t="shared" si="50"/>
        <v>-5</v>
      </c>
      <c r="CW131" s="20">
        <v>2</v>
      </c>
      <c r="CX131" s="20">
        <v>1</v>
      </c>
      <c r="CY131" s="20">
        <v>78</v>
      </c>
      <c r="CZ131" s="17">
        <v>76</v>
      </c>
      <c r="DD131" s="18" t="s">
        <v>133</v>
      </c>
      <c r="DE131" s="19">
        <v>43803</v>
      </c>
      <c r="DF131" s="20" t="s">
        <v>327</v>
      </c>
      <c r="DG131" s="20" t="s">
        <v>28</v>
      </c>
      <c r="DH131" s="20">
        <v>2</v>
      </c>
      <c r="DI131" s="20" t="s">
        <v>328</v>
      </c>
      <c r="DJ131" s="20">
        <v>0.53200000000000003</v>
      </c>
      <c r="DK131" s="21" t="s">
        <v>329</v>
      </c>
      <c r="DL131" s="25" t="s">
        <v>599</v>
      </c>
      <c r="DM131" s="20">
        <v>0.40899999999999997</v>
      </c>
      <c r="DN131" s="21" t="s">
        <v>330</v>
      </c>
      <c r="DO131" s="20">
        <v>0.68799999999999994</v>
      </c>
      <c r="DP131" s="23">
        <v>0.5</v>
      </c>
      <c r="DQ131" s="24">
        <v>22</v>
      </c>
      <c r="DR131" s="27">
        <f t="shared" si="83"/>
        <v>0</v>
      </c>
      <c r="DS131" s="20">
        <v>6</v>
      </c>
      <c r="DT131" s="20">
        <v>26</v>
      </c>
      <c r="DU131" s="20">
        <v>32</v>
      </c>
      <c r="DV131" s="25">
        <v>0.20689655172413793</v>
      </c>
      <c r="DW131" s="25">
        <v>0.78787878787878785</v>
      </c>
      <c r="DX131" s="22">
        <f t="shared" si="84"/>
        <v>0.99477533960292575</v>
      </c>
      <c r="DY131" s="20">
        <v>16</v>
      </c>
      <c r="DZ131" s="24">
        <v>17</v>
      </c>
      <c r="EA131" s="17">
        <f t="shared" si="85"/>
        <v>-1</v>
      </c>
      <c r="EB131" s="20">
        <v>14</v>
      </c>
      <c r="EC131" s="20">
        <v>12</v>
      </c>
      <c r="ED131" s="25">
        <f t="shared" si="86"/>
        <v>1.1666666666666667</v>
      </c>
      <c r="EE131" s="24">
        <v>11</v>
      </c>
      <c r="EF131" s="17">
        <f t="shared" si="87"/>
        <v>-3</v>
      </c>
      <c r="EG131" s="20">
        <v>8</v>
      </c>
      <c r="EH131" s="20">
        <v>5</v>
      </c>
      <c r="EI131" s="20">
        <v>86</v>
      </c>
      <c r="EJ131" s="17">
        <v>81</v>
      </c>
    </row>
    <row r="132" spans="1:140" x14ac:dyDescent="0.3">
      <c r="A132" s="15" t="s">
        <v>0</v>
      </c>
      <c r="B132" s="16" t="s">
        <v>1</v>
      </c>
      <c r="C132" s="17" t="s">
        <v>2</v>
      </c>
      <c r="D132" s="17" t="s">
        <v>3</v>
      </c>
      <c r="E132" s="17" t="s">
        <v>4</v>
      </c>
      <c r="F132" s="17" t="s">
        <v>5</v>
      </c>
      <c r="G132" s="17" t="s">
        <v>6</v>
      </c>
      <c r="H132" s="17" t="s">
        <v>7</v>
      </c>
      <c r="I132" s="17" t="s">
        <v>587</v>
      </c>
      <c r="J132" s="17" t="s">
        <v>8</v>
      </c>
      <c r="K132" s="17" t="s">
        <v>9</v>
      </c>
      <c r="L132" s="17" t="s">
        <v>10</v>
      </c>
      <c r="M132" s="17" t="s">
        <v>11</v>
      </c>
      <c r="N132" s="17" t="s">
        <v>12</v>
      </c>
      <c r="O132" s="17" t="s">
        <v>614</v>
      </c>
      <c r="P132" s="17" t="s">
        <v>13</v>
      </c>
      <c r="Q132" s="17" t="s">
        <v>14</v>
      </c>
      <c r="R132" s="17" t="s">
        <v>15</v>
      </c>
      <c r="S132" s="17" t="s">
        <v>16</v>
      </c>
      <c r="T132" s="17" t="s">
        <v>17</v>
      </c>
      <c r="U132" s="17" t="s">
        <v>634</v>
      </c>
      <c r="V132" s="17" t="s">
        <v>18</v>
      </c>
      <c r="W132" s="17" t="s">
        <v>19</v>
      </c>
      <c r="X132" s="17" t="s">
        <v>619</v>
      </c>
      <c r="Y132" s="17" t="s">
        <v>20</v>
      </c>
      <c r="Z132" s="17" t="s">
        <v>21</v>
      </c>
      <c r="AA132" s="17" t="s">
        <v>621</v>
      </c>
      <c r="AB132" s="17" t="s">
        <v>22</v>
      </c>
      <c r="AC132" s="17" t="s">
        <v>623</v>
      </c>
      <c r="AD132" s="17" t="s">
        <v>23</v>
      </c>
      <c r="AE132" s="17" t="s">
        <v>24</v>
      </c>
      <c r="AF132" s="17" t="s">
        <v>25</v>
      </c>
      <c r="AG132" s="17" t="s">
        <v>552</v>
      </c>
      <c r="AH132" s="60"/>
      <c r="AI132" s="18" t="s">
        <v>303</v>
      </c>
      <c r="AJ132" s="19">
        <v>43778</v>
      </c>
      <c r="AK132" s="20" t="s">
        <v>304</v>
      </c>
      <c r="AL132" s="20" t="s">
        <v>28</v>
      </c>
      <c r="AM132" s="20">
        <v>26</v>
      </c>
      <c r="AN132" s="20" t="s">
        <v>44</v>
      </c>
      <c r="AO132" s="20">
        <v>0.53100000000000003</v>
      </c>
      <c r="AP132" s="21" t="s">
        <v>45</v>
      </c>
      <c r="AQ132" s="25" t="s">
        <v>591</v>
      </c>
      <c r="AR132" s="20">
        <v>0.34599999999999997</v>
      </c>
      <c r="AS132" s="20" t="s">
        <v>305</v>
      </c>
      <c r="AT132" s="20">
        <v>0.63900000000000001</v>
      </c>
      <c r="AU132" s="23">
        <v>0.38700000000000001</v>
      </c>
      <c r="AV132" s="24">
        <v>17</v>
      </c>
      <c r="AW132" s="27">
        <f t="shared" si="91"/>
        <v>9</v>
      </c>
      <c r="AX132" s="20">
        <v>12</v>
      </c>
      <c r="AY132" s="20">
        <v>39</v>
      </c>
      <c r="AZ132" s="20">
        <v>51</v>
      </c>
      <c r="BA132" s="25">
        <v>0.3</v>
      </c>
      <c r="BB132" s="25">
        <v>0.79591836734693877</v>
      </c>
      <c r="BC132" s="22">
        <f t="shared" si="92"/>
        <v>1.0959183673469388</v>
      </c>
      <c r="BD132" s="20">
        <v>32</v>
      </c>
      <c r="BE132" s="24">
        <v>27</v>
      </c>
      <c r="BF132" s="17">
        <f t="shared" si="79"/>
        <v>5</v>
      </c>
      <c r="BG132" s="20">
        <v>14</v>
      </c>
      <c r="BH132" s="20">
        <v>12</v>
      </c>
      <c r="BI132" s="20">
        <f t="shared" si="77"/>
        <v>1.1666666666666667</v>
      </c>
      <c r="BJ132" s="24">
        <v>13</v>
      </c>
      <c r="BK132" s="17">
        <f t="shared" si="82"/>
        <v>-1</v>
      </c>
      <c r="BL132" s="20">
        <v>7</v>
      </c>
      <c r="BM132" s="20">
        <v>7</v>
      </c>
      <c r="BN132" s="20">
        <v>100</v>
      </c>
      <c r="BO132" s="17">
        <v>94</v>
      </c>
      <c r="BT132" s="18" t="s">
        <v>303</v>
      </c>
      <c r="BU132" s="37">
        <v>43778</v>
      </c>
      <c r="BV132" s="20" t="s">
        <v>304</v>
      </c>
      <c r="BW132" s="20">
        <v>1</v>
      </c>
      <c r="BX132" s="20">
        <v>26</v>
      </c>
      <c r="BY132" s="20" t="s">
        <v>44</v>
      </c>
      <c r="BZ132" s="20">
        <v>0.53100000000000003</v>
      </c>
      <c r="CA132" s="21" t="s">
        <v>45</v>
      </c>
      <c r="CB132" s="25" t="s">
        <v>591</v>
      </c>
      <c r="CC132" s="30">
        <v>0.34599999999999997</v>
      </c>
      <c r="CD132" s="30" t="s">
        <v>305</v>
      </c>
      <c r="CE132" s="30">
        <v>0.63900000000000001</v>
      </c>
      <c r="CF132" s="64">
        <v>0.38700000000000001</v>
      </c>
      <c r="CG132" s="65">
        <v>17</v>
      </c>
      <c r="CH132" s="62">
        <f t="shared" si="93"/>
        <v>9</v>
      </c>
      <c r="CI132" s="30">
        <v>12</v>
      </c>
      <c r="CJ132" s="30">
        <v>39</v>
      </c>
      <c r="CK132" s="30">
        <v>51</v>
      </c>
      <c r="CL132" s="66">
        <v>0.3</v>
      </c>
      <c r="CM132" s="66">
        <v>0.79591836734693877</v>
      </c>
      <c r="CN132" s="22">
        <f t="shared" si="81"/>
        <v>1.0959183673469388</v>
      </c>
      <c r="CO132" s="20">
        <v>32</v>
      </c>
      <c r="CP132" s="24">
        <v>27</v>
      </c>
      <c r="CQ132" s="29">
        <f t="shared" si="80"/>
        <v>5</v>
      </c>
      <c r="CR132" s="20">
        <v>14</v>
      </c>
      <c r="CS132" s="20">
        <v>12</v>
      </c>
      <c r="CT132" s="20">
        <f t="shared" si="78"/>
        <v>1.1666666666666667</v>
      </c>
      <c r="CU132" s="24">
        <v>13</v>
      </c>
      <c r="CV132" s="17">
        <f t="shared" ref="CV132:CV153" si="94">CU132-CS132</f>
        <v>1</v>
      </c>
      <c r="CW132" s="20">
        <v>7</v>
      </c>
      <c r="CX132" s="20">
        <v>7</v>
      </c>
      <c r="CY132" s="20">
        <v>100</v>
      </c>
      <c r="CZ132" s="17">
        <v>94</v>
      </c>
      <c r="DD132" s="18" t="s">
        <v>82</v>
      </c>
      <c r="DE132" s="19">
        <v>43806</v>
      </c>
      <c r="DF132" s="20" t="s">
        <v>331</v>
      </c>
      <c r="DG132" s="20" t="s">
        <v>28</v>
      </c>
      <c r="DH132" s="20">
        <v>32</v>
      </c>
      <c r="DI132" s="20" t="s">
        <v>332</v>
      </c>
      <c r="DJ132" s="20">
        <v>0.56299999999999994</v>
      </c>
      <c r="DK132" s="20" t="s">
        <v>333</v>
      </c>
      <c r="DL132" s="24">
        <v>33</v>
      </c>
      <c r="DM132" s="20">
        <v>0.45500000000000002</v>
      </c>
      <c r="DN132" s="21" t="s">
        <v>334</v>
      </c>
      <c r="DO132" s="20">
        <v>0.72699999999999998</v>
      </c>
      <c r="DP132" s="23">
        <v>0.377</v>
      </c>
      <c r="DQ132" s="24">
        <v>24</v>
      </c>
      <c r="DR132" s="27">
        <f t="shared" si="83"/>
        <v>9</v>
      </c>
      <c r="DS132" s="20">
        <v>16</v>
      </c>
      <c r="DT132" s="20">
        <v>30</v>
      </c>
      <c r="DU132" s="20">
        <v>46</v>
      </c>
      <c r="DV132" s="25">
        <v>0.55172413793103448</v>
      </c>
      <c r="DW132" s="25">
        <v>0.76923076923076927</v>
      </c>
      <c r="DX132" s="22">
        <f t="shared" si="84"/>
        <v>1.3209549071618039</v>
      </c>
      <c r="DY132" s="20">
        <v>13</v>
      </c>
      <c r="DZ132" s="24">
        <v>15</v>
      </c>
      <c r="EA132" s="17">
        <f t="shared" si="85"/>
        <v>-2</v>
      </c>
      <c r="EB132" s="20">
        <v>18</v>
      </c>
      <c r="EC132" s="20">
        <v>15</v>
      </c>
      <c r="ED132" s="25">
        <f t="shared" si="86"/>
        <v>1.2</v>
      </c>
      <c r="EE132" s="24">
        <v>13</v>
      </c>
      <c r="EF132" s="17">
        <f t="shared" si="87"/>
        <v>-5</v>
      </c>
      <c r="EG132" s="20">
        <v>4</v>
      </c>
      <c r="EH132" s="20">
        <v>5</v>
      </c>
      <c r="EI132" s="20">
        <v>95</v>
      </c>
      <c r="EJ132" s="17">
        <v>85</v>
      </c>
    </row>
    <row r="133" spans="1:140" x14ac:dyDescent="0.3">
      <c r="A133" s="2" t="s">
        <v>303</v>
      </c>
      <c r="B133" s="6">
        <v>43778</v>
      </c>
      <c r="C133" s="7" t="s">
        <v>304</v>
      </c>
      <c r="D133" s="7" t="s">
        <v>28</v>
      </c>
      <c r="E133" s="7">
        <v>26</v>
      </c>
      <c r="F133" s="7" t="s">
        <v>44</v>
      </c>
      <c r="G133" s="7">
        <v>0.53100000000000003</v>
      </c>
      <c r="H133" s="8" t="s">
        <v>45</v>
      </c>
      <c r="I133" s="48">
        <v>26</v>
      </c>
      <c r="J133" s="7">
        <v>0.34599999999999997</v>
      </c>
      <c r="K133" s="7" t="s">
        <v>305</v>
      </c>
      <c r="L133" s="7">
        <v>0.63900000000000001</v>
      </c>
      <c r="M133" s="11">
        <v>0.38700000000000001</v>
      </c>
      <c r="N133" s="14">
        <v>17</v>
      </c>
      <c r="O133" s="14">
        <f>I133-N133</f>
        <v>9</v>
      </c>
      <c r="P133" s="7">
        <v>12</v>
      </c>
      <c r="Q133" s="7">
        <v>39</v>
      </c>
      <c r="R133" s="7">
        <v>51</v>
      </c>
      <c r="S133" s="10">
        <v>0.3</v>
      </c>
      <c r="T133" s="10">
        <v>0.79591836734693877</v>
      </c>
      <c r="U133" s="10">
        <f>S133+T133</f>
        <v>1.0959183673469388</v>
      </c>
      <c r="V133" s="7">
        <v>32</v>
      </c>
      <c r="W133" s="14">
        <v>27</v>
      </c>
      <c r="X133" s="14">
        <f>V133-W133</f>
        <v>5</v>
      </c>
      <c r="Y133" s="7">
        <v>14</v>
      </c>
      <c r="Z133" s="7">
        <v>12</v>
      </c>
      <c r="AA133" s="10">
        <f t="shared" si="52"/>
        <v>1.1666666666666667</v>
      </c>
      <c r="AB133" s="14">
        <v>13</v>
      </c>
      <c r="AC133" s="5">
        <f t="shared" si="53"/>
        <v>1</v>
      </c>
      <c r="AD133" s="7">
        <v>7</v>
      </c>
      <c r="AE133" s="7">
        <v>7</v>
      </c>
      <c r="AF133" s="7">
        <v>100</v>
      </c>
      <c r="AG133" s="5">
        <v>94</v>
      </c>
      <c r="AH133" s="60"/>
      <c r="AI133" s="18" t="s">
        <v>157</v>
      </c>
      <c r="AJ133" s="19">
        <v>43161</v>
      </c>
      <c r="AK133" s="20" t="s">
        <v>158</v>
      </c>
      <c r="AL133" s="20" t="s">
        <v>28</v>
      </c>
      <c r="AM133" s="20">
        <v>27</v>
      </c>
      <c r="AN133" s="20" t="s">
        <v>159</v>
      </c>
      <c r="AO133" s="20">
        <v>0.48499999999999999</v>
      </c>
      <c r="AP133" s="21" t="s">
        <v>160</v>
      </c>
      <c r="AQ133" s="25" t="s">
        <v>602</v>
      </c>
      <c r="AR133" s="20">
        <v>0.46899999999999997</v>
      </c>
      <c r="AS133" s="21" t="s">
        <v>161</v>
      </c>
      <c r="AT133" s="20">
        <v>0.69199999999999995</v>
      </c>
      <c r="AU133" s="23">
        <v>0.32200000000000001</v>
      </c>
      <c r="AV133" s="20">
        <v>20</v>
      </c>
      <c r="AW133" s="27">
        <f t="shared" si="91"/>
        <v>12</v>
      </c>
      <c r="AX133" s="20">
        <v>13</v>
      </c>
      <c r="AY133" s="20">
        <v>35</v>
      </c>
      <c r="AZ133" s="20">
        <v>48</v>
      </c>
      <c r="BA133" s="25">
        <v>0.34210526315789475</v>
      </c>
      <c r="BB133" s="25">
        <v>0.77777777777777779</v>
      </c>
      <c r="BC133" s="22">
        <f t="shared" si="92"/>
        <v>1.1198830409356726</v>
      </c>
      <c r="BD133" s="20">
        <v>16</v>
      </c>
      <c r="BE133" s="20">
        <v>16</v>
      </c>
      <c r="BF133" s="17">
        <f t="shared" si="79"/>
        <v>0</v>
      </c>
      <c r="BG133" s="20">
        <v>19</v>
      </c>
      <c r="BH133" s="20">
        <v>15</v>
      </c>
      <c r="BI133" s="20">
        <f t="shared" si="77"/>
        <v>1.2666666666666666</v>
      </c>
      <c r="BJ133" s="20">
        <v>15</v>
      </c>
      <c r="BK133" s="17">
        <f t="shared" si="82"/>
        <v>-4</v>
      </c>
      <c r="BL133" s="20">
        <v>5</v>
      </c>
      <c r="BM133" s="20">
        <v>7</v>
      </c>
      <c r="BN133" s="20">
        <v>90</v>
      </c>
      <c r="BO133" s="17">
        <v>90</v>
      </c>
      <c r="BT133" s="18" t="s">
        <v>157</v>
      </c>
      <c r="BU133" s="37">
        <v>43161</v>
      </c>
      <c r="BV133" s="20" t="s">
        <v>158</v>
      </c>
      <c r="BW133" s="20">
        <v>1</v>
      </c>
      <c r="BX133" s="20">
        <v>27</v>
      </c>
      <c r="BY133" s="20" t="s">
        <v>159</v>
      </c>
      <c r="BZ133" s="20">
        <v>0.48499999999999999</v>
      </c>
      <c r="CA133" s="21" t="s">
        <v>160</v>
      </c>
      <c r="CB133" s="25" t="s">
        <v>602</v>
      </c>
      <c r="CC133" s="30">
        <v>0.46899999999999997</v>
      </c>
      <c r="CD133" s="61" t="s">
        <v>161</v>
      </c>
      <c r="CE133" s="30">
        <v>0.69199999999999995</v>
      </c>
      <c r="CF133" s="64">
        <v>0.32200000000000001</v>
      </c>
      <c r="CG133" s="30">
        <v>20</v>
      </c>
      <c r="CH133" s="62">
        <f t="shared" si="93"/>
        <v>12</v>
      </c>
      <c r="CI133" s="30">
        <v>13</v>
      </c>
      <c r="CJ133" s="30">
        <v>35</v>
      </c>
      <c r="CK133" s="30">
        <v>48</v>
      </c>
      <c r="CL133" s="66">
        <v>0.34210526315789475</v>
      </c>
      <c r="CM133" s="66">
        <v>0.77777777777777779</v>
      </c>
      <c r="CN133" s="22">
        <f t="shared" si="81"/>
        <v>1.1198830409356726</v>
      </c>
      <c r="CO133" s="20">
        <v>16</v>
      </c>
      <c r="CP133" s="20">
        <v>16</v>
      </c>
      <c r="CQ133" s="29">
        <f t="shared" si="80"/>
        <v>0</v>
      </c>
      <c r="CR133" s="20">
        <v>19</v>
      </c>
      <c r="CS133" s="20">
        <v>15</v>
      </c>
      <c r="CT133" s="20">
        <f t="shared" si="78"/>
        <v>1.2666666666666666</v>
      </c>
      <c r="CU133" s="20">
        <v>15</v>
      </c>
      <c r="CV133" s="17">
        <f t="shared" si="94"/>
        <v>0</v>
      </c>
      <c r="CW133" s="20">
        <v>5</v>
      </c>
      <c r="CX133" s="20">
        <v>7</v>
      </c>
      <c r="CY133" s="20">
        <v>90</v>
      </c>
      <c r="CZ133" s="17">
        <v>90</v>
      </c>
      <c r="DD133" s="18" t="s">
        <v>92</v>
      </c>
      <c r="DE133" s="19">
        <v>43809</v>
      </c>
      <c r="DF133" s="20" t="s">
        <v>335</v>
      </c>
      <c r="DG133" s="20" t="s">
        <v>28</v>
      </c>
      <c r="DH133" s="20">
        <v>5</v>
      </c>
      <c r="DI133" s="20" t="s">
        <v>336</v>
      </c>
      <c r="DJ133" s="20">
        <v>0.51100000000000001</v>
      </c>
      <c r="DK133" s="21" t="s">
        <v>337</v>
      </c>
      <c r="DL133" s="25" t="s">
        <v>590</v>
      </c>
      <c r="DM133" s="20">
        <v>0.27300000000000002</v>
      </c>
      <c r="DN133" s="21" t="s">
        <v>338</v>
      </c>
      <c r="DO133" s="20">
        <v>0.61499999999999999</v>
      </c>
      <c r="DP133" s="23">
        <v>0.379</v>
      </c>
      <c r="DQ133" s="24">
        <v>26</v>
      </c>
      <c r="DR133" s="27">
        <f t="shared" si="83"/>
        <v>-15</v>
      </c>
      <c r="DS133" s="20">
        <v>7</v>
      </c>
      <c r="DT133" s="20">
        <v>29</v>
      </c>
      <c r="DU133" s="20">
        <v>36</v>
      </c>
      <c r="DV133" s="25">
        <v>0.2413793103448276</v>
      </c>
      <c r="DW133" s="25">
        <v>0.78378378378378377</v>
      </c>
      <c r="DX133" s="22">
        <f t="shared" si="84"/>
        <v>1.0251630941286114</v>
      </c>
      <c r="DY133" s="20">
        <v>18</v>
      </c>
      <c r="DZ133" s="24">
        <v>20</v>
      </c>
      <c r="EA133" s="17">
        <f t="shared" si="85"/>
        <v>-2</v>
      </c>
      <c r="EB133" s="20">
        <v>9</v>
      </c>
      <c r="EC133" s="20">
        <v>17</v>
      </c>
      <c r="ED133" s="25">
        <f t="shared" si="86"/>
        <v>0.52941176470588236</v>
      </c>
      <c r="EE133" s="24">
        <v>8</v>
      </c>
      <c r="EF133" s="17">
        <f t="shared" si="87"/>
        <v>-1</v>
      </c>
      <c r="EG133" s="20">
        <v>2</v>
      </c>
      <c r="EH133" s="20">
        <v>3</v>
      </c>
      <c r="EI133" s="20">
        <v>67</v>
      </c>
      <c r="EJ133" s="17">
        <v>75</v>
      </c>
    </row>
    <row r="134" spans="1:140" x14ac:dyDescent="0.3">
      <c r="A134" s="2" t="s">
        <v>306</v>
      </c>
      <c r="B134" s="6">
        <v>43785</v>
      </c>
      <c r="C134" s="7" t="s">
        <v>307</v>
      </c>
      <c r="D134" s="7" t="s">
        <v>28</v>
      </c>
      <c r="E134" s="7">
        <v>10</v>
      </c>
      <c r="F134" s="7" t="s">
        <v>308</v>
      </c>
      <c r="G134" s="7">
        <v>0.435</v>
      </c>
      <c r="H134" s="8" t="s">
        <v>309</v>
      </c>
      <c r="I134" s="48">
        <v>29</v>
      </c>
      <c r="J134" s="7">
        <v>0.379</v>
      </c>
      <c r="K134" s="7" t="s">
        <v>310</v>
      </c>
      <c r="L134" s="7">
        <v>0.78900000000000003</v>
      </c>
      <c r="M134" s="11">
        <v>0.41399999999999998</v>
      </c>
      <c r="N134" s="14">
        <v>18</v>
      </c>
      <c r="O134" s="14">
        <f t="shared" ref="O134:O161" si="95">I134-N134</f>
        <v>11</v>
      </c>
      <c r="P134" s="7">
        <v>16</v>
      </c>
      <c r="Q134" s="7">
        <v>28</v>
      </c>
      <c r="R134" s="7">
        <v>44</v>
      </c>
      <c r="S134" s="10">
        <v>0.37209302325581395</v>
      </c>
      <c r="T134" s="10">
        <v>0.8</v>
      </c>
      <c r="U134" s="10">
        <f t="shared" ref="U134:U161" si="96">S134+T134</f>
        <v>1.172093023255814</v>
      </c>
      <c r="V134" s="7">
        <v>17</v>
      </c>
      <c r="W134" s="14">
        <v>20</v>
      </c>
      <c r="X134" s="14">
        <f t="shared" ref="X134:X161" si="97">V134-W134</f>
        <v>-3</v>
      </c>
      <c r="Y134" s="7">
        <v>13</v>
      </c>
      <c r="Z134" s="7">
        <v>15</v>
      </c>
      <c r="AA134" s="10">
        <f t="shared" si="52"/>
        <v>0.8666666666666667</v>
      </c>
      <c r="AB134" s="14">
        <v>17</v>
      </c>
      <c r="AC134" s="5">
        <f t="shared" si="53"/>
        <v>2</v>
      </c>
      <c r="AD134" s="7">
        <v>6</v>
      </c>
      <c r="AE134" s="7">
        <v>11</v>
      </c>
      <c r="AF134" s="7">
        <v>86</v>
      </c>
      <c r="AG134" s="5">
        <v>96</v>
      </c>
      <c r="AH134" s="60"/>
      <c r="AI134" s="18" t="s">
        <v>107</v>
      </c>
      <c r="AJ134" s="19">
        <v>43876</v>
      </c>
      <c r="AK134" s="20" t="s">
        <v>386</v>
      </c>
      <c r="AL134" s="20" t="s">
        <v>28</v>
      </c>
      <c r="AM134" s="20">
        <v>27</v>
      </c>
      <c r="AN134" s="20" t="s">
        <v>227</v>
      </c>
      <c r="AO134" s="20">
        <v>0.46700000000000003</v>
      </c>
      <c r="AP134" s="21" t="s">
        <v>236</v>
      </c>
      <c r="AQ134" s="25" t="s">
        <v>604</v>
      </c>
      <c r="AR134" s="20">
        <v>0.41699999999999998</v>
      </c>
      <c r="AS134" s="20" t="s">
        <v>387</v>
      </c>
      <c r="AT134" s="20">
        <v>0.88200000000000001</v>
      </c>
      <c r="AU134" s="23">
        <v>0.42399999999999999</v>
      </c>
      <c r="AV134" s="24">
        <v>24</v>
      </c>
      <c r="AW134" s="27">
        <f t="shared" si="91"/>
        <v>0</v>
      </c>
      <c r="AX134" s="20">
        <v>18</v>
      </c>
      <c r="AY134" s="20">
        <v>31</v>
      </c>
      <c r="AZ134" s="20">
        <v>49</v>
      </c>
      <c r="BA134" s="25">
        <v>0.51428571428571423</v>
      </c>
      <c r="BB134" s="25">
        <v>0.83783783783783783</v>
      </c>
      <c r="BC134" s="22">
        <f t="shared" si="92"/>
        <v>1.352123552123552</v>
      </c>
      <c r="BD134" s="20">
        <v>15</v>
      </c>
      <c r="BE134" s="24">
        <v>25</v>
      </c>
      <c r="BF134" s="17">
        <f t="shared" si="79"/>
        <v>-10</v>
      </c>
      <c r="BG134" s="20">
        <v>18</v>
      </c>
      <c r="BH134" s="20">
        <v>12</v>
      </c>
      <c r="BI134" s="20">
        <f t="shared" si="77"/>
        <v>1.5</v>
      </c>
      <c r="BJ134" s="24">
        <v>10</v>
      </c>
      <c r="BK134" s="17">
        <f t="shared" si="82"/>
        <v>-8</v>
      </c>
      <c r="BL134" s="20">
        <v>3</v>
      </c>
      <c r="BM134" s="20">
        <v>7</v>
      </c>
      <c r="BN134" s="20">
        <v>96</v>
      </c>
      <c r="BO134" s="17">
        <v>88</v>
      </c>
      <c r="BT134" s="18" t="s">
        <v>107</v>
      </c>
      <c r="BU134" s="37">
        <v>43876</v>
      </c>
      <c r="BV134" s="20" t="s">
        <v>386</v>
      </c>
      <c r="BW134" s="20">
        <v>1</v>
      </c>
      <c r="BX134" s="20">
        <v>27</v>
      </c>
      <c r="BY134" s="20" t="s">
        <v>227</v>
      </c>
      <c r="BZ134" s="20">
        <v>0.46700000000000003</v>
      </c>
      <c r="CA134" s="21" t="s">
        <v>236</v>
      </c>
      <c r="CB134" s="25" t="s">
        <v>604</v>
      </c>
      <c r="CC134" s="30">
        <v>0.41699999999999998</v>
      </c>
      <c r="CD134" s="30" t="s">
        <v>387</v>
      </c>
      <c r="CE134" s="30">
        <v>0.88200000000000001</v>
      </c>
      <c r="CF134" s="64">
        <v>0.42399999999999999</v>
      </c>
      <c r="CG134" s="65">
        <v>24</v>
      </c>
      <c r="CH134" s="62">
        <f t="shared" si="93"/>
        <v>0</v>
      </c>
      <c r="CI134" s="30">
        <v>18</v>
      </c>
      <c r="CJ134" s="30">
        <v>31</v>
      </c>
      <c r="CK134" s="30">
        <v>49</v>
      </c>
      <c r="CL134" s="66">
        <v>0.51428571428571423</v>
      </c>
      <c r="CM134" s="66">
        <v>0.83783783783783783</v>
      </c>
      <c r="CN134" s="22">
        <f t="shared" si="81"/>
        <v>1.352123552123552</v>
      </c>
      <c r="CO134" s="20">
        <v>15</v>
      </c>
      <c r="CP134" s="24">
        <v>25</v>
      </c>
      <c r="CQ134" s="29">
        <f t="shared" si="80"/>
        <v>-10</v>
      </c>
      <c r="CR134" s="20">
        <v>18</v>
      </c>
      <c r="CS134" s="20">
        <v>12</v>
      </c>
      <c r="CT134" s="20">
        <f t="shared" si="78"/>
        <v>1.5</v>
      </c>
      <c r="CU134" s="24">
        <v>10</v>
      </c>
      <c r="CV134" s="17">
        <f t="shared" si="94"/>
        <v>-2</v>
      </c>
      <c r="CW134" s="20">
        <v>3</v>
      </c>
      <c r="CX134" s="20">
        <v>7</v>
      </c>
      <c r="CY134" s="20">
        <v>96</v>
      </c>
      <c r="CZ134" s="17">
        <v>88</v>
      </c>
      <c r="DD134" s="18" t="s">
        <v>339</v>
      </c>
      <c r="DE134" s="19">
        <v>43832</v>
      </c>
      <c r="DF134" s="20" t="s">
        <v>340</v>
      </c>
      <c r="DG134" s="20" t="s">
        <v>28</v>
      </c>
      <c r="DH134" s="20">
        <v>3</v>
      </c>
      <c r="DI134" s="20" t="s">
        <v>341</v>
      </c>
      <c r="DJ134" s="20">
        <v>0.34499999999999997</v>
      </c>
      <c r="DK134" s="21" t="s">
        <v>342</v>
      </c>
      <c r="DL134" s="25" t="s">
        <v>604</v>
      </c>
      <c r="DM134" s="23">
        <v>0.25</v>
      </c>
      <c r="DN134" s="20" t="s">
        <v>343</v>
      </c>
      <c r="DO134" s="20">
        <v>0.68400000000000005</v>
      </c>
      <c r="DP134" s="23">
        <v>0.43099999999999999</v>
      </c>
      <c r="DQ134" s="24">
        <v>11</v>
      </c>
      <c r="DR134" s="27">
        <f t="shared" si="83"/>
        <v>13</v>
      </c>
      <c r="DS134" s="20">
        <v>14</v>
      </c>
      <c r="DT134" s="20">
        <v>27</v>
      </c>
      <c r="DU134" s="20">
        <v>41</v>
      </c>
      <c r="DV134" s="25">
        <v>0.35</v>
      </c>
      <c r="DW134" s="25">
        <v>0.79411764705882348</v>
      </c>
      <c r="DX134" s="22">
        <f t="shared" si="84"/>
        <v>1.1441176470588235</v>
      </c>
      <c r="DY134" s="20">
        <v>16</v>
      </c>
      <c r="DZ134" s="24">
        <v>17</v>
      </c>
      <c r="EA134" s="17">
        <f t="shared" si="85"/>
        <v>-1</v>
      </c>
      <c r="EB134" s="20">
        <v>11</v>
      </c>
      <c r="EC134" s="20">
        <v>9</v>
      </c>
      <c r="ED134" s="25">
        <f t="shared" si="86"/>
        <v>1.2222222222222223</v>
      </c>
      <c r="EE134" s="24">
        <v>11</v>
      </c>
      <c r="EF134" s="17">
        <f t="shared" si="87"/>
        <v>0</v>
      </c>
      <c r="EG134" s="20">
        <v>4</v>
      </c>
      <c r="EH134" s="20">
        <v>7</v>
      </c>
      <c r="EI134" s="20">
        <v>59</v>
      </c>
      <c r="EJ134" s="17">
        <v>77</v>
      </c>
    </row>
    <row r="135" spans="1:140" x14ac:dyDescent="0.3">
      <c r="A135" s="2" t="s">
        <v>311</v>
      </c>
      <c r="B135" s="6">
        <v>43789</v>
      </c>
      <c r="C135" s="7" t="s">
        <v>312</v>
      </c>
      <c r="D135" s="7" t="s">
        <v>28</v>
      </c>
      <c r="E135" s="7">
        <v>7</v>
      </c>
      <c r="F135" s="7" t="s">
        <v>313</v>
      </c>
      <c r="G135" s="7">
        <v>0.42</v>
      </c>
      <c r="H135" s="8" t="s">
        <v>314</v>
      </c>
      <c r="I135" s="48">
        <v>29</v>
      </c>
      <c r="J135" s="11">
        <v>0.31</v>
      </c>
      <c r="K135" s="7" t="s">
        <v>315</v>
      </c>
      <c r="L135" s="7">
        <v>0.80800000000000005</v>
      </c>
      <c r="M135" s="11">
        <v>0.42899999999999999</v>
      </c>
      <c r="N135" s="14">
        <v>28</v>
      </c>
      <c r="O135" s="14">
        <f t="shared" si="95"/>
        <v>1</v>
      </c>
      <c r="P135" s="7">
        <v>14</v>
      </c>
      <c r="Q135" s="7">
        <v>23</v>
      </c>
      <c r="R135" s="7">
        <v>37</v>
      </c>
      <c r="S135" s="10">
        <v>0.34146341463414637</v>
      </c>
      <c r="T135" s="10">
        <v>0.63888888888888884</v>
      </c>
      <c r="U135" s="10">
        <f t="shared" si="96"/>
        <v>0.98035230352303526</v>
      </c>
      <c r="V135" s="7">
        <v>18</v>
      </c>
      <c r="W135" s="14">
        <v>22</v>
      </c>
      <c r="X135" s="14">
        <f t="shared" si="97"/>
        <v>-4</v>
      </c>
      <c r="Y135" s="7">
        <v>9</v>
      </c>
      <c r="Z135" s="7">
        <v>5</v>
      </c>
      <c r="AA135" s="10">
        <f t="shared" ref="AA135:AA162" si="98">Y135/Z135</f>
        <v>1.8</v>
      </c>
      <c r="AB135" s="14">
        <v>14</v>
      </c>
      <c r="AC135" s="5">
        <f t="shared" ref="AC135:AC162" si="99">AB135-Z135</f>
        <v>9</v>
      </c>
      <c r="AD135" s="7">
        <v>5</v>
      </c>
      <c r="AE135" s="7">
        <v>6</v>
      </c>
      <c r="AF135" s="7">
        <v>88</v>
      </c>
      <c r="AG135" s="5">
        <v>86</v>
      </c>
      <c r="AH135" s="60"/>
      <c r="AI135" s="18" t="s">
        <v>112</v>
      </c>
      <c r="AJ135" s="19">
        <v>42339</v>
      </c>
      <c r="AK135" s="20" t="s">
        <v>237</v>
      </c>
      <c r="AL135" s="20" t="s">
        <v>28</v>
      </c>
      <c r="AM135" s="17">
        <v>30</v>
      </c>
      <c r="AN135" s="20" t="s">
        <v>54</v>
      </c>
      <c r="AO135" s="20">
        <v>0.58499999999999996</v>
      </c>
      <c r="AP135" s="21" t="s">
        <v>64</v>
      </c>
      <c r="AQ135" s="25" t="s">
        <v>598</v>
      </c>
      <c r="AR135" s="20">
        <v>0.35</v>
      </c>
      <c r="AS135" s="20" t="s">
        <v>229</v>
      </c>
      <c r="AT135" s="20">
        <v>0.75</v>
      </c>
      <c r="AU135" s="20">
        <v>0.32300000000000001</v>
      </c>
      <c r="AV135" s="20">
        <v>31</v>
      </c>
      <c r="AW135" s="27">
        <f t="shared" si="91"/>
        <v>-11</v>
      </c>
      <c r="AX135" s="20">
        <v>13</v>
      </c>
      <c r="AY135" s="20">
        <v>39</v>
      </c>
      <c r="AZ135" s="20">
        <v>52</v>
      </c>
      <c r="BA135" s="22">
        <v>0.54166666666666663</v>
      </c>
      <c r="BB135" s="22">
        <v>0.8666666666666667</v>
      </c>
      <c r="BC135" s="22">
        <f t="shared" si="92"/>
        <v>1.4083333333333332</v>
      </c>
      <c r="BD135" s="20">
        <v>15</v>
      </c>
      <c r="BE135" s="17">
        <v>16</v>
      </c>
      <c r="BF135" s="17">
        <f t="shared" si="79"/>
        <v>-1</v>
      </c>
      <c r="BG135" s="20">
        <v>21</v>
      </c>
      <c r="BH135" s="20">
        <v>17</v>
      </c>
      <c r="BI135" s="20">
        <f>BG135/BH135</f>
        <v>1.2352941176470589</v>
      </c>
      <c r="BJ135" s="17">
        <v>6</v>
      </c>
      <c r="BK135" s="17">
        <f t="shared" si="82"/>
        <v>-15</v>
      </c>
      <c r="BL135" s="20">
        <v>5</v>
      </c>
      <c r="BM135" s="20">
        <v>1</v>
      </c>
      <c r="BN135" s="20">
        <v>84</v>
      </c>
      <c r="BO135" s="20">
        <v>81</v>
      </c>
      <c r="BT135" s="18" t="s">
        <v>112</v>
      </c>
      <c r="BU135" s="37">
        <v>42339</v>
      </c>
      <c r="BV135" s="20" t="s">
        <v>237</v>
      </c>
      <c r="BW135" s="20">
        <v>1</v>
      </c>
      <c r="BX135" s="17">
        <v>30</v>
      </c>
      <c r="BY135" s="20" t="s">
        <v>54</v>
      </c>
      <c r="BZ135" s="20">
        <v>0.58499999999999996</v>
      </c>
      <c r="CA135" s="21" t="s">
        <v>64</v>
      </c>
      <c r="CB135" s="25" t="s">
        <v>598</v>
      </c>
      <c r="CC135" s="30">
        <v>0.35</v>
      </c>
      <c r="CD135" s="30" t="s">
        <v>229</v>
      </c>
      <c r="CE135" s="30">
        <v>0.75</v>
      </c>
      <c r="CF135" s="30">
        <v>0.32300000000000001</v>
      </c>
      <c r="CG135" s="30">
        <v>31</v>
      </c>
      <c r="CH135" s="62">
        <f t="shared" si="93"/>
        <v>-11</v>
      </c>
      <c r="CI135" s="30">
        <v>13</v>
      </c>
      <c r="CJ135" s="30">
        <v>39</v>
      </c>
      <c r="CK135" s="30">
        <v>52</v>
      </c>
      <c r="CL135" s="63">
        <v>0.54166666666666663</v>
      </c>
      <c r="CM135" s="63">
        <v>0.8666666666666667</v>
      </c>
      <c r="CN135" s="22">
        <f t="shared" si="81"/>
        <v>1.4083333333333332</v>
      </c>
      <c r="CO135" s="20">
        <v>15</v>
      </c>
      <c r="CP135" s="17">
        <v>16</v>
      </c>
      <c r="CQ135" s="29">
        <f t="shared" si="80"/>
        <v>-1</v>
      </c>
      <c r="CR135" s="20">
        <v>21</v>
      </c>
      <c r="CS135" s="20">
        <v>17</v>
      </c>
      <c r="CT135" s="20">
        <f>CR135/CS135</f>
        <v>1.2352941176470589</v>
      </c>
      <c r="CU135" s="17">
        <v>6</v>
      </c>
      <c r="CV135" s="17">
        <f t="shared" si="94"/>
        <v>-11</v>
      </c>
      <c r="CW135" s="20">
        <v>5</v>
      </c>
      <c r="CX135" s="20">
        <v>1</v>
      </c>
      <c r="CY135" s="20">
        <v>84</v>
      </c>
      <c r="CZ135" s="20">
        <v>81</v>
      </c>
      <c r="DD135" s="18" t="s">
        <v>344</v>
      </c>
      <c r="DE135" s="19">
        <v>43835</v>
      </c>
      <c r="DF135" s="20" t="s">
        <v>345</v>
      </c>
      <c r="DG135" s="20" t="s">
        <v>28</v>
      </c>
      <c r="DH135" s="20">
        <v>3</v>
      </c>
      <c r="DI135" s="20" t="s">
        <v>346</v>
      </c>
      <c r="DJ135" s="20">
        <v>0.45800000000000002</v>
      </c>
      <c r="DK135" s="21" t="s">
        <v>347</v>
      </c>
      <c r="DL135" s="25" t="s">
        <v>599</v>
      </c>
      <c r="DM135" s="20">
        <v>0.318</v>
      </c>
      <c r="DN135" s="20" t="s">
        <v>348</v>
      </c>
      <c r="DO135" s="20">
        <v>0.65</v>
      </c>
      <c r="DP135" s="23">
        <v>0.441</v>
      </c>
      <c r="DQ135" s="24">
        <v>24</v>
      </c>
      <c r="DR135" s="27">
        <f t="shared" si="83"/>
        <v>-2</v>
      </c>
      <c r="DS135" s="20">
        <v>6</v>
      </c>
      <c r="DT135" s="20">
        <v>32</v>
      </c>
      <c r="DU135" s="20">
        <v>38</v>
      </c>
      <c r="DV135" s="25">
        <v>0.15789473684210525</v>
      </c>
      <c r="DW135" s="25">
        <v>0.82051282051282048</v>
      </c>
      <c r="DX135" s="22">
        <f t="shared" si="84"/>
        <v>0.97840755735492579</v>
      </c>
      <c r="DY135" s="20">
        <v>18</v>
      </c>
      <c r="DZ135" s="24">
        <v>19</v>
      </c>
      <c r="EA135" s="17">
        <f t="shared" si="85"/>
        <v>-1</v>
      </c>
      <c r="EB135" s="20">
        <v>15</v>
      </c>
      <c r="EC135" s="20">
        <v>15</v>
      </c>
      <c r="ED135" s="25">
        <f t="shared" si="86"/>
        <v>1</v>
      </c>
      <c r="EE135" s="24">
        <v>16</v>
      </c>
      <c r="EF135" s="17">
        <f t="shared" si="87"/>
        <v>1</v>
      </c>
      <c r="EG135" s="20">
        <v>9</v>
      </c>
      <c r="EH135" s="20">
        <v>8</v>
      </c>
      <c r="EI135" s="20">
        <v>74</v>
      </c>
      <c r="EJ135" s="17">
        <v>81</v>
      </c>
    </row>
    <row r="136" spans="1:140" x14ac:dyDescent="0.3">
      <c r="A136" s="2" t="s">
        <v>316</v>
      </c>
      <c r="B136" s="6">
        <v>43792</v>
      </c>
      <c r="C136" s="7" t="s">
        <v>237</v>
      </c>
      <c r="D136" s="7" t="s">
        <v>28</v>
      </c>
      <c r="E136" s="7">
        <v>30</v>
      </c>
      <c r="F136" s="7" t="s">
        <v>317</v>
      </c>
      <c r="G136" s="7">
        <v>0.433</v>
      </c>
      <c r="H136" s="7" t="s">
        <v>318</v>
      </c>
      <c r="I136" s="14">
        <v>37</v>
      </c>
      <c r="J136" s="7">
        <v>0.40500000000000003</v>
      </c>
      <c r="K136" s="8" t="s">
        <v>319</v>
      </c>
      <c r="L136" s="7">
        <v>0.84599999999999997</v>
      </c>
      <c r="M136" s="11">
        <v>0.28100000000000003</v>
      </c>
      <c r="N136" s="14">
        <v>19</v>
      </c>
      <c r="O136" s="14">
        <f t="shared" si="95"/>
        <v>18</v>
      </c>
      <c r="P136" s="7">
        <v>14</v>
      </c>
      <c r="Q136" s="7">
        <v>38</v>
      </c>
      <c r="R136" s="7">
        <v>52</v>
      </c>
      <c r="S136" s="10">
        <v>0.34146341463414637</v>
      </c>
      <c r="T136" s="10">
        <v>0.84444444444444444</v>
      </c>
      <c r="U136" s="10">
        <f t="shared" si="96"/>
        <v>1.1859078590785908</v>
      </c>
      <c r="V136" s="7">
        <v>21</v>
      </c>
      <c r="W136" s="14">
        <v>18</v>
      </c>
      <c r="X136" s="14">
        <f t="shared" si="97"/>
        <v>3</v>
      </c>
      <c r="Y136" s="7">
        <v>20</v>
      </c>
      <c r="Z136" s="7">
        <v>16</v>
      </c>
      <c r="AA136" s="10">
        <f t="shared" si="98"/>
        <v>1.25</v>
      </c>
      <c r="AB136" s="14">
        <v>12</v>
      </c>
      <c r="AC136" s="5">
        <f t="shared" si="99"/>
        <v>-4</v>
      </c>
      <c r="AD136" s="7">
        <v>10</v>
      </c>
      <c r="AE136" s="7">
        <v>3</v>
      </c>
      <c r="AF136" s="7">
        <v>84</v>
      </c>
      <c r="AG136" s="5">
        <v>88</v>
      </c>
      <c r="AH136" s="60"/>
      <c r="AI136" s="18" t="s">
        <v>419</v>
      </c>
      <c r="AJ136" s="19">
        <v>42347</v>
      </c>
      <c r="AK136" s="20" t="s">
        <v>420</v>
      </c>
      <c r="AL136" s="20" t="s">
        <v>28</v>
      </c>
      <c r="AM136" s="17">
        <v>30</v>
      </c>
      <c r="AN136" s="20" t="s">
        <v>421</v>
      </c>
      <c r="AO136" s="20">
        <v>0.69799999999999995</v>
      </c>
      <c r="AP136" s="21" t="s">
        <v>555</v>
      </c>
      <c r="AQ136" s="25" t="s">
        <v>608</v>
      </c>
      <c r="AR136" s="25">
        <v>0.4</v>
      </c>
      <c r="AS136" s="21" t="s">
        <v>193</v>
      </c>
      <c r="AT136" s="20">
        <v>0.70599999999999996</v>
      </c>
      <c r="AU136" s="20">
        <v>0.32700000000000001</v>
      </c>
      <c r="AV136" s="20">
        <v>19</v>
      </c>
      <c r="AW136" s="27">
        <f t="shared" si="91"/>
        <v>-9</v>
      </c>
      <c r="AX136" s="20">
        <v>8</v>
      </c>
      <c r="AY136" s="20">
        <v>37</v>
      </c>
      <c r="AZ136" s="20">
        <v>45</v>
      </c>
      <c r="BA136" s="22">
        <v>0.42105263157894735</v>
      </c>
      <c r="BB136" s="22">
        <v>0.82222222222222219</v>
      </c>
      <c r="BC136" s="22">
        <f t="shared" si="92"/>
        <v>1.2432748538011695</v>
      </c>
      <c r="BD136" s="20">
        <v>22</v>
      </c>
      <c r="BE136" s="17">
        <v>14</v>
      </c>
      <c r="BF136" s="17">
        <f t="shared" si="79"/>
        <v>8</v>
      </c>
      <c r="BG136" s="20">
        <v>17</v>
      </c>
      <c r="BH136" s="20">
        <v>17</v>
      </c>
      <c r="BI136" s="20">
        <f t="shared" ref="BI136:BI153" si="100">BG136/BH136</f>
        <v>1</v>
      </c>
      <c r="BJ136" s="17">
        <v>11</v>
      </c>
      <c r="BK136" s="17">
        <f t="shared" si="82"/>
        <v>-6</v>
      </c>
      <c r="BL136" s="20">
        <v>1</v>
      </c>
      <c r="BM136" s="20">
        <v>1</v>
      </c>
      <c r="BN136" s="20">
        <v>90</v>
      </c>
      <c r="BO136" s="20">
        <v>90</v>
      </c>
      <c r="BT136" s="18" t="s">
        <v>419</v>
      </c>
      <c r="BU136" s="37">
        <v>42347</v>
      </c>
      <c r="BV136" s="20" t="s">
        <v>420</v>
      </c>
      <c r="BW136" s="20">
        <v>1</v>
      </c>
      <c r="BX136" s="17">
        <v>30</v>
      </c>
      <c r="BY136" s="20" t="s">
        <v>421</v>
      </c>
      <c r="BZ136" s="20">
        <v>0.69799999999999995</v>
      </c>
      <c r="CA136" s="21" t="s">
        <v>555</v>
      </c>
      <c r="CB136" s="25" t="s">
        <v>608</v>
      </c>
      <c r="CC136" s="66">
        <v>0.4</v>
      </c>
      <c r="CD136" s="61" t="s">
        <v>193</v>
      </c>
      <c r="CE136" s="30">
        <v>0.70599999999999996</v>
      </c>
      <c r="CF136" s="30">
        <v>0.32700000000000001</v>
      </c>
      <c r="CG136" s="30">
        <v>19</v>
      </c>
      <c r="CH136" s="62">
        <f t="shared" si="93"/>
        <v>-9</v>
      </c>
      <c r="CI136" s="30">
        <v>8</v>
      </c>
      <c r="CJ136" s="30">
        <v>37</v>
      </c>
      <c r="CK136" s="30">
        <v>45</v>
      </c>
      <c r="CL136" s="63">
        <v>0.42105263157894735</v>
      </c>
      <c r="CM136" s="63">
        <v>0.82222222222222219</v>
      </c>
      <c r="CN136" s="22">
        <f t="shared" si="81"/>
        <v>1.2432748538011695</v>
      </c>
      <c r="CO136" s="20">
        <v>22</v>
      </c>
      <c r="CP136" s="17">
        <v>14</v>
      </c>
      <c r="CQ136" s="29">
        <f t="shared" si="80"/>
        <v>8</v>
      </c>
      <c r="CR136" s="20">
        <v>17</v>
      </c>
      <c r="CS136" s="20">
        <v>17</v>
      </c>
      <c r="CT136" s="20">
        <f t="shared" ref="CT136:CT153" si="101">CR136/CS136</f>
        <v>1</v>
      </c>
      <c r="CU136" s="17">
        <v>11</v>
      </c>
      <c r="CV136" s="17">
        <f t="shared" si="94"/>
        <v>-6</v>
      </c>
      <c r="CW136" s="20">
        <v>1</v>
      </c>
      <c r="CX136" s="20">
        <v>1</v>
      </c>
      <c r="CY136" s="20">
        <v>90</v>
      </c>
      <c r="CZ136" s="20">
        <v>90</v>
      </c>
      <c r="DD136" s="18" t="s">
        <v>122</v>
      </c>
      <c r="DE136" s="19">
        <v>43839</v>
      </c>
      <c r="DF136" s="20" t="s">
        <v>349</v>
      </c>
      <c r="DG136" s="20" t="s">
        <v>28</v>
      </c>
      <c r="DH136" s="20">
        <v>11</v>
      </c>
      <c r="DI136" s="20" t="s">
        <v>350</v>
      </c>
      <c r="DJ136" s="20">
        <v>0.6</v>
      </c>
      <c r="DK136" s="21" t="s">
        <v>302</v>
      </c>
      <c r="DL136" s="25" t="s">
        <v>595</v>
      </c>
      <c r="DM136" s="23">
        <v>0.5</v>
      </c>
      <c r="DN136" s="21" t="s">
        <v>298</v>
      </c>
      <c r="DO136" s="20">
        <v>0.73299999999999998</v>
      </c>
      <c r="DP136" s="23">
        <v>0.441</v>
      </c>
      <c r="DQ136" s="24">
        <v>23</v>
      </c>
      <c r="DR136" s="27">
        <f t="shared" si="83"/>
        <v>-7</v>
      </c>
      <c r="DS136" s="20">
        <v>8</v>
      </c>
      <c r="DT136" s="20">
        <v>29</v>
      </c>
      <c r="DU136" s="20">
        <v>37</v>
      </c>
      <c r="DV136" s="25">
        <v>0.36363636363636365</v>
      </c>
      <c r="DW136" s="25">
        <v>0.8529411764705882</v>
      </c>
      <c r="DX136" s="22">
        <f t="shared" si="84"/>
        <v>1.2165775401069518</v>
      </c>
      <c r="DY136" s="20">
        <v>23</v>
      </c>
      <c r="DZ136" s="24">
        <v>18</v>
      </c>
      <c r="EA136" s="17">
        <f t="shared" si="85"/>
        <v>5</v>
      </c>
      <c r="EB136" s="20">
        <v>13</v>
      </c>
      <c r="EC136" s="20">
        <v>20</v>
      </c>
      <c r="ED136" s="25">
        <f t="shared" si="86"/>
        <v>0.65</v>
      </c>
      <c r="EE136" s="24">
        <v>12</v>
      </c>
      <c r="EF136" s="17">
        <f t="shared" si="87"/>
        <v>-1</v>
      </c>
      <c r="EG136" s="20">
        <v>8</v>
      </c>
      <c r="EH136" s="20">
        <v>2</v>
      </c>
      <c r="EI136" s="20">
        <v>85</v>
      </c>
      <c r="EJ136" s="17">
        <v>79</v>
      </c>
    </row>
    <row r="137" spans="1:140" x14ac:dyDescent="0.3">
      <c r="A137" s="2" t="s">
        <v>112</v>
      </c>
      <c r="B137" s="6">
        <v>43795</v>
      </c>
      <c r="C137" s="7" t="s">
        <v>320</v>
      </c>
      <c r="D137" s="7" t="s">
        <v>28</v>
      </c>
      <c r="E137" s="7">
        <v>12</v>
      </c>
      <c r="F137" s="7" t="s">
        <v>321</v>
      </c>
      <c r="G137" s="7">
        <v>0.40300000000000002</v>
      </c>
      <c r="H137" s="8" t="s">
        <v>322</v>
      </c>
      <c r="I137" s="48">
        <v>17</v>
      </c>
      <c r="J137" s="7">
        <v>0.29399999999999998</v>
      </c>
      <c r="K137" s="7" t="s">
        <v>171</v>
      </c>
      <c r="L137" s="7">
        <v>0.72199999999999998</v>
      </c>
      <c r="M137" s="11">
        <v>0.36099999999999999</v>
      </c>
      <c r="N137" s="14">
        <v>19</v>
      </c>
      <c r="O137" s="14">
        <f t="shared" si="95"/>
        <v>-2</v>
      </c>
      <c r="P137" s="7">
        <v>10</v>
      </c>
      <c r="Q137" s="7">
        <v>36</v>
      </c>
      <c r="R137" s="7">
        <v>46</v>
      </c>
      <c r="S137" s="10">
        <v>0.26315789473684209</v>
      </c>
      <c r="T137" s="10">
        <v>0.83720930232558144</v>
      </c>
      <c r="U137" s="10">
        <f t="shared" si="96"/>
        <v>1.1003671970624236</v>
      </c>
      <c r="V137" s="7">
        <v>15</v>
      </c>
      <c r="W137" s="14">
        <v>17</v>
      </c>
      <c r="X137" s="14">
        <f t="shared" si="97"/>
        <v>-2</v>
      </c>
      <c r="Y137" s="7">
        <v>9</v>
      </c>
      <c r="Z137" s="7">
        <v>13</v>
      </c>
      <c r="AA137" s="10">
        <f t="shared" si="98"/>
        <v>0.69230769230769229</v>
      </c>
      <c r="AB137" s="14">
        <v>14</v>
      </c>
      <c r="AC137" s="5">
        <f t="shared" si="99"/>
        <v>1</v>
      </c>
      <c r="AD137" s="7">
        <v>1</v>
      </c>
      <c r="AE137" s="7">
        <v>6</v>
      </c>
      <c r="AF137" s="7">
        <v>68</v>
      </c>
      <c r="AG137" s="5">
        <v>83</v>
      </c>
      <c r="AH137" s="60"/>
      <c r="AI137" s="18" t="s">
        <v>167</v>
      </c>
      <c r="AJ137" s="19">
        <v>43168</v>
      </c>
      <c r="AK137" s="20" t="s">
        <v>168</v>
      </c>
      <c r="AL137" s="20" t="s">
        <v>28</v>
      </c>
      <c r="AM137" s="20">
        <v>30</v>
      </c>
      <c r="AN137" s="20" t="s">
        <v>169</v>
      </c>
      <c r="AO137" s="20">
        <v>0.59699999999999998</v>
      </c>
      <c r="AP137" s="21" t="s">
        <v>170</v>
      </c>
      <c r="AQ137" s="25" t="s">
        <v>606</v>
      </c>
      <c r="AR137" s="20">
        <v>0.28599999999999998</v>
      </c>
      <c r="AS137" s="20" t="s">
        <v>171</v>
      </c>
      <c r="AT137" s="20">
        <v>0.72199999999999998</v>
      </c>
      <c r="AU137" s="23">
        <v>0.34899999999999998</v>
      </c>
      <c r="AV137" s="20">
        <v>21</v>
      </c>
      <c r="AW137" s="27">
        <f t="shared" si="91"/>
        <v>0</v>
      </c>
      <c r="AX137" s="20">
        <v>8</v>
      </c>
      <c r="AY137" s="20">
        <v>32</v>
      </c>
      <c r="AZ137" s="20">
        <v>40</v>
      </c>
      <c r="BA137" s="25">
        <v>0.2857142857142857</v>
      </c>
      <c r="BB137" s="25">
        <v>0.72727272727272729</v>
      </c>
      <c r="BC137" s="22">
        <f t="shared" si="92"/>
        <v>1.0129870129870131</v>
      </c>
      <c r="BD137" s="20">
        <v>20</v>
      </c>
      <c r="BE137" s="20">
        <v>20</v>
      </c>
      <c r="BF137" s="17">
        <f t="shared" si="79"/>
        <v>0</v>
      </c>
      <c r="BG137" s="20">
        <v>21</v>
      </c>
      <c r="BH137" s="20">
        <v>16</v>
      </c>
      <c r="BI137" s="20">
        <f t="shared" si="100"/>
        <v>1.3125</v>
      </c>
      <c r="BJ137" s="20">
        <v>14</v>
      </c>
      <c r="BK137" s="17">
        <f t="shared" si="82"/>
        <v>-7</v>
      </c>
      <c r="BL137" s="20">
        <v>5</v>
      </c>
      <c r="BM137" s="20">
        <v>6</v>
      </c>
      <c r="BN137" s="20">
        <v>93</v>
      </c>
      <c r="BO137" s="17">
        <v>85</v>
      </c>
      <c r="BT137" s="18" t="s">
        <v>167</v>
      </c>
      <c r="BU137" s="37">
        <v>43168</v>
      </c>
      <c r="BV137" s="20" t="s">
        <v>168</v>
      </c>
      <c r="BW137" s="20">
        <v>1</v>
      </c>
      <c r="BX137" s="20">
        <v>30</v>
      </c>
      <c r="BY137" s="20" t="s">
        <v>169</v>
      </c>
      <c r="BZ137" s="20">
        <v>0.59699999999999998</v>
      </c>
      <c r="CA137" s="21" t="s">
        <v>170</v>
      </c>
      <c r="CB137" s="25" t="s">
        <v>606</v>
      </c>
      <c r="CC137" s="30">
        <v>0.28599999999999998</v>
      </c>
      <c r="CD137" s="30" t="s">
        <v>171</v>
      </c>
      <c r="CE137" s="30">
        <v>0.72199999999999998</v>
      </c>
      <c r="CF137" s="64">
        <v>0.34899999999999998</v>
      </c>
      <c r="CG137" s="30">
        <v>21</v>
      </c>
      <c r="CH137" s="62">
        <f t="shared" si="93"/>
        <v>0</v>
      </c>
      <c r="CI137" s="30">
        <v>8</v>
      </c>
      <c r="CJ137" s="30">
        <v>32</v>
      </c>
      <c r="CK137" s="30">
        <v>40</v>
      </c>
      <c r="CL137" s="66">
        <v>0.2857142857142857</v>
      </c>
      <c r="CM137" s="66">
        <v>0.72727272727272729</v>
      </c>
      <c r="CN137" s="22">
        <f t="shared" si="81"/>
        <v>1.0129870129870131</v>
      </c>
      <c r="CO137" s="20">
        <v>20</v>
      </c>
      <c r="CP137" s="20">
        <v>20</v>
      </c>
      <c r="CQ137" s="29">
        <f t="shared" si="80"/>
        <v>0</v>
      </c>
      <c r="CR137" s="20">
        <v>21</v>
      </c>
      <c r="CS137" s="20">
        <v>16</v>
      </c>
      <c r="CT137" s="20">
        <f t="shared" si="101"/>
        <v>1.3125</v>
      </c>
      <c r="CU137" s="20">
        <v>14</v>
      </c>
      <c r="CV137" s="17">
        <f t="shared" si="94"/>
        <v>-2</v>
      </c>
      <c r="CW137" s="20">
        <v>5</v>
      </c>
      <c r="CX137" s="20">
        <v>6</v>
      </c>
      <c r="CY137" s="20">
        <v>93</v>
      </c>
      <c r="CZ137" s="17">
        <v>85</v>
      </c>
      <c r="DD137" s="18" t="s">
        <v>96</v>
      </c>
      <c r="DE137" s="19">
        <v>43841</v>
      </c>
      <c r="DF137" s="20" t="s">
        <v>351</v>
      </c>
      <c r="DG137" s="20" t="s">
        <v>28</v>
      </c>
      <c r="DH137" s="20">
        <v>15</v>
      </c>
      <c r="DI137" s="20" t="s">
        <v>352</v>
      </c>
      <c r="DJ137" s="20">
        <v>0.45300000000000001</v>
      </c>
      <c r="DK137" s="21" t="s">
        <v>353</v>
      </c>
      <c r="DL137" s="25" t="s">
        <v>607</v>
      </c>
      <c r="DM137" s="20">
        <v>0.105</v>
      </c>
      <c r="DN137" s="20" t="s">
        <v>354</v>
      </c>
      <c r="DO137" s="20">
        <v>0.81799999999999995</v>
      </c>
      <c r="DP137" s="23">
        <v>0.4</v>
      </c>
      <c r="DQ137" s="24">
        <v>12</v>
      </c>
      <c r="DR137" s="27">
        <f t="shared" si="83"/>
        <v>7</v>
      </c>
      <c r="DS137" s="20">
        <v>10</v>
      </c>
      <c r="DT137" s="20">
        <v>25</v>
      </c>
      <c r="DU137" s="20">
        <v>35</v>
      </c>
      <c r="DV137" s="25">
        <v>0.3125</v>
      </c>
      <c r="DW137" s="25">
        <v>0.67567567567567566</v>
      </c>
      <c r="DX137" s="22">
        <f t="shared" si="84"/>
        <v>0.98817567567567566</v>
      </c>
      <c r="DY137" s="20">
        <v>24</v>
      </c>
      <c r="DZ137" s="24">
        <v>23</v>
      </c>
      <c r="EA137" s="17">
        <f t="shared" si="85"/>
        <v>1</v>
      </c>
      <c r="EB137" s="20">
        <v>10</v>
      </c>
      <c r="EC137" s="20">
        <v>19</v>
      </c>
      <c r="ED137" s="25">
        <f t="shared" si="86"/>
        <v>0.52631578947368418</v>
      </c>
      <c r="EE137" s="24">
        <v>23</v>
      </c>
      <c r="EF137" s="17">
        <f t="shared" si="87"/>
        <v>13</v>
      </c>
      <c r="EG137" s="20">
        <v>3</v>
      </c>
      <c r="EH137" s="20">
        <v>11</v>
      </c>
      <c r="EI137" s="20">
        <v>68</v>
      </c>
      <c r="EJ137" s="17">
        <v>80</v>
      </c>
    </row>
    <row r="138" spans="1:140" x14ac:dyDescent="0.3">
      <c r="A138" s="2" t="s">
        <v>323</v>
      </c>
      <c r="B138" s="6">
        <v>43800</v>
      </c>
      <c r="C138" s="7" t="s">
        <v>324</v>
      </c>
      <c r="D138" s="7" t="s">
        <v>28</v>
      </c>
      <c r="E138" s="7">
        <v>17</v>
      </c>
      <c r="F138" s="7" t="s">
        <v>325</v>
      </c>
      <c r="G138" s="7">
        <v>0.51700000000000002</v>
      </c>
      <c r="H138" s="8" t="s">
        <v>145</v>
      </c>
      <c r="I138" s="48">
        <v>22</v>
      </c>
      <c r="J138" s="7">
        <v>0.54500000000000004</v>
      </c>
      <c r="K138" s="7" t="s">
        <v>326</v>
      </c>
      <c r="L138" s="7">
        <v>0.68200000000000005</v>
      </c>
      <c r="M138" s="11">
        <v>0.35599999999999998</v>
      </c>
      <c r="N138" s="14">
        <v>16</v>
      </c>
      <c r="O138" s="14">
        <f t="shared" si="95"/>
        <v>6</v>
      </c>
      <c r="P138" s="7">
        <v>11</v>
      </c>
      <c r="Q138" s="7">
        <v>30</v>
      </c>
      <c r="R138" s="7">
        <v>41</v>
      </c>
      <c r="S138" s="10">
        <v>0.36666666666666664</v>
      </c>
      <c r="T138" s="10">
        <v>0.75</v>
      </c>
      <c r="U138" s="10">
        <f t="shared" si="96"/>
        <v>1.1166666666666667</v>
      </c>
      <c r="V138" s="7">
        <v>21</v>
      </c>
      <c r="W138" s="14">
        <v>16</v>
      </c>
      <c r="X138" s="14">
        <f t="shared" si="97"/>
        <v>5</v>
      </c>
      <c r="Y138" s="7">
        <v>15</v>
      </c>
      <c r="Z138" s="7">
        <v>15</v>
      </c>
      <c r="AA138" s="10">
        <f t="shared" si="98"/>
        <v>1</v>
      </c>
      <c r="AB138" s="14">
        <v>13</v>
      </c>
      <c r="AC138" s="5">
        <f t="shared" si="99"/>
        <v>-2</v>
      </c>
      <c r="AD138" s="7">
        <v>10</v>
      </c>
      <c r="AE138" s="7">
        <v>4</v>
      </c>
      <c r="AF138" s="7">
        <v>89</v>
      </c>
      <c r="AG138" s="5">
        <v>85</v>
      </c>
      <c r="AH138" s="60"/>
      <c r="AI138" s="18" t="s">
        <v>225</v>
      </c>
      <c r="AJ138" s="19">
        <v>43473</v>
      </c>
      <c r="AK138" s="20" t="s">
        <v>226</v>
      </c>
      <c r="AL138" s="20" t="s">
        <v>28</v>
      </c>
      <c r="AM138" s="20">
        <v>30</v>
      </c>
      <c r="AN138" s="20" t="s">
        <v>227</v>
      </c>
      <c r="AO138" s="20">
        <v>0.46700000000000003</v>
      </c>
      <c r="AP138" s="21" t="s">
        <v>228</v>
      </c>
      <c r="AQ138" s="25" t="s">
        <v>607</v>
      </c>
      <c r="AR138" s="20">
        <v>0.316</v>
      </c>
      <c r="AS138" s="20" t="s">
        <v>229</v>
      </c>
      <c r="AT138" s="20">
        <v>0.75</v>
      </c>
      <c r="AU138" s="23">
        <v>0.27700000000000002</v>
      </c>
      <c r="AV138" s="24">
        <v>23</v>
      </c>
      <c r="AW138" s="27">
        <f t="shared" si="91"/>
        <v>-4</v>
      </c>
      <c r="AX138" s="20">
        <v>10</v>
      </c>
      <c r="AY138" s="20">
        <v>37</v>
      </c>
      <c r="AZ138" s="20">
        <v>47</v>
      </c>
      <c r="BA138" s="22">
        <v>0.2857142857142857</v>
      </c>
      <c r="BB138" s="25">
        <v>0.74</v>
      </c>
      <c r="BC138" s="22">
        <f t="shared" si="92"/>
        <v>1.0257142857142858</v>
      </c>
      <c r="BD138" s="20">
        <v>17</v>
      </c>
      <c r="BE138" s="20">
        <v>16</v>
      </c>
      <c r="BF138" s="17">
        <f t="shared" si="79"/>
        <v>1</v>
      </c>
      <c r="BG138" s="20">
        <v>15</v>
      </c>
      <c r="BH138" s="20">
        <v>12</v>
      </c>
      <c r="BI138" s="20">
        <f t="shared" si="100"/>
        <v>1.25</v>
      </c>
      <c r="BJ138" s="20">
        <v>14</v>
      </c>
      <c r="BK138" s="17">
        <f t="shared" si="82"/>
        <v>-1</v>
      </c>
      <c r="BL138" s="20">
        <v>6</v>
      </c>
      <c r="BM138" s="20">
        <v>5</v>
      </c>
      <c r="BN138" s="20">
        <v>77</v>
      </c>
      <c r="BO138" s="17">
        <v>82</v>
      </c>
      <c r="BT138" s="18" t="s">
        <v>225</v>
      </c>
      <c r="BU138" s="37">
        <v>43473</v>
      </c>
      <c r="BV138" s="20" t="s">
        <v>226</v>
      </c>
      <c r="BW138" s="20">
        <v>1</v>
      </c>
      <c r="BX138" s="20">
        <v>30</v>
      </c>
      <c r="BY138" s="20" t="s">
        <v>227</v>
      </c>
      <c r="BZ138" s="20">
        <v>0.46700000000000003</v>
      </c>
      <c r="CA138" s="21" t="s">
        <v>228</v>
      </c>
      <c r="CB138" s="25" t="s">
        <v>607</v>
      </c>
      <c r="CC138" s="30">
        <v>0.316</v>
      </c>
      <c r="CD138" s="30" t="s">
        <v>229</v>
      </c>
      <c r="CE138" s="30">
        <v>0.75</v>
      </c>
      <c r="CF138" s="64">
        <v>0.27700000000000002</v>
      </c>
      <c r="CG138" s="65">
        <v>23</v>
      </c>
      <c r="CH138" s="62">
        <f t="shared" si="93"/>
        <v>-4</v>
      </c>
      <c r="CI138" s="30">
        <v>10</v>
      </c>
      <c r="CJ138" s="30">
        <v>37</v>
      </c>
      <c r="CK138" s="30">
        <v>47</v>
      </c>
      <c r="CL138" s="63">
        <v>0.2857142857142857</v>
      </c>
      <c r="CM138" s="66">
        <v>0.74</v>
      </c>
      <c r="CN138" s="22">
        <f t="shared" si="81"/>
        <v>1.0257142857142858</v>
      </c>
      <c r="CO138" s="20">
        <v>17</v>
      </c>
      <c r="CP138" s="20">
        <v>16</v>
      </c>
      <c r="CQ138" s="29">
        <f t="shared" si="80"/>
        <v>1</v>
      </c>
      <c r="CR138" s="20">
        <v>15</v>
      </c>
      <c r="CS138" s="20">
        <v>12</v>
      </c>
      <c r="CT138" s="20">
        <f t="shared" si="101"/>
        <v>1.25</v>
      </c>
      <c r="CU138" s="20">
        <v>14</v>
      </c>
      <c r="CV138" s="17">
        <f t="shared" si="94"/>
        <v>2</v>
      </c>
      <c r="CW138" s="20">
        <v>6</v>
      </c>
      <c r="CX138" s="20">
        <v>5</v>
      </c>
      <c r="CY138" s="20">
        <v>77</v>
      </c>
      <c r="CZ138" s="17">
        <v>82</v>
      </c>
      <c r="DD138" s="18" t="s">
        <v>355</v>
      </c>
      <c r="DE138" s="19">
        <v>43845</v>
      </c>
      <c r="DF138" s="20" t="s">
        <v>356</v>
      </c>
      <c r="DG138" s="20" t="s">
        <v>28</v>
      </c>
      <c r="DH138" s="20">
        <v>18</v>
      </c>
      <c r="DI138" s="20" t="s">
        <v>357</v>
      </c>
      <c r="DJ138" s="20">
        <v>0.5</v>
      </c>
      <c r="DK138" s="21" t="s">
        <v>358</v>
      </c>
      <c r="DL138" s="25" t="s">
        <v>593</v>
      </c>
      <c r="DM138" s="23">
        <v>0.5</v>
      </c>
      <c r="DN138" s="21" t="s">
        <v>359</v>
      </c>
      <c r="DO138" s="20">
        <v>0.75</v>
      </c>
      <c r="DP138" s="23">
        <v>0.39600000000000002</v>
      </c>
      <c r="DQ138" s="24">
        <v>17</v>
      </c>
      <c r="DR138" s="27">
        <f t="shared" si="83"/>
        <v>1</v>
      </c>
      <c r="DS138" s="20">
        <v>6</v>
      </c>
      <c r="DT138" s="20">
        <v>29</v>
      </c>
      <c r="DU138" s="20">
        <v>35</v>
      </c>
      <c r="DV138" s="25">
        <v>0.21428571428571427</v>
      </c>
      <c r="DW138" s="25">
        <v>0.82857142857142863</v>
      </c>
      <c r="DX138" s="22">
        <f t="shared" si="84"/>
        <v>1.0428571428571429</v>
      </c>
      <c r="DY138" s="20">
        <v>16</v>
      </c>
      <c r="DZ138" s="24">
        <v>12</v>
      </c>
      <c r="EA138" s="17">
        <f t="shared" si="85"/>
        <v>4</v>
      </c>
      <c r="EB138" s="20">
        <v>14</v>
      </c>
      <c r="EC138" s="20">
        <v>12</v>
      </c>
      <c r="ED138" s="25">
        <f t="shared" si="86"/>
        <v>1.1666666666666667</v>
      </c>
      <c r="EE138" s="24">
        <v>15</v>
      </c>
      <c r="EF138" s="17">
        <f t="shared" si="87"/>
        <v>1</v>
      </c>
      <c r="EG138" s="20">
        <v>5</v>
      </c>
      <c r="EH138" s="20">
        <v>10</v>
      </c>
      <c r="EI138" s="20">
        <v>71</v>
      </c>
      <c r="EJ138" s="17">
        <v>72</v>
      </c>
    </row>
    <row r="139" spans="1:140" x14ac:dyDescent="0.3">
      <c r="A139" s="2" t="s">
        <v>133</v>
      </c>
      <c r="B139" s="6">
        <v>43803</v>
      </c>
      <c r="C139" s="7" t="s">
        <v>327</v>
      </c>
      <c r="D139" s="7" t="s">
        <v>28</v>
      </c>
      <c r="E139" s="7">
        <v>2</v>
      </c>
      <c r="F139" s="7" t="s">
        <v>328</v>
      </c>
      <c r="G139" s="7">
        <v>0.53200000000000003</v>
      </c>
      <c r="H139" s="8" t="s">
        <v>329</v>
      </c>
      <c r="I139" s="48">
        <v>22</v>
      </c>
      <c r="J139" s="7">
        <v>0.40899999999999997</v>
      </c>
      <c r="K139" s="8" t="s">
        <v>330</v>
      </c>
      <c r="L139" s="7">
        <v>0.68799999999999994</v>
      </c>
      <c r="M139" s="11">
        <v>0.5</v>
      </c>
      <c r="N139" s="14">
        <v>22</v>
      </c>
      <c r="O139" s="14">
        <f t="shared" si="95"/>
        <v>0</v>
      </c>
      <c r="P139" s="7">
        <v>6</v>
      </c>
      <c r="Q139" s="7">
        <v>26</v>
      </c>
      <c r="R139" s="7">
        <v>32</v>
      </c>
      <c r="S139" s="10">
        <v>0.20689655172413793</v>
      </c>
      <c r="T139" s="10">
        <v>0.78787878787878785</v>
      </c>
      <c r="U139" s="10">
        <f t="shared" si="96"/>
        <v>0.99477533960292575</v>
      </c>
      <c r="V139" s="7">
        <v>16</v>
      </c>
      <c r="W139" s="14">
        <v>17</v>
      </c>
      <c r="X139" s="14">
        <f t="shared" si="97"/>
        <v>-1</v>
      </c>
      <c r="Y139" s="7">
        <v>14</v>
      </c>
      <c r="Z139" s="7">
        <v>12</v>
      </c>
      <c r="AA139" s="10">
        <f t="shared" si="98"/>
        <v>1.1666666666666667</v>
      </c>
      <c r="AB139" s="14">
        <v>11</v>
      </c>
      <c r="AC139" s="5">
        <f t="shared" si="99"/>
        <v>-1</v>
      </c>
      <c r="AD139" s="7">
        <v>8</v>
      </c>
      <c r="AE139" s="7">
        <v>5</v>
      </c>
      <c r="AF139" s="7">
        <v>86</v>
      </c>
      <c r="AG139" s="5">
        <v>81</v>
      </c>
      <c r="AH139" s="60"/>
      <c r="AI139" s="18" t="s">
        <v>47</v>
      </c>
      <c r="AJ139" s="19">
        <v>43481</v>
      </c>
      <c r="AK139" s="20" t="s">
        <v>237</v>
      </c>
      <c r="AL139" s="20" t="s">
        <v>28</v>
      </c>
      <c r="AM139" s="20">
        <v>30</v>
      </c>
      <c r="AN139" s="20" t="s">
        <v>238</v>
      </c>
      <c r="AO139" s="20">
        <v>0.47899999999999998</v>
      </c>
      <c r="AP139" s="21" t="s">
        <v>239</v>
      </c>
      <c r="AQ139" s="25" t="s">
        <v>597</v>
      </c>
      <c r="AR139" s="20">
        <v>0.435</v>
      </c>
      <c r="AS139" s="21" t="s">
        <v>240</v>
      </c>
      <c r="AT139" s="20">
        <v>0.66700000000000004</v>
      </c>
      <c r="AU139" s="23">
        <v>0.36399999999999999</v>
      </c>
      <c r="AV139" s="24">
        <v>23</v>
      </c>
      <c r="AW139" s="27">
        <f t="shared" si="91"/>
        <v>0</v>
      </c>
      <c r="AX139" s="20">
        <v>16</v>
      </c>
      <c r="AY139" s="20">
        <v>33</v>
      </c>
      <c r="AZ139" s="20">
        <v>49</v>
      </c>
      <c r="BA139" s="22">
        <v>0.43243243243243246</v>
      </c>
      <c r="BB139" s="25">
        <v>0.89189189189189189</v>
      </c>
      <c r="BC139" s="22">
        <f t="shared" si="92"/>
        <v>1.3243243243243243</v>
      </c>
      <c r="BD139" s="20">
        <v>13</v>
      </c>
      <c r="BE139" s="20">
        <v>6</v>
      </c>
      <c r="BF139" s="17">
        <f t="shared" si="79"/>
        <v>7</v>
      </c>
      <c r="BG139" s="20">
        <v>27</v>
      </c>
      <c r="BH139" s="20">
        <v>11</v>
      </c>
      <c r="BI139" s="20">
        <f t="shared" si="100"/>
        <v>2.4545454545454546</v>
      </c>
      <c r="BJ139" s="20">
        <v>12</v>
      </c>
      <c r="BK139" s="17">
        <f t="shared" si="82"/>
        <v>-15</v>
      </c>
      <c r="BL139" s="20">
        <v>4</v>
      </c>
      <c r="BM139" s="20">
        <v>6</v>
      </c>
      <c r="BN139" s="20">
        <v>84</v>
      </c>
      <c r="BO139" s="17">
        <v>85</v>
      </c>
      <c r="BT139" s="18" t="s">
        <v>47</v>
      </c>
      <c r="BU139" s="37">
        <v>43481</v>
      </c>
      <c r="BV139" s="20" t="s">
        <v>237</v>
      </c>
      <c r="BW139" s="20">
        <v>1</v>
      </c>
      <c r="BX139" s="20">
        <v>30</v>
      </c>
      <c r="BY139" s="20" t="s">
        <v>238</v>
      </c>
      <c r="BZ139" s="20">
        <v>0.47899999999999998</v>
      </c>
      <c r="CA139" s="21" t="s">
        <v>239</v>
      </c>
      <c r="CB139" s="25" t="s">
        <v>597</v>
      </c>
      <c r="CC139" s="30">
        <v>0.435</v>
      </c>
      <c r="CD139" s="61" t="s">
        <v>240</v>
      </c>
      <c r="CE139" s="30">
        <v>0.66700000000000004</v>
      </c>
      <c r="CF139" s="64">
        <v>0.36399999999999999</v>
      </c>
      <c r="CG139" s="65">
        <v>23</v>
      </c>
      <c r="CH139" s="62">
        <f t="shared" si="93"/>
        <v>0</v>
      </c>
      <c r="CI139" s="30">
        <v>16</v>
      </c>
      <c r="CJ139" s="30">
        <v>33</v>
      </c>
      <c r="CK139" s="30">
        <v>49</v>
      </c>
      <c r="CL139" s="63">
        <v>0.43243243243243246</v>
      </c>
      <c r="CM139" s="66">
        <v>0.89189189189189189</v>
      </c>
      <c r="CN139" s="22">
        <f t="shared" si="81"/>
        <v>1.3243243243243243</v>
      </c>
      <c r="CO139" s="20">
        <v>13</v>
      </c>
      <c r="CP139" s="20">
        <v>6</v>
      </c>
      <c r="CQ139" s="29">
        <f t="shared" si="80"/>
        <v>7</v>
      </c>
      <c r="CR139" s="20">
        <v>27</v>
      </c>
      <c r="CS139" s="20">
        <v>11</v>
      </c>
      <c r="CT139" s="20">
        <f t="shared" si="101"/>
        <v>2.4545454545454546</v>
      </c>
      <c r="CU139" s="20">
        <v>12</v>
      </c>
      <c r="CV139" s="17">
        <f t="shared" si="94"/>
        <v>1</v>
      </c>
      <c r="CW139" s="20">
        <v>4</v>
      </c>
      <c r="CX139" s="20">
        <v>6</v>
      </c>
      <c r="CY139" s="20">
        <v>84</v>
      </c>
      <c r="CZ139" s="17">
        <v>85</v>
      </c>
      <c r="DD139" s="18" t="s">
        <v>52</v>
      </c>
      <c r="DE139" s="19">
        <v>43848</v>
      </c>
      <c r="DF139" s="20" t="s">
        <v>360</v>
      </c>
      <c r="DG139" s="20" t="s">
        <v>28</v>
      </c>
      <c r="DH139" s="20">
        <v>19</v>
      </c>
      <c r="DI139" s="20" t="s">
        <v>361</v>
      </c>
      <c r="DJ139" s="20">
        <v>0.435</v>
      </c>
      <c r="DK139" s="21" t="s">
        <v>362</v>
      </c>
      <c r="DL139" s="25" t="s">
        <v>606</v>
      </c>
      <c r="DM139" s="20">
        <v>0.33300000000000002</v>
      </c>
      <c r="DN139" s="20" t="s">
        <v>363</v>
      </c>
      <c r="DO139" s="20">
        <v>0.69</v>
      </c>
      <c r="DP139" s="23">
        <v>0.434</v>
      </c>
      <c r="DQ139" s="24">
        <v>18</v>
      </c>
      <c r="DR139" s="27">
        <f t="shared" si="83"/>
        <v>3</v>
      </c>
      <c r="DS139" s="20">
        <v>17</v>
      </c>
      <c r="DT139" s="20">
        <v>29</v>
      </c>
      <c r="DU139" s="20">
        <v>46</v>
      </c>
      <c r="DV139" s="25">
        <v>0.45945945945945948</v>
      </c>
      <c r="DW139" s="25">
        <v>0.90625</v>
      </c>
      <c r="DX139" s="22">
        <f t="shared" si="84"/>
        <v>1.3657094594594594</v>
      </c>
      <c r="DY139" s="20">
        <v>16</v>
      </c>
      <c r="DZ139" s="24">
        <v>26</v>
      </c>
      <c r="EA139" s="17">
        <f t="shared" si="85"/>
        <v>-10</v>
      </c>
      <c r="EB139" s="20">
        <v>16</v>
      </c>
      <c r="EC139" s="20">
        <v>15</v>
      </c>
      <c r="ED139" s="25">
        <f t="shared" si="86"/>
        <v>1.0666666666666667</v>
      </c>
      <c r="EE139" s="24">
        <v>17</v>
      </c>
      <c r="EF139" s="17">
        <f t="shared" si="87"/>
        <v>1</v>
      </c>
      <c r="EG139" s="20">
        <v>3</v>
      </c>
      <c r="EH139" s="20">
        <v>9</v>
      </c>
      <c r="EI139" s="20">
        <v>81</v>
      </c>
      <c r="EJ139" s="17">
        <v>93</v>
      </c>
    </row>
    <row r="140" spans="1:140" x14ac:dyDescent="0.3">
      <c r="A140" s="2" t="s">
        <v>82</v>
      </c>
      <c r="B140" s="6">
        <v>43806</v>
      </c>
      <c r="C140" s="7" t="s">
        <v>331</v>
      </c>
      <c r="D140" s="7" t="s">
        <v>28</v>
      </c>
      <c r="E140" s="7">
        <v>32</v>
      </c>
      <c r="F140" s="7" t="s">
        <v>332</v>
      </c>
      <c r="G140" s="7">
        <v>0.56299999999999994</v>
      </c>
      <c r="H140" s="7" t="s">
        <v>333</v>
      </c>
      <c r="I140" s="14">
        <v>33</v>
      </c>
      <c r="J140" s="7">
        <v>0.45500000000000002</v>
      </c>
      <c r="K140" s="8" t="s">
        <v>334</v>
      </c>
      <c r="L140" s="7">
        <v>0.72699999999999998</v>
      </c>
      <c r="M140" s="11">
        <v>0.377</v>
      </c>
      <c r="N140" s="14">
        <v>24</v>
      </c>
      <c r="O140" s="14">
        <f t="shared" si="95"/>
        <v>9</v>
      </c>
      <c r="P140" s="7">
        <v>16</v>
      </c>
      <c r="Q140" s="7">
        <v>30</v>
      </c>
      <c r="R140" s="7">
        <v>46</v>
      </c>
      <c r="S140" s="10">
        <v>0.55172413793103448</v>
      </c>
      <c r="T140" s="10">
        <v>0.76923076923076927</v>
      </c>
      <c r="U140" s="10">
        <f t="shared" si="96"/>
        <v>1.3209549071618039</v>
      </c>
      <c r="V140" s="7">
        <v>13</v>
      </c>
      <c r="W140" s="14">
        <v>15</v>
      </c>
      <c r="X140" s="14">
        <f t="shared" si="97"/>
        <v>-2</v>
      </c>
      <c r="Y140" s="7">
        <v>18</v>
      </c>
      <c r="Z140" s="7">
        <v>15</v>
      </c>
      <c r="AA140" s="10">
        <f t="shared" si="98"/>
        <v>1.2</v>
      </c>
      <c r="AB140" s="14">
        <v>13</v>
      </c>
      <c r="AC140" s="5">
        <f t="shared" si="99"/>
        <v>-2</v>
      </c>
      <c r="AD140" s="7">
        <v>4</v>
      </c>
      <c r="AE140" s="7">
        <v>5</v>
      </c>
      <c r="AF140" s="7">
        <v>95</v>
      </c>
      <c r="AG140" s="5">
        <v>85</v>
      </c>
      <c r="AH140" s="60"/>
      <c r="AI140" s="18" t="s">
        <v>316</v>
      </c>
      <c r="AJ140" s="19">
        <v>43792</v>
      </c>
      <c r="AK140" s="20" t="s">
        <v>237</v>
      </c>
      <c r="AL140" s="20" t="s">
        <v>28</v>
      </c>
      <c r="AM140" s="20">
        <v>30</v>
      </c>
      <c r="AN140" s="20" t="s">
        <v>317</v>
      </c>
      <c r="AO140" s="20">
        <v>0.433</v>
      </c>
      <c r="AP140" s="20" t="s">
        <v>318</v>
      </c>
      <c r="AQ140" s="24">
        <v>37</v>
      </c>
      <c r="AR140" s="20">
        <v>0.40500000000000003</v>
      </c>
      <c r="AS140" s="21" t="s">
        <v>319</v>
      </c>
      <c r="AT140" s="20">
        <v>0.84599999999999997</v>
      </c>
      <c r="AU140" s="23">
        <v>0.28100000000000003</v>
      </c>
      <c r="AV140" s="24">
        <v>19</v>
      </c>
      <c r="AW140" s="27">
        <f t="shared" si="91"/>
        <v>18</v>
      </c>
      <c r="AX140" s="20">
        <v>14</v>
      </c>
      <c r="AY140" s="20">
        <v>38</v>
      </c>
      <c r="AZ140" s="20">
        <v>52</v>
      </c>
      <c r="BA140" s="25">
        <v>0.34146341463414637</v>
      </c>
      <c r="BB140" s="25">
        <v>0.84444444444444444</v>
      </c>
      <c r="BC140" s="22">
        <f t="shared" si="92"/>
        <v>1.1859078590785908</v>
      </c>
      <c r="BD140" s="20">
        <v>21</v>
      </c>
      <c r="BE140" s="24">
        <v>18</v>
      </c>
      <c r="BF140" s="17">
        <f t="shared" si="79"/>
        <v>3</v>
      </c>
      <c r="BG140" s="20">
        <v>20</v>
      </c>
      <c r="BH140" s="20">
        <v>16</v>
      </c>
      <c r="BI140" s="20">
        <f t="shared" si="100"/>
        <v>1.25</v>
      </c>
      <c r="BJ140" s="24">
        <v>12</v>
      </c>
      <c r="BK140" s="17">
        <f t="shared" si="82"/>
        <v>-8</v>
      </c>
      <c r="BL140" s="20">
        <v>10</v>
      </c>
      <c r="BM140" s="20">
        <v>3</v>
      </c>
      <c r="BN140" s="20">
        <v>84</v>
      </c>
      <c r="BO140" s="17">
        <v>88</v>
      </c>
      <c r="BT140" s="18" t="s">
        <v>316</v>
      </c>
      <c r="BU140" s="37">
        <v>43792</v>
      </c>
      <c r="BV140" s="20" t="s">
        <v>237</v>
      </c>
      <c r="BW140" s="20">
        <v>1</v>
      </c>
      <c r="BX140" s="20">
        <v>30</v>
      </c>
      <c r="BY140" s="20" t="s">
        <v>317</v>
      </c>
      <c r="BZ140" s="20">
        <v>0.433</v>
      </c>
      <c r="CA140" s="20" t="s">
        <v>318</v>
      </c>
      <c r="CB140" s="24">
        <v>37</v>
      </c>
      <c r="CC140" s="30">
        <v>0.40500000000000003</v>
      </c>
      <c r="CD140" s="61" t="s">
        <v>319</v>
      </c>
      <c r="CE140" s="30">
        <v>0.84599999999999997</v>
      </c>
      <c r="CF140" s="64">
        <v>0.28100000000000003</v>
      </c>
      <c r="CG140" s="65">
        <v>19</v>
      </c>
      <c r="CH140" s="62">
        <f t="shared" si="93"/>
        <v>18</v>
      </c>
      <c r="CI140" s="30">
        <v>14</v>
      </c>
      <c r="CJ140" s="30">
        <v>38</v>
      </c>
      <c r="CK140" s="30">
        <v>52</v>
      </c>
      <c r="CL140" s="66">
        <v>0.34146341463414637</v>
      </c>
      <c r="CM140" s="66">
        <v>0.84444444444444444</v>
      </c>
      <c r="CN140" s="22">
        <f t="shared" si="81"/>
        <v>1.1859078590785908</v>
      </c>
      <c r="CO140" s="20">
        <v>21</v>
      </c>
      <c r="CP140" s="24">
        <v>18</v>
      </c>
      <c r="CQ140" s="29">
        <f t="shared" si="80"/>
        <v>3</v>
      </c>
      <c r="CR140" s="20">
        <v>20</v>
      </c>
      <c r="CS140" s="20">
        <v>16</v>
      </c>
      <c r="CT140" s="20">
        <f t="shared" si="101"/>
        <v>1.25</v>
      </c>
      <c r="CU140" s="24">
        <v>12</v>
      </c>
      <c r="CV140" s="17">
        <f t="shared" si="94"/>
        <v>-4</v>
      </c>
      <c r="CW140" s="20">
        <v>10</v>
      </c>
      <c r="CX140" s="20">
        <v>3</v>
      </c>
      <c r="CY140" s="20">
        <v>84</v>
      </c>
      <c r="CZ140" s="17">
        <v>88</v>
      </c>
      <c r="DD140" s="18" t="s">
        <v>57</v>
      </c>
      <c r="DE140" s="19">
        <v>43852</v>
      </c>
      <c r="DF140" s="20" t="s">
        <v>364</v>
      </c>
      <c r="DG140" s="20" t="s">
        <v>28</v>
      </c>
      <c r="DH140" s="20">
        <v>5</v>
      </c>
      <c r="DI140" s="20" t="s">
        <v>365</v>
      </c>
      <c r="DJ140" s="20">
        <v>0.42899999999999999</v>
      </c>
      <c r="DK140" s="21" t="s">
        <v>314</v>
      </c>
      <c r="DL140" s="25" t="s">
        <v>592</v>
      </c>
      <c r="DM140" s="23">
        <v>0.31</v>
      </c>
      <c r="DN140" s="21" t="s">
        <v>203</v>
      </c>
      <c r="DO140" s="20">
        <v>0.75</v>
      </c>
      <c r="DP140" s="23">
        <v>0.443</v>
      </c>
      <c r="DQ140" s="24">
        <v>16</v>
      </c>
      <c r="DR140" s="27">
        <f t="shared" si="83"/>
        <v>13</v>
      </c>
      <c r="DS140" s="20">
        <v>16</v>
      </c>
      <c r="DT140" s="20">
        <v>26</v>
      </c>
      <c r="DU140" s="20">
        <v>42</v>
      </c>
      <c r="DV140" s="25">
        <v>0.37209302325581395</v>
      </c>
      <c r="DW140" s="25">
        <v>0.76470588235294112</v>
      </c>
      <c r="DX140" s="22">
        <f t="shared" si="84"/>
        <v>1.1367989056087551</v>
      </c>
      <c r="DY140" s="20">
        <v>17</v>
      </c>
      <c r="DZ140" s="24">
        <v>16</v>
      </c>
      <c r="EA140" s="17">
        <f t="shared" si="85"/>
        <v>1</v>
      </c>
      <c r="EB140" s="20">
        <v>21</v>
      </c>
      <c r="EC140" s="20">
        <v>9</v>
      </c>
      <c r="ED140" s="25">
        <f t="shared" si="86"/>
        <v>2.3333333333333335</v>
      </c>
      <c r="EE140" s="24">
        <v>8</v>
      </c>
      <c r="EF140" s="17">
        <f t="shared" si="87"/>
        <v>-13</v>
      </c>
      <c r="EG140" s="20">
        <v>3</v>
      </c>
      <c r="EH140" s="20">
        <v>4</v>
      </c>
      <c r="EI140" s="20">
        <v>81</v>
      </c>
      <c r="EJ140" s="17">
        <v>85</v>
      </c>
    </row>
    <row r="141" spans="1:140" x14ac:dyDescent="0.3">
      <c r="A141" s="2" t="s">
        <v>92</v>
      </c>
      <c r="B141" s="6">
        <v>43809</v>
      </c>
      <c r="C141" s="7" t="s">
        <v>335</v>
      </c>
      <c r="D141" s="7" t="s">
        <v>28</v>
      </c>
      <c r="E141" s="7">
        <v>5</v>
      </c>
      <c r="F141" s="7" t="s">
        <v>336</v>
      </c>
      <c r="G141" s="7">
        <v>0.51100000000000001</v>
      </c>
      <c r="H141" s="8" t="s">
        <v>337</v>
      </c>
      <c r="I141" s="48">
        <v>11</v>
      </c>
      <c r="J141" s="7">
        <v>0.27300000000000002</v>
      </c>
      <c r="K141" s="8" t="s">
        <v>338</v>
      </c>
      <c r="L141" s="7">
        <v>0.61499999999999999</v>
      </c>
      <c r="M141" s="11">
        <v>0.379</v>
      </c>
      <c r="N141" s="14">
        <v>26</v>
      </c>
      <c r="O141" s="14">
        <f t="shared" si="95"/>
        <v>-15</v>
      </c>
      <c r="P141" s="7">
        <v>7</v>
      </c>
      <c r="Q141" s="7">
        <v>29</v>
      </c>
      <c r="R141" s="7">
        <v>36</v>
      </c>
      <c r="S141" s="10">
        <v>0.2413793103448276</v>
      </c>
      <c r="T141" s="10">
        <v>0.78378378378378377</v>
      </c>
      <c r="U141" s="10">
        <f t="shared" si="96"/>
        <v>1.0251630941286114</v>
      </c>
      <c r="V141" s="7">
        <v>18</v>
      </c>
      <c r="W141" s="14">
        <v>20</v>
      </c>
      <c r="X141" s="14">
        <f t="shared" si="97"/>
        <v>-2</v>
      </c>
      <c r="Y141" s="7">
        <v>9</v>
      </c>
      <c r="Z141" s="7">
        <v>17</v>
      </c>
      <c r="AA141" s="10">
        <f t="shared" si="98"/>
        <v>0.52941176470588236</v>
      </c>
      <c r="AB141" s="14">
        <v>8</v>
      </c>
      <c r="AC141" s="5">
        <f t="shared" si="99"/>
        <v>-9</v>
      </c>
      <c r="AD141" s="7">
        <v>2</v>
      </c>
      <c r="AE141" s="7">
        <v>3</v>
      </c>
      <c r="AF141" s="7">
        <v>67</v>
      </c>
      <c r="AG141" s="5">
        <v>75</v>
      </c>
      <c r="AH141" s="60"/>
      <c r="AI141" s="18" t="s">
        <v>87</v>
      </c>
      <c r="AJ141" s="19">
        <v>43109</v>
      </c>
      <c r="AK141" s="20" t="s">
        <v>88</v>
      </c>
      <c r="AL141" s="20" t="s">
        <v>28</v>
      </c>
      <c r="AM141" s="20">
        <v>31</v>
      </c>
      <c r="AN141" s="20" t="s">
        <v>89</v>
      </c>
      <c r="AO141" s="20">
        <v>0.52500000000000002</v>
      </c>
      <c r="AP141" s="21" t="s">
        <v>90</v>
      </c>
      <c r="AQ141" s="25" t="s">
        <v>604</v>
      </c>
      <c r="AR141" s="20">
        <v>0.375</v>
      </c>
      <c r="AS141" s="21" t="s">
        <v>91</v>
      </c>
      <c r="AT141" s="20">
        <v>0.64300000000000002</v>
      </c>
      <c r="AU141" s="23">
        <v>0.36399999999999999</v>
      </c>
      <c r="AV141" s="20">
        <v>18</v>
      </c>
      <c r="AW141" s="27">
        <f t="shared" si="91"/>
        <v>6</v>
      </c>
      <c r="AX141" s="20">
        <v>12</v>
      </c>
      <c r="AY141" s="20">
        <v>27</v>
      </c>
      <c r="AZ141" s="20">
        <v>39</v>
      </c>
      <c r="BA141" s="25">
        <v>0.4</v>
      </c>
      <c r="BB141" s="25">
        <v>0.72972972972972971</v>
      </c>
      <c r="BC141" s="22">
        <f t="shared" si="92"/>
        <v>1.1297297297297297</v>
      </c>
      <c r="BD141" s="20">
        <v>17</v>
      </c>
      <c r="BE141" s="20">
        <v>13</v>
      </c>
      <c r="BF141" s="17">
        <f>BD141-BE141</f>
        <v>4</v>
      </c>
      <c r="BG141" s="20">
        <v>14</v>
      </c>
      <c r="BH141" s="20">
        <v>10</v>
      </c>
      <c r="BI141" s="20">
        <f t="shared" si="100"/>
        <v>1.4</v>
      </c>
      <c r="BJ141" s="20">
        <v>3</v>
      </c>
      <c r="BK141" s="17">
        <f t="shared" si="82"/>
        <v>-11</v>
      </c>
      <c r="BL141" s="20">
        <v>10</v>
      </c>
      <c r="BM141" s="20">
        <v>5</v>
      </c>
      <c r="BN141" s="20">
        <v>80</v>
      </c>
      <c r="BO141" s="17">
        <v>74</v>
      </c>
      <c r="BT141" s="18" t="s">
        <v>87</v>
      </c>
      <c r="BU141" s="37">
        <v>43109</v>
      </c>
      <c r="BV141" s="20" t="s">
        <v>88</v>
      </c>
      <c r="BW141" s="20">
        <v>1</v>
      </c>
      <c r="BX141" s="20">
        <v>31</v>
      </c>
      <c r="BY141" s="20" t="s">
        <v>89</v>
      </c>
      <c r="BZ141" s="20">
        <v>0.52500000000000002</v>
      </c>
      <c r="CA141" s="21" t="s">
        <v>90</v>
      </c>
      <c r="CB141" s="25" t="s">
        <v>604</v>
      </c>
      <c r="CC141" s="30">
        <v>0.375</v>
      </c>
      <c r="CD141" s="61" t="s">
        <v>91</v>
      </c>
      <c r="CE141" s="30">
        <v>0.64300000000000002</v>
      </c>
      <c r="CF141" s="64">
        <v>0.36399999999999999</v>
      </c>
      <c r="CG141" s="30">
        <v>18</v>
      </c>
      <c r="CH141" s="62">
        <f t="shared" si="93"/>
        <v>6</v>
      </c>
      <c r="CI141" s="30">
        <v>12</v>
      </c>
      <c r="CJ141" s="30">
        <v>27</v>
      </c>
      <c r="CK141" s="30">
        <v>39</v>
      </c>
      <c r="CL141" s="66">
        <v>0.4</v>
      </c>
      <c r="CM141" s="66">
        <v>0.72972972972972971</v>
      </c>
      <c r="CN141" s="22">
        <f t="shared" si="81"/>
        <v>1.1297297297297297</v>
      </c>
      <c r="CO141" s="20">
        <v>17</v>
      </c>
      <c r="CP141" s="20">
        <v>13</v>
      </c>
      <c r="CQ141" s="29">
        <f>CO141-CP141</f>
        <v>4</v>
      </c>
      <c r="CR141" s="20">
        <v>14</v>
      </c>
      <c r="CS141" s="20">
        <v>10</v>
      </c>
      <c r="CT141" s="20">
        <f t="shared" si="101"/>
        <v>1.4</v>
      </c>
      <c r="CU141" s="20">
        <v>3</v>
      </c>
      <c r="CV141" s="17">
        <f t="shared" si="94"/>
        <v>-7</v>
      </c>
      <c r="CW141" s="20">
        <v>10</v>
      </c>
      <c r="CX141" s="20">
        <v>5</v>
      </c>
      <c r="CY141" s="20">
        <v>80</v>
      </c>
      <c r="CZ141" s="17">
        <v>74</v>
      </c>
      <c r="DD141" s="18" t="s">
        <v>128</v>
      </c>
      <c r="DE141" s="19">
        <v>43855</v>
      </c>
      <c r="DF141" s="20" t="s">
        <v>366</v>
      </c>
      <c r="DG141" s="20" t="s">
        <v>28</v>
      </c>
      <c r="DH141" s="20">
        <v>36</v>
      </c>
      <c r="DI141" s="20" t="s">
        <v>367</v>
      </c>
      <c r="DJ141" s="20">
        <v>0.51700000000000002</v>
      </c>
      <c r="DK141" s="21" t="s">
        <v>142</v>
      </c>
      <c r="DL141" s="25" t="s">
        <v>598</v>
      </c>
      <c r="DM141" s="23">
        <v>0.3</v>
      </c>
      <c r="DN141" s="20" t="s">
        <v>368</v>
      </c>
      <c r="DO141" s="20">
        <v>1</v>
      </c>
      <c r="DP141" s="23">
        <v>0.40400000000000003</v>
      </c>
      <c r="DQ141" s="24">
        <v>6</v>
      </c>
      <c r="DR141" s="27">
        <f t="shared" si="83"/>
        <v>14</v>
      </c>
      <c r="DS141" s="20">
        <v>12</v>
      </c>
      <c r="DT141" s="20">
        <v>26</v>
      </c>
      <c r="DU141" s="20">
        <v>38</v>
      </c>
      <c r="DV141" s="25">
        <v>0.42857142857142855</v>
      </c>
      <c r="DW141" s="25">
        <v>0.78787878787878785</v>
      </c>
      <c r="DX141" s="22">
        <f t="shared" si="84"/>
        <v>1.2164502164502164</v>
      </c>
      <c r="DY141" s="20">
        <v>15</v>
      </c>
      <c r="DZ141" s="24">
        <v>16</v>
      </c>
      <c r="EA141" s="17">
        <f t="shared" si="85"/>
        <v>-1</v>
      </c>
      <c r="EB141" s="20">
        <v>14</v>
      </c>
      <c r="EC141" s="20">
        <v>11</v>
      </c>
      <c r="ED141" s="25">
        <f t="shared" si="86"/>
        <v>1.2727272727272727</v>
      </c>
      <c r="EE141" s="24">
        <v>14</v>
      </c>
      <c r="EF141" s="17">
        <f t="shared" si="87"/>
        <v>0</v>
      </c>
      <c r="EG141" s="20">
        <v>2</v>
      </c>
      <c r="EH141" s="20">
        <v>10</v>
      </c>
      <c r="EI141" s="20">
        <v>80</v>
      </c>
      <c r="EJ141" s="17">
        <v>74</v>
      </c>
    </row>
    <row r="142" spans="1:140" x14ac:dyDescent="0.3">
      <c r="A142" s="2" t="s">
        <v>339</v>
      </c>
      <c r="B142" s="6">
        <v>43832</v>
      </c>
      <c r="C142" s="7" t="s">
        <v>340</v>
      </c>
      <c r="D142" s="7" t="s">
        <v>28</v>
      </c>
      <c r="E142" s="7">
        <v>3</v>
      </c>
      <c r="F142" s="7" t="s">
        <v>341</v>
      </c>
      <c r="G142" s="7">
        <v>0.34499999999999997</v>
      </c>
      <c r="H142" s="8" t="s">
        <v>342</v>
      </c>
      <c r="I142" s="48">
        <v>24</v>
      </c>
      <c r="J142" s="11">
        <v>0.25</v>
      </c>
      <c r="K142" s="7" t="s">
        <v>343</v>
      </c>
      <c r="L142" s="7">
        <v>0.68400000000000005</v>
      </c>
      <c r="M142" s="11">
        <v>0.43099999999999999</v>
      </c>
      <c r="N142" s="14">
        <v>11</v>
      </c>
      <c r="O142" s="14">
        <f t="shared" si="95"/>
        <v>13</v>
      </c>
      <c r="P142" s="7">
        <v>14</v>
      </c>
      <c r="Q142" s="7">
        <v>27</v>
      </c>
      <c r="R142" s="7">
        <v>41</v>
      </c>
      <c r="S142" s="10">
        <v>0.35</v>
      </c>
      <c r="T142" s="10">
        <v>0.79411764705882348</v>
      </c>
      <c r="U142" s="10">
        <f t="shared" si="96"/>
        <v>1.1441176470588235</v>
      </c>
      <c r="V142" s="7">
        <v>16</v>
      </c>
      <c r="W142" s="14">
        <v>17</v>
      </c>
      <c r="X142" s="14">
        <f t="shared" si="97"/>
        <v>-1</v>
      </c>
      <c r="Y142" s="7">
        <v>11</v>
      </c>
      <c r="Z142" s="7">
        <v>9</v>
      </c>
      <c r="AA142" s="10">
        <f t="shared" si="98"/>
        <v>1.2222222222222223</v>
      </c>
      <c r="AB142" s="14">
        <v>11</v>
      </c>
      <c r="AC142" s="5">
        <f t="shared" si="99"/>
        <v>2</v>
      </c>
      <c r="AD142" s="7">
        <v>4</v>
      </c>
      <c r="AE142" s="7">
        <v>7</v>
      </c>
      <c r="AF142" s="7">
        <v>59</v>
      </c>
      <c r="AG142" s="5">
        <v>77</v>
      </c>
      <c r="AH142" s="60"/>
      <c r="AI142" s="18" t="s">
        <v>122</v>
      </c>
      <c r="AJ142" s="19">
        <v>42705</v>
      </c>
      <c r="AK142" s="20" t="s">
        <v>494</v>
      </c>
      <c r="AL142" s="20" t="s">
        <v>28</v>
      </c>
      <c r="AM142" s="17">
        <v>32</v>
      </c>
      <c r="AN142" s="20" t="s">
        <v>63</v>
      </c>
      <c r="AO142" s="20">
        <v>0.48199999999999998</v>
      </c>
      <c r="AP142" s="21" t="s">
        <v>239</v>
      </c>
      <c r="AQ142" s="25" t="s">
        <v>597</v>
      </c>
      <c r="AR142" s="20">
        <v>0.435</v>
      </c>
      <c r="AS142" s="20" t="s">
        <v>495</v>
      </c>
      <c r="AT142" s="20">
        <v>0.85</v>
      </c>
      <c r="AU142" s="17">
        <v>0.35799999999999998</v>
      </c>
      <c r="AV142" s="17">
        <v>16</v>
      </c>
      <c r="AW142" s="27">
        <f t="shared" si="91"/>
        <v>7</v>
      </c>
      <c r="AX142" s="20">
        <v>18</v>
      </c>
      <c r="AY142" s="20">
        <v>29</v>
      </c>
      <c r="AZ142" s="20">
        <v>47</v>
      </c>
      <c r="BA142" s="22">
        <v>0.58064516129032262</v>
      </c>
      <c r="BB142" s="22">
        <v>0.78378378378378377</v>
      </c>
      <c r="BC142" s="22">
        <f t="shared" si="92"/>
        <v>1.3644289450741063</v>
      </c>
      <c r="BD142" s="20">
        <v>13</v>
      </c>
      <c r="BE142" s="17">
        <v>17</v>
      </c>
      <c r="BF142" s="17">
        <f t="shared" ref="BF142:BF153" si="102">BD142-BE142</f>
        <v>-4</v>
      </c>
      <c r="BG142" s="20">
        <v>18</v>
      </c>
      <c r="BH142" s="20">
        <v>21</v>
      </c>
      <c r="BI142" s="20">
        <f t="shared" si="100"/>
        <v>0.8571428571428571</v>
      </c>
      <c r="BJ142" s="17">
        <v>18</v>
      </c>
      <c r="BK142" s="17">
        <f t="shared" si="82"/>
        <v>0</v>
      </c>
      <c r="BL142" s="20">
        <v>1</v>
      </c>
      <c r="BM142" s="20">
        <v>5</v>
      </c>
      <c r="BN142" s="20">
        <v>81</v>
      </c>
      <c r="BO142" s="20">
        <v>85</v>
      </c>
      <c r="BT142" s="18" t="s">
        <v>122</v>
      </c>
      <c r="BU142" s="37">
        <v>42705</v>
      </c>
      <c r="BV142" s="20" t="s">
        <v>494</v>
      </c>
      <c r="BW142" s="20">
        <v>1</v>
      </c>
      <c r="BX142" s="17">
        <v>32</v>
      </c>
      <c r="BY142" s="20" t="s">
        <v>63</v>
      </c>
      <c r="BZ142" s="20">
        <v>0.48199999999999998</v>
      </c>
      <c r="CA142" s="21" t="s">
        <v>239</v>
      </c>
      <c r="CB142" s="25" t="s">
        <v>597</v>
      </c>
      <c r="CC142" s="30">
        <v>0.435</v>
      </c>
      <c r="CD142" s="30" t="s">
        <v>495</v>
      </c>
      <c r="CE142" s="30">
        <v>0.85</v>
      </c>
      <c r="CF142" s="29">
        <v>0.35799999999999998</v>
      </c>
      <c r="CG142" s="29">
        <v>16</v>
      </c>
      <c r="CH142" s="62">
        <f t="shared" si="93"/>
        <v>7</v>
      </c>
      <c r="CI142" s="30">
        <v>18</v>
      </c>
      <c r="CJ142" s="30">
        <v>29</v>
      </c>
      <c r="CK142" s="30">
        <v>47</v>
      </c>
      <c r="CL142" s="63">
        <v>0.58064516129032262</v>
      </c>
      <c r="CM142" s="63">
        <v>0.78378378378378377</v>
      </c>
      <c r="CN142" s="22">
        <f t="shared" si="81"/>
        <v>1.3644289450741063</v>
      </c>
      <c r="CO142" s="20">
        <v>13</v>
      </c>
      <c r="CP142" s="17">
        <v>17</v>
      </c>
      <c r="CQ142" s="29">
        <f t="shared" ref="CQ142:CQ153" si="103">CO142-CP142</f>
        <v>-4</v>
      </c>
      <c r="CR142" s="20">
        <v>18</v>
      </c>
      <c r="CS142" s="20">
        <v>21</v>
      </c>
      <c r="CT142" s="20">
        <f t="shared" si="101"/>
        <v>0.8571428571428571</v>
      </c>
      <c r="CU142" s="17">
        <v>18</v>
      </c>
      <c r="CV142" s="17">
        <f t="shared" si="94"/>
        <v>-3</v>
      </c>
      <c r="CW142" s="20">
        <v>1</v>
      </c>
      <c r="CX142" s="20">
        <v>5</v>
      </c>
      <c r="CY142" s="20">
        <v>81</v>
      </c>
      <c r="CZ142" s="20">
        <v>85</v>
      </c>
      <c r="DD142" s="18" t="s">
        <v>37</v>
      </c>
      <c r="DE142" s="19">
        <v>43859</v>
      </c>
      <c r="DF142" s="20" t="s">
        <v>369</v>
      </c>
      <c r="DG142" s="20" t="s">
        <v>28</v>
      </c>
      <c r="DH142" s="20">
        <v>11</v>
      </c>
      <c r="DI142" s="20" t="s">
        <v>370</v>
      </c>
      <c r="DJ142" s="20">
        <v>0.53200000000000003</v>
      </c>
      <c r="DK142" s="21" t="s">
        <v>371</v>
      </c>
      <c r="DL142" s="25" t="s">
        <v>608</v>
      </c>
      <c r="DM142" s="23">
        <v>0.2</v>
      </c>
      <c r="DN142" s="20" t="s">
        <v>372</v>
      </c>
      <c r="DO142" s="20">
        <v>0.78100000000000003</v>
      </c>
      <c r="DP142" s="23">
        <v>0.47399999999999998</v>
      </c>
      <c r="DQ142" s="24">
        <v>15</v>
      </c>
      <c r="DR142" s="27">
        <f t="shared" si="83"/>
        <v>-5</v>
      </c>
      <c r="DS142" s="20">
        <v>4</v>
      </c>
      <c r="DT142" s="20">
        <v>29</v>
      </c>
      <c r="DU142" s="20">
        <v>33</v>
      </c>
      <c r="DV142" s="25">
        <v>0.16</v>
      </c>
      <c r="DW142" s="25">
        <v>0.82857142857142863</v>
      </c>
      <c r="DX142" s="22">
        <f t="shared" si="84"/>
        <v>0.98857142857142866</v>
      </c>
      <c r="DY142" s="20">
        <v>19</v>
      </c>
      <c r="DZ142" s="24">
        <v>24</v>
      </c>
      <c r="EA142" s="17">
        <f t="shared" si="85"/>
        <v>-5</v>
      </c>
      <c r="EB142" s="20">
        <v>10</v>
      </c>
      <c r="EC142" s="20">
        <v>12</v>
      </c>
      <c r="ED142" s="25">
        <f t="shared" si="86"/>
        <v>0.83333333333333337</v>
      </c>
      <c r="EE142" s="24">
        <v>12</v>
      </c>
      <c r="EF142" s="17">
        <f t="shared" si="87"/>
        <v>2</v>
      </c>
      <c r="EG142" s="20">
        <v>6</v>
      </c>
      <c r="EH142" s="20">
        <v>5</v>
      </c>
      <c r="EI142" s="20">
        <v>77</v>
      </c>
      <c r="EJ142" s="17">
        <v>74</v>
      </c>
    </row>
    <row r="143" spans="1:140" x14ac:dyDescent="0.3">
      <c r="A143" s="2" t="s">
        <v>344</v>
      </c>
      <c r="B143" s="6">
        <v>43835</v>
      </c>
      <c r="C143" s="7" t="s">
        <v>345</v>
      </c>
      <c r="D143" s="7" t="s">
        <v>28</v>
      </c>
      <c r="E143" s="7">
        <v>3</v>
      </c>
      <c r="F143" s="7" t="s">
        <v>346</v>
      </c>
      <c r="G143" s="7">
        <v>0.45800000000000002</v>
      </c>
      <c r="H143" s="8" t="s">
        <v>347</v>
      </c>
      <c r="I143" s="48">
        <v>22</v>
      </c>
      <c r="J143" s="7">
        <v>0.318</v>
      </c>
      <c r="K143" s="7" t="s">
        <v>348</v>
      </c>
      <c r="L143" s="7">
        <v>0.65</v>
      </c>
      <c r="M143" s="11">
        <v>0.441</v>
      </c>
      <c r="N143" s="14">
        <v>24</v>
      </c>
      <c r="O143" s="14">
        <f t="shared" si="95"/>
        <v>-2</v>
      </c>
      <c r="P143" s="7">
        <v>6</v>
      </c>
      <c r="Q143" s="7">
        <v>32</v>
      </c>
      <c r="R143" s="7">
        <v>38</v>
      </c>
      <c r="S143" s="10">
        <v>0.15789473684210525</v>
      </c>
      <c r="T143" s="10">
        <v>0.82051282051282048</v>
      </c>
      <c r="U143" s="10">
        <f t="shared" si="96"/>
        <v>0.97840755735492579</v>
      </c>
      <c r="V143" s="7">
        <v>18</v>
      </c>
      <c r="W143" s="14">
        <v>19</v>
      </c>
      <c r="X143" s="14">
        <f t="shared" si="97"/>
        <v>-1</v>
      </c>
      <c r="Y143" s="7">
        <v>15</v>
      </c>
      <c r="Z143" s="7">
        <v>15</v>
      </c>
      <c r="AA143" s="10">
        <f t="shared" si="98"/>
        <v>1</v>
      </c>
      <c r="AB143" s="14">
        <v>16</v>
      </c>
      <c r="AC143" s="5">
        <f t="shared" si="99"/>
        <v>1</v>
      </c>
      <c r="AD143" s="7">
        <v>9</v>
      </c>
      <c r="AE143" s="7">
        <v>8</v>
      </c>
      <c r="AF143" s="7">
        <v>74</v>
      </c>
      <c r="AG143" s="5">
        <v>81</v>
      </c>
      <c r="AH143" s="60"/>
      <c r="AI143" s="18" t="s">
        <v>72</v>
      </c>
      <c r="AJ143" s="19">
        <v>43099</v>
      </c>
      <c r="AK143" s="20" t="s">
        <v>73</v>
      </c>
      <c r="AL143" s="20" t="s">
        <v>28</v>
      </c>
      <c r="AM143" s="20">
        <v>32</v>
      </c>
      <c r="AN143" s="20" t="s">
        <v>74</v>
      </c>
      <c r="AO143" s="20">
        <v>0.46400000000000002</v>
      </c>
      <c r="AP143" s="21" t="s">
        <v>75</v>
      </c>
      <c r="AQ143" s="25" t="s">
        <v>591</v>
      </c>
      <c r="AR143" s="20">
        <v>0.42299999999999999</v>
      </c>
      <c r="AS143" s="21" t="s">
        <v>76</v>
      </c>
      <c r="AT143" s="20">
        <v>0.55600000000000005</v>
      </c>
      <c r="AU143" s="23">
        <v>0.32600000000000001</v>
      </c>
      <c r="AV143" s="20">
        <v>15</v>
      </c>
      <c r="AW143" s="27">
        <f t="shared" si="91"/>
        <v>11</v>
      </c>
      <c r="AX143" s="20">
        <v>16</v>
      </c>
      <c r="AY143" s="20">
        <v>28</v>
      </c>
      <c r="AZ143" s="20">
        <v>44</v>
      </c>
      <c r="BA143" s="25">
        <v>0.44444444444444442</v>
      </c>
      <c r="BB143" s="25">
        <v>0.875</v>
      </c>
      <c r="BC143" s="22">
        <f t="shared" si="92"/>
        <v>1.3194444444444444</v>
      </c>
      <c r="BD143" s="20">
        <v>14</v>
      </c>
      <c r="BE143" s="20">
        <v>13</v>
      </c>
      <c r="BF143" s="17">
        <f t="shared" si="102"/>
        <v>1</v>
      </c>
      <c r="BG143" s="20">
        <v>22</v>
      </c>
      <c r="BH143" s="20">
        <v>9</v>
      </c>
      <c r="BI143" s="20">
        <f t="shared" si="100"/>
        <v>2.4444444444444446</v>
      </c>
      <c r="BJ143" s="20">
        <v>16</v>
      </c>
      <c r="BK143" s="17">
        <f t="shared" si="82"/>
        <v>-6</v>
      </c>
      <c r="BL143" s="20">
        <v>2</v>
      </c>
      <c r="BM143" s="20">
        <v>8</v>
      </c>
      <c r="BN143" s="20">
        <v>80</v>
      </c>
      <c r="BO143" s="17">
        <v>77</v>
      </c>
      <c r="BT143" s="18" t="s">
        <v>72</v>
      </c>
      <c r="BU143" s="37">
        <v>43099</v>
      </c>
      <c r="BV143" s="20" t="s">
        <v>73</v>
      </c>
      <c r="BW143" s="20">
        <v>1</v>
      </c>
      <c r="BX143" s="20">
        <v>32</v>
      </c>
      <c r="BY143" s="20" t="s">
        <v>74</v>
      </c>
      <c r="BZ143" s="20">
        <v>0.46400000000000002</v>
      </c>
      <c r="CA143" s="21" t="s">
        <v>75</v>
      </c>
      <c r="CB143" s="25" t="s">
        <v>591</v>
      </c>
      <c r="CC143" s="30">
        <v>0.42299999999999999</v>
      </c>
      <c r="CD143" s="61" t="s">
        <v>76</v>
      </c>
      <c r="CE143" s="30">
        <v>0.55600000000000005</v>
      </c>
      <c r="CF143" s="64">
        <v>0.32600000000000001</v>
      </c>
      <c r="CG143" s="30">
        <v>15</v>
      </c>
      <c r="CH143" s="62">
        <f t="shared" si="93"/>
        <v>11</v>
      </c>
      <c r="CI143" s="30">
        <v>16</v>
      </c>
      <c r="CJ143" s="30">
        <v>28</v>
      </c>
      <c r="CK143" s="30">
        <v>44</v>
      </c>
      <c r="CL143" s="66">
        <v>0.44444444444444442</v>
      </c>
      <c r="CM143" s="66">
        <v>0.875</v>
      </c>
      <c r="CN143" s="22">
        <f t="shared" si="81"/>
        <v>1.3194444444444444</v>
      </c>
      <c r="CO143" s="20">
        <v>14</v>
      </c>
      <c r="CP143" s="20">
        <v>13</v>
      </c>
      <c r="CQ143" s="29">
        <f t="shared" si="103"/>
        <v>1</v>
      </c>
      <c r="CR143" s="20">
        <v>22</v>
      </c>
      <c r="CS143" s="20">
        <v>9</v>
      </c>
      <c r="CT143" s="20">
        <f t="shared" si="101"/>
        <v>2.4444444444444446</v>
      </c>
      <c r="CU143" s="20">
        <v>16</v>
      </c>
      <c r="CV143" s="17">
        <f t="shared" si="94"/>
        <v>7</v>
      </c>
      <c r="CW143" s="20">
        <v>2</v>
      </c>
      <c r="CX143" s="20">
        <v>8</v>
      </c>
      <c r="CY143" s="20">
        <v>80</v>
      </c>
      <c r="CZ143" s="17">
        <v>77</v>
      </c>
      <c r="DD143" s="18" t="s">
        <v>117</v>
      </c>
      <c r="DE143" s="19">
        <v>43862</v>
      </c>
      <c r="DF143" s="20" t="s">
        <v>373</v>
      </c>
      <c r="DG143" s="20" t="s">
        <v>28</v>
      </c>
      <c r="DH143" s="20">
        <v>4</v>
      </c>
      <c r="DI143" s="20" t="s">
        <v>374</v>
      </c>
      <c r="DJ143" s="20">
        <v>0.38800000000000001</v>
      </c>
      <c r="DK143" s="21" t="s">
        <v>375</v>
      </c>
      <c r="DL143" s="25" t="s">
        <v>607</v>
      </c>
      <c r="DM143" s="20">
        <v>0.26300000000000001</v>
      </c>
      <c r="DN143" s="20" t="s">
        <v>376</v>
      </c>
      <c r="DO143" s="20">
        <v>0.77300000000000002</v>
      </c>
      <c r="DP143" s="23">
        <v>0.48199999999999998</v>
      </c>
      <c r="DQ143" s="24">
        <v>22</v>
      </c>
      <c r="DR143" s="27">
        <f t="shared" si="83"/>
        <v>-3</v>
      </c>
      <c r="DS143" s="20">
        <v>15</v>
      </c>
      <c r="DT143" s="20">
        <v>26</v>
      </c>
      <c r="DU143" s="20">
        <v>41</v>
      </c>
      <c r="DV143" s="25">
        <v>0.34090909090909088</v>
      </c>
      <c r="DW143" s="25">
        <v>0.8666666666666667</v>
      </c>
      <c r="DX143" s="22">
        <f t="shared" si="84"/>
        <v>1.2075757575757575</v>
      </c>
      <c r="DY143" s="20">
        <v>17</v>
      </c>
      <c r="DZ143" s="24">
        <v>19</v>
      </c>
      <c r="EA143" s="17">
        <f t="shared" si="85"/>
        <v>-2</v>
      </c>
      <c r="EB143" s="20">
        <v>7</v>
      </c>
      <c r="EC143" s="20">
        <v>13</v>
      </c>
      <c r="ED143" s="25">
        <f t="shared" si="86"/>
        <v>0.53846153846153844</v>
      </c>
      <c r="EE143" s="24">
        <v>17</v>
      </c>
      <c r="EF143" s="17">
        <f t="shared" si="87"/>
        <v>10</v>
      </c>
      <c r="EG143" s="20">
        <v>3</v>
      </c>
      <c r="EH143" s="20">
        <v>6</v>
      </c>
      <c r="EI143" s="20">
        <v>74</v>
      </c>
      <c r="EJ143" s="17">
        <v>90</v>
      </c>
    </row>
    <row r="144" spans="1:140" x14ac:dyDescent="0.3">
      <c r="A144" s="2" t="s">
        <v>122</v>
      </c>
      <c r="B144" s="6">
        <v>43839</v>
      </c>
      <c r="C144" s="7" t="s">
        <v>349</v>
      </c>
      <c r="D144" s="7" t="s">
        <v>28</v>
      </c>
      <c r="E144" s="7">
        <v>11</v>
      </c>
      <c r="F144" s="7" t="s">
        <v>350</v>
      </c>
      <c r="G144" s="7">
        <v>0.6</v>
      </c>
      <c r="H144" s="8" t="s">
        <v>302</v>
      </c>
      <c r="I144" s="48">
        <v>16</v>
      </c>
      <c r="J144" s="11">
        <v>0.5</v>
      </c>
      <c r="K144" s="8" t="s">
        <v>298</v>
      </c>
      <c r="L144" s="7">
        <v>0.73299999999999998</v>
      </c>
      <c r="M144" s="11">
        <v>0.441</v>
      </c>
      <c r="N144" s="14">
        <v>23</v>
      </c>
      <c r="O144" s="14">
        <f t="shared" si="95"/>
        <v>-7</v>
      </c>
      <c r="P144" s="7">
        <v>8</v>
      </c>
      <c r="Q144" s="7">
        <v>29</v>
      </c>
      <c r="R144" s="7">
        <v>37</v>
      </c>
      <c r="S144" s="10">
        <v>0.36363636363636365</v>
      </c>
      <c r="T144" s="10">
        <v>0.8529411764705882</v>
      </c>
      <c r="U144" s="10">
        <f t="shared" si="96"/>
        <v>1.2165775401069518</v>
      </c>
      <c r="V144" s="7">
        <v>23</v>
      </c>
      <c r="W144" s="14">
        <v>18</v>
      </c>
      <c r="X144" s="14">
        <f t="shared" si="97"/>
        <v>5</v>
      </c>
      <c r="Y144" s="7">
        <v>13</v>
      </c>
      <c r="Z144" s="7">
        <v>20</v>
      </c>
      <c r="AA144" s="10">
        <f t="shared" si="98"/>
        <v>0.65</v>
      </c>
      <c r="AB144" s="14">
        <v>12</v>
      </c>
      <c r="AC144" s="5">
        <f t="shared" si="99"/>
        <v>-8</v>
      </c>
      <c r="AD144" s="7">
        <v>8</v>
      </c>
      <c r="AE144" s="7">
        <v>2</v>
      </c>
      <c r="AF144" s="7">
        <v>85</v>
      </c>
      <c r="AG144" s="5">
        <v>79</v>
      </c>
      <c r="AH144" s="60"/>
      <c r="AI144" s="18" t="s">
        <v>112</v>
      </c>
      <c r="AJ144" s="19">
        <v>43424</v>
      </c>
      <c r="AK144" s="20" t="s">
        <v>185</v>
      </c>
      <c r="AL144" s="20" t="s">
        <v>28</v>
      </c>
      <c r="AM144" s="20">
        <v>32</v>
      </c>
      <c r="AN144" s="20" t="s">
        <v>186</v>
      </c>
      <c r="AO144" s="20">
        <v>0.50900000000000001</v>
      </c>
      <c r="AP144" s="21" t="s">
        <v>187</v>
      </c>
      <c r="AQ144" s="25" t="s">
        <v>599</v>
      </c>
      <c r="AR144" s="20">
        <v>0.5</v>
      </c>
      <c r="AS144" s="20" t="s">
        <v>188</v>
      </c>
      <c r="AT144" s="20">
        <v>0.78300000000000003</v>
      </c>
      <c r="AU144" s="23">
        <v>0.36499999999999999</v>
      </c>
      <c r="AV144" s="24">
        <v>14</v>
      </c>
      <c r="AW144" s="27">
        <f t="shared" si="91"/>
        <v>8</v>
      </c>
      <c r="AX144" s="20">
        <v>12</v>
      </c>
      <c r="AY144" s="20">
        <v>30</v>
      </c>
      <c r="AZ144" s="20">
        <v>42</v>
      </c>
      <c r="BA144" s="22">
        <v>0.48</v>
      </c>
      <c r="BB144" s="25">
        <v>0.90909090909090906</v>
      </c>
      <c r="BC144" s="22">
        <f t="shared" si="92"/>
        <v>1.3890909090909092</v>
      </c>
      <c r="BD144" s="20">
        <v>18</v>
      </c>
      <c r="BE144" s="20">
        <v>20</v>
      </c>
      <c r="BF144" s="17">
        <f t="shared" si="102"/>
        <v>-2</v>
      </c>
      <c r="BG144" s="20">
        <v>18</v>
      </c>
      <c r="BH144" s="20">
        <v>16</v>
      </c>
      <c r="BI144" s="20">
        <f t="shared" si="100"/>
        <v>1.125</v>
      </c>
      <c r="BJ144" s="20">
        <v>13</v>
      </c>
      <c r="BK144" s="17">
        <f t="shared" si="82"/>
        <v>-5</v>
      </c>
      <c r="BL144" s="20">
        <v>3</v>
      </c>
      <c r="BM144" s="20">
        <v>3</v>
      </c>
      <c r="BN144" s="20">
        <v>83</v>
      </c>
      <c r="BO144" s="17">
        <v>81</v>
      </c>
      <c r="BT144" s="18" t="s">
        <v>112</v>
      </c>
      <c r="BU144" s="37">
        <v>43424</v>
      </c>
      <c r="BV144" s="20" t="s">
        <v>185</v>
      </c>
      <c r="BW144" s="20">
        <v>1</v>
      </c>
      <c r="BX144" s="20">
        <v>32</v>
      </c>
      <c r="BY144" s="20" t="s">
        <v>186</v>
      </c>
      <c r="BZ144" s="20">
        <v>0.50900000000000001</v>
      </c>
      <c r="CA144" s="21" t="s">
        <v>187</v>
      </c>
      <c r="CB144" s="25" t="s">
        <v>599</v>
      </c>
      <c r="CC144" s="30">
        <v>0.5</v>
      </c>
      <c r="CD144" s="30" t="s">
        <v>188</v>
      </c>
      <c r="CE144" s="30">
        <v>0.78300000000000003</v>
      </c>
      <c r="CF144" s="64">
        <v>0.36499999999999999</v>
      </c>
      <c r="CG144" s="65">
        <v>14</v>
      </c>
      <c r="CH144" s="62">
        <f t="shared" si="93"/>
        <v>8</v>
      </c>
      <c r="CI144" s="30">
        <v>12</v>
      </c>
      <c r="CJ144" s="30">
        <v>30</v>
      </c>
      <c r="CK144" s="30">
        <v>42</v>
      </c>
      <c r="CL144" s="63">
        <v>0.48</v>
      </c>
      <c r="CM144" s="66">
        <v>0.90909090909090906</v>
      </c>
      <c r="CN144" s="22">
        <f t="shared" si="81"/>
        <v>1.3890909090909092</v>
      </c>
      <c r="CO144" s="20">
        <v>18</v>
      </c>
      <c r="CP144" s="20">
        <v>20</v>
      </c>
      <c r="CQ144" s="29">
        <f t="shared" si="103"/>
        <v>-2</v>
      </c>
      <c r="CR144" s="20">
        <v>18</v>
      </c>
      <c r="CS144" s="20">
        <v>16</v>
      </c>
      <c r="CT144" s="20">
        <f t="shared" si="101"/>
        <v>1.125</v>
      </c>
      <c r="CU144" s="20">
        <v>13</v>
      </c>
      <c r="CV144" s="17">
        <f t="shared" si="94"/>
        <v>-3</v>
      </c>
      <c r="CW144" s="20">
        <v>3</v>
      </c>
      <c r="CX144" s="20">
        <v>3</v>
      </c>
      <c r="CY144" s="20">
        <v>83</v>
      </c>
      <c r="CZ144" s="17">
        <v>81</v>
      </c>
      <c r="DD144" s="18" t="s">
        <v>47</v>
      </c>
      <c r="DE144" s="19">
        <v>43867</v>
      </c>
      <c r="DF144" s="20" t="s">
        <v>377</v>
      </c>
      <c r="DG144" s="20" t="s">
        <v>28</v>
      </c>
      <c r="DH144" s="20">
        <v>13</v>
      </c>
      <c r="DI144" s="20" t="s">
        <v>378</v>
      </c>
      <c r="DJ144" s="20">
        <v>0.40799999999999997</v>
      </c>
      <c r="DK144" s="21" t="s">
        <v>375</v>
      </c>
      <c r="DL144" s="25" t="s">
        <v>607</v>
      </c>
      <c r="DM144" s="20">
        <v>0.26300000000000001</v>
      </c>
      <c r="DN144" s="21" t="s">
        <v>379</v>
      </c>
      <c r="DO144" s="20">
        <v>0.85699999999999998</v>
      </c>
      <c r="DP144" s="23">
        <v>0.40400000000000003</v>
      </c>
      <c r="DQ144" s="24">
        <v>24</v>
      </c>
      <c r="DR144" s="27">
        <f t="shared" si="83"/>
        <v>-5</v>
      </c>
      <c r="DS144" s="20">
        <v>19</v>
      </c>
      <c r="DT144" s="20">
        <v>34</v>
      </c>
      <c r="DU144" s="20">
        <v>53</v>
      </c>
      <c r="DV144" s="25">
        <v>0.43181818181818182</v>
      </c>
      <c r="DW144" s="25">
        <v>0.85</v>
      </c>
      <c r="DX144" s="22">
        <f t="shared" si="84"/>
        <v>1.2818181818181817</v>
      </c>
      <c r="DY144" s="20">
        <v>17</v>
      </c>
      <c r="DZ144" s="24">
        <v>14</v>
      </c>
      <c r="EA144" s="17">
        <f t="shared" si="85"/>
        <v>3</v>
      </c>
      <c r="EB144" s="20">
        <v>9</v>
      </c>
      <c r="EC144" s="20">
        <v>9</v>
      </c>
      <c r="ED144" s="25">
        <f t="shared" si="86"/>
        <v>1</v>
      </c>
      <c r="EE144" s="24">
        <v>10</v>
      </c>
      <c r="EF144" s="17">
        <f t="shared" si="87"/>
        <v>1</v>
      </c>
      <c r="EG144" s="20">
        <v>6</v>
      </c>
      <c r="EH144" s="20">
        <v>7</v>
      </c>
      <c r="EI144" s="20">
        <v>75</v>
      </c>
      <c r="EJ144" s="17">
        <v>87</v>
      </c>
    </row>
    <row r="145" spans="1:140" x14ac:dyDescent="0.3">
      <c r="A145" s="2" t="s">
        <v>96</v>
      </c>
      <c r="B145" s="6">
        <v>43841</v>
      </c>
      <c r="C145" s="7" t="s">
        <v>351</v>
      </c>
      <c r="D145" s="7" t="s">
        <v>28</v>
      </c>
      <c r="E145" s="7">
        <v>15</v>
      </c>
      <c r="F145" s="7" t="s">
        <v>352</v>
      </c>
      <c r="G145" s="7">
        <v>0.45300000000000001</v>
      </c>
      <c r="H145" s="8" t="s">
        <v>353</v>
      </c>
      <c r="I145" s="48">
        <v>19</v>
      </c>
      <c r="J145" s="7">
        <v>0.105</v>
      </c>
      <c r="K145" s="7" t="s">
        <v>354</v>
      </c>
      <c r="L145" s="7">
        <v>0.81799999999999995</v>
      </c>
      <c r="M145" s="11">
        <v>0.4</v>
      </c>
      <c r="N145" s="14">
        <v>12</v>
      </c>
      <c r="O145" s="14">
        <f t="shared" si="95"/>
        <v>7</v>
      </c>
      <c r="P145" s="7">
        <v>10</v>
      </c>
      <c r="Q145" s="7">
        <v>25</v>
      </c>
      <c r="R145" s="7">
        <v>35</v>
      </c>
      <c r="S145" s="10">
        <v>0.3125</v>
      </c>
      <c r="T145" s="10">
        <v>0.67567567567567566</v>
      </c>
      <c r="U145" s="10">
        <f t="shared" si="96"/>
        <v>0.98817567567567566</v>
      </c>
      <c r="V145" s="7">
        <v>24</v>
      </c>
      <c r="W145" s="14">
        <v>23</v>
      </c>
      <c r="X145" s="14">
        <f t="shared" si="97"/>
        <v>1</v>
      </c>
      <c r="Y145" s="7">
        <v>10</v>
      </c>
      <c r="Z145" s="7">
        <v>19</v>
      </c>
      <c r="AA145" s="10">
        <f t="shared" si="98"/>
        <v>0.52631578947368418</v>
      </c>
      <c r="AB145" s="14">
        <v>23</v>
      </c>
      <c r="AC145" s="5">
        <f t="shared" si="99"/>
        <v>4</v>
      </c>
      <c r="AD145" s="7">
        <v>3</v>
      </c>
      <c r="AE145" s="7">
        <v>11</v>
      </c>
      <c r="AF145" s="7">
        <v>68</v>
      </c>
      <c r="AG145" s="5">
        <v>80</v>
      </c>
      <c r="AH145" s="60"/>
      <c r="AI145" s="18" t="s">
        <v>82</v>
      </c>
      <c r="AJ145" s="19">
        <v>43806</v>
      </c>
      <c r="AK145" s="20" t="s">
        <v>331</v>
      </c>
      <c r="AL145" s="20" t="s">
        <v>28</v>
      </c>
      <c r="AM145" s="20">
        <v>32</v>
      </c>
      <c r="AN145" s="20" t="s">
        <v>332</v>
      </c>
      <c r="AO145" s="20">
        <v>0.56299999999999994</v>
      </c>
      <c r="AP145" s="20" t="s">
        <v>333</v>
      </c>
      <c r="AQ145" s="24">
        <v>33</v>
      </c>
      <c r="AR145" s="20">
        <v>0.45500000000000002</v>
      </c>
      <c r="AS145" s="21" t="s">
        <v>334</v>
      </c>
      <c r="AT145" s="20">
        <v>0.72699999999999998</v>
      </c>
      <c r="AU145" s="23">
        <v>0.377</v>
      </c>
      <c r="AV145" s="24">
        <v>24</v>
      </c>
      <c r="AW145" s="27">
        <f t="shared" si="91"/>
        <v>9</v>
      </c>
      <c r="AX145" s="20">
        <v>16</v>
      </c>
      <c r="AY145" s="20">
        <v>30</v>
      </c>
      <c r="AZ145" s="20">
        <v>46</v>
      </c>
      <c r="BA145" s="25">
        <v>0.55172413793103448</v>
      </c>
      <c r="BB145" s="25">
        <v>0.76923076923076927</v>
      </c>
      <c r="BC145" s="22">
        <f t="shared" si="92"/>
        <v>1.3209549071618039</v>
      </c>
      <c r="BD145" s="20">
        <v>13</v>
      </c>
      <c r="BE145" s="24">
        <v>15</v>
      </c>
      <c r="BF145" s="17">
        <f t="shared" si="102"/>
        <v>-2</v>
      </c>
      <c r="BG145" s="20">
        <v>18</v>
      </c>
      <c r="BH145" s="20">
        <v>15</v>
      </c>
      <c r="BI145" s="20">
        <f t="shared" si="100"/>
        <v>1.2</v>
      </c>
      <c r="BJ145" s="24">
        <v>13</v>
      </c>
      <c r="BK145" s="17">
        <f t="shared" si="82"/>
        <v>-5</v>
      </c>
      <c r="BL145" s="20">
        <v>4</v>
      </c>
      <c r="BM145" s="20">
        <v>5</v>
      </c>
      <c r="BN145" s="20">
        <v>95</v>
      </c>
      <c r="BO145" s="17">
        <v>85</v>
      </c>
      <c r="BT145" s="18" t="s">
        <v>82</v>
      </c>
      <c r="BU145" s="37">
        <v>43806</v>
      </c>
      <c r="BV145" s="20" t="s">
        <v>331</v>
      </c>
      <c r="BW145" s="20">
        <v>1</v>
      </c>
      <c r="BX145" s="20">
        <v>32</v>
      </c>
      <c r="BY145" s="20" t="s">
        <v>332</v>
      </c>
      <c r="BZ145" s="20">
        <v>0.56299999999999994</v>
      </c>
      <c r="CA145" s="20" t="s">
        <v>333</v>
      </c>
      <c r="CB145" s="24">
        <v>33</v>
      </c>
      <c r="CC145" s="30">
        <v>0.45500000000000002</v>
      </c>
      <c r="CD145" s="61" t="s">
        <v>334</v>
      </c>
      <c r="CE145" s="30">
        <v>0.72699999999999998</v>
      </c>
      <c r="CF145" s="64">
        <v>0.377</v>
      </c>
      <c r="CG145" s="65">
        <v>24</v>
      </c>
      <c r="CH145" s="62">
        <f t="shared" si="93"/>
        <v>9</v>
      </c>
      <c r="CI145" s="30">
        <v>16</v>
      </c>
      <c r="CJ145" s="30">
        <v>30</v>
      </c>
      <c r="CK145" s="30">
        <v>46</v>
      </c>
      <c r="CL145" s="66">
        <v>0.55172413793103448</v>
      </c>
      <c r="CM145" s="66">
        <v>0.76923076923076927</v>
      </c>
      <c r="CN145" s="22">
        <f t="shared" si="81"/>
        <v>1.3209549071618039</v>
      </c>
      <c r="CO145" s="20">
        <v>13</v>
      </c>
      <c r="CP145" s="24">
        <v>15</v>
      </c>
      <c r="CQ145" s="29">
        <f t="shared" si="103"/>
        <v>-2</v>
      </c>
      <c r="CR145" s="20">
        <v>18</v>
      </c>
      <c r="CS145" s="20">
        <v>15</v>
      </c>
      <c r="CT145" s="20">
        <f t="shared" si="101"/>
        <v>1.2</v>
      </c>
      <c r="CU145" s="24">
        <v>13</v>
      </c>
      <c r="CV145" s="17">
        <f t="shared" si="94"/>
        <v>-2</v>
      </c>
      <c r="CW145" s="20">
        <v>4</v>
      </c>
      <c r="CX145" s="20">
        <v>5</v>
      </c>
      <c r="CY145" s="20">
        <v>95</v>
      </c>
      <c r="CZ145" s="17">
        <v>85</v>
      </c>
      <c r="DD145" s="18" t="s">
        <v>146</v>
      </c>
      <c r="DE145" s="19">
        <v>43869</v>
      </c>
      <c r="DF145" s="20" t="s">
        <v>380</v>
      </c>
      <c r="DG145" s="20" t="s">
        <v>28</v>
      </c>
      <c r="DH145" s="20">
        <v>17</v>
      </c>
      <c r="DI145" s="20" t="s">
        <v>367</v>
      </c>
      <c r="DJ145" s="20">
        <v>0.51700000000000002</v>
      </c>
      <c r="DK145" s="21" t="s">
        <v>381</v>
      </c>
      <c r="DL145" s="25" t="s">
        <v>598</v>
      </c>
      <c r="DM145" s="23">
        <v>0.6</v>
      </c>
      <c r="DN145" s="20" t="s">
        <v>382</v>
      </c>
      <c r="DO145" s="20">
        <v>0.86699999999999999</v>
      </c>
      <c r="DP145" s="23">
        <v>0.46300000000000002</v>
      </c>
      <c r="DQ145" s="24">
        <v>12</v>
      </c>
      <c r="DR145" s="27">
        <f t="shared" si="83"/>
        <v>8</v>
      </c>
      <c r="DS145" s="20">
        <v>12</v>
      </c>
      <c r="DT145" s="20">
        <v>23</v>
      </c>
      <c r="DU145" s="20">
        <v>35</v>
      </c>
      <c r="DV145" s="25">
        <v>0.4</v>
      </c>
      <c r="DW145" s="25">
        <v>0.71875</v>
      </c>
      <c r="DX145" s="22">
        <f t="shared" si="84"/>
        <v>1.1187499999999999</v>
      </c>
      <c r="DY145" s="20">
        <v>15</v>
      </c>
      <c r="DZ145" s="24">
        <v>16</v>
      </c>
      <c r="EA145" s="17">
        <f t="shared" si="85"/>
        <v>-1</v>
      </c>
      <c r="EB145" s="20">
        <v>18</v>
      </c>
      <c r="EC145" s="20">
        <v>13</v>
      </c>
      <c r="ED145" s="25">
        <f t="shared" si="86"/>
        <v>1.3846153846153846</v>
      </c>
      <c r="EE145" s="24">
        <v>14</v>
      </c>
      <c r="EF145" s="17">
        <f t="shared" si="87"/>
        <v>-4</v>
      </c>
      <c r="EG145" s="20">
        <v>5</v>
      </c>
      <c r="EH145" s="20">
        <v>7</v>
      </c>
      <c r="EI145" s="20">
        <v>85</v>
      </c>
      <c r="EJ145" s="17">
        <v>76</v>
      </c>
    </row>
    <row r="146" spans="1:140" x14ac:dyDescent="0.3">
      <c r="A146" s="2" t="s">
        <v>355</v>
      </c>
      <c r="B146" s="6">
        <v>43845</v>
      </c>
      <c r="C146" s="7" t="s">
        <v>356</v>
      </c>
      <c r="D146" s="7" t="s">
        <v>28</v>
      </c>
      <c r="E146" s="7">
        <v>18</v>
      </c>
      <c r="F146" s="7" t="s">
        <v>357</v>
      </c>
      <c r="G146" s="7">
        <v>0.5</v>
      </c>
      <c r="H146" s="8" t="s">
        <v>358</v>
      </c>
      <c r="I146" s="48">
        <v>18</v>
      </c>
      <c r="J146" s="11">
        <v>0.5</v>
      </c>
      <c r="K146" s="8" t="s">
        <v>359</v>
      </c>
      <c r="L146" s="7">
        <v>0.75</v>
      </c>
      <c r="M146" s="11">
        <v>0.39600000000000002</v>
      </c>
      <c r="N146" s="14">
        <v>17</v>
      </c>
      <c r="O146" s="14">
        <f t="shared" si="95"/>
        <v>1</v>
      </c>
      <c r="P146" s="7">
        <v>6</v>
      </c>
      <c r="Q146" s="7">
        <v>29</v>
      </c>
      <c r="R146" s="7">
        <v>35</v>
      </c>
      <c r="S146" s="10">
        <v>0.21428571428571427</v>
      </c>
      <c r="T146" s="10">
        <v>0.82857142857142863</v>
      </c>
      <c r="U146" s="10">
        <f t="shared" si="96"/>
        <v>1.0428571428571429</v>
      </c>
      <c r="V146" s="7">
        <v>16</v>
      </c>
      <c r="W146" s="14">
        <v>12</v>
      </c>
      <c r="X146" s="14">
        <f t="shared" si="97"/>
        <v>4</v>
      </c>
      <c r="Y146" s="7">
        <v>14</v>
      </c>
      <c r="Z146" s="7">
        <v>12</v>
      </c>
      <c r="AA146" s="10">
        <f t="shared" si="98"/>
        <v>1.1666666666666667</v>
      </c>
      <c r="AB146" s="14">
        <v>15</v>
      </c>
      <c r="AC146" s="5">
        <f t="shared" si="99"/>
        <v>3</v>
      </c>
      <c r="AD146" s="7">
        <v>5</v>
      </c>
      <c r="AE146" s="7">
        <v>10</v>
      </c>
      <c r="AF146" s="7">
        <v>71</v>
      </c>
      <c r="AG146" s="5">
        <v>72</v>
      </c>
      <c r="AH146" s="60"/>
      <c r="AI146" s="18" t="s">
        <v>181</v>
      </c>
      <c r="AJ146" s="19">
        <v>43421</v>
      </c>
      <c r="AK146" s="20" t="s">
        <v>182</v>
      </c>
      <c r="AL146" s="20" t="s">
        <v>28</v>
      </c>
      <c r="AM146" s="20">
        <v>33</v>
      </c>
      <c r="AN146" s="20" t="s">
        <v>183</v>
      </c>
      <c r="AO146" s="20">
        <v>0.54</v>
      </c>
      <c r="AP146" s="21" t="s">
        <v>50</v>
      </c>
      <c r="AQ146" s="25" t="s">
        <v>591</v>
      </c>
      <c r="AR146" s="20">
        <v>0.38500000000000001</v>
      </c>
      <c r="AS146" s="21" t="s">
        <v>184</v>
      </c>
      <c r="AT146" s="20">
        <v>0.58799999999999997</v>
      </c>
      <c r="AU146" s="23">
        <v>0.309</v>
      </c>
      <c r="AV146" s="24">
        <v>14</v>
      </c>
      <c r="AW146" s="27">
        <f t="shared" si="91"/>
        <v>12</v>
      </c>
      <c r="AX146" s="20">
        <v>13</v>
      </c>
      <c r="AY146" s="20">
        <v>32</v>
      </c>
      <c r="AZ146" s="20">
        <v>45</v>
      </c>
      <c r="BA146" s="22">
        <v>0.41935483870967744</v>
      </c>
      <c r="BB146" s="25">
        <v>0.78048780487804881</v>
      </c>
      <c r="BC146" s="22">
        <f t="shared" si="92"/>
        <v>1.1998426435877263</v>
      </c>
      <c r="BD146" s="20">
        <v>19</v>
      </c>
      <c r="BE146" s="20">
        <v>20</v>
      </c>
      <c r="BF146" s="17">
        <f t="shared" si="102"/>
        <v>-1</v>
      </c>
      <c r="BG146" s="20">
        <v>18</v>
      </c>
      <c r="BH146" s="20">
        <v>16</v>
      </c>
      <c r="BI146" s="20">
        <f t="shared" si="100"/>
        <v>1.125</v>
      </c>
      <c r="BJ146" s="20">
        <v>14</v>
      </c>
      <c r="BK146" s="17">
        <f t="shared" si="82"/>
        <v>-4</v>
      </c>
      <c r="BL146" s="20">
        <v>11</v>
      </c>
      <c r="BM146" s="20">
        <v>5</v>
      </c>
      <c r="BN146" s="20">
        <v>88</v>
      </c>
      <c r="BO146" s="17">
        <v>85</v>
      </c>
      <c r="BT146" s="18" t="s">
        <v>181</v>
      </c>
      <c r="BU146" s="37">
        <v>43421</v>
      </c>
      <c r="BV146" s="20" t="s">
        <v>182</v>
      </c>
      <c r="BW146" s="20">
        <v>1</v>
      </c>
      <c r="BX146" s="20">
        <v>33</v>
      </c>
      <c r="BY146" s="20" t="s">
        <v>183</v>
      </c>
      <c r="BZ146" s="20">
        <v>0.54</v>
      </c>
      <c r="CA146" s="21" t="s">
        <v>50</v>
      </c>
      <c r="CB146" s="25" t="s">
        <v>591</v>
      </c>
      <c r="CC146" s="30">
        <v>0.38500000000000001</v>
      </c>
      <c r="CD146" s="61" t="s">
        <v>184</v>
      </c>
      <c r="CE146" s="30">
        <v>0.58799999999999997</v>
      </c>
      <c r="CF146" s="64">
        <v>0.309</v>
      </c>
      <c r="CG146" s="65">
        <v>14</v>
      </c>
      <c r="CH146" s="62">
        <f t="shared" si="93"/>
        <v>12</v>
      </c>
      <c r="CI146" s="30">
        <v>13</v>
      </c>
      <c r="CJ146" s="30">
        <v>32</v>
      </c>
      <c r="CK146" s="30">
        <v>45</v>
      </c>
      <c r="CL146" s="63">
        <v>0.41935483870967744</v>
      </c>
      <c r="CM146" s="66">
        <v>0.78048780487804881</v>
      </c>
      <c r="CN146" s="22">
        <f t="shared" si="81"/>
        <v>1.1998426435877263</v>
      </c>
      <c r="CO146" s="20">
        <v>19</v>
      </c>
      <c r="CP146" s="20">
        <v>20</v>
      </c>
      <c r="CQ146" s="29">
        <f t="shared" si="103"/>
        <v>-1</v>
      </c>
      <c r="CR146" s="20">
        <v>18</v>
      </c>
      <c r="CS146" s="20">
        <v>16</v>
      </c>
      <c r="CT146" s="20">
        <f t="shared" si="101"/>
        <v>1.125</v>
      </c>
      <c r="CU146" s="20">
        <v>14</v>
      </c>
      <c r="CV146" s="17">
        <f t="shared" si="94"/>
        <v>-2</v>
      </c>
      <c r="CW146" s="20">
        <v>11</v>
      </c>
      <c r="CX146" s="20">
        <v>5</v>
      </c>
      <c r="CY146" s="20">
        <v>88</v>
      </c>
      <c r="CZ146" s="17">
        <v>85</v>
      </c>
      <c r="DD146" s="18" t="s">
        <v>138</v>
      </c>
      <c r="DE146" s="19">
        <v>43873</v>
      </c>
      <c r="DF146" s="20" t="s">
        <v>383</v>
      </c>
      <c r="DG146" s="20" t="s">
        <v>28</v>
      </c>
      <c r="DH146" s="20">
        <v>14</v>
      </c>
      <c r="DI146" s="20" t="s">
        <v>384</v>
      </c>
      <c r="DJ146" s="20">
        <v>0.47199999999999998</v>
      </c>
      <c r="DK146" s="21" t="s">
        <v>90</v>
      </c>
      <c r="DL146" s="25" t="s">
        <v>604</v>
      </c>
      <c r="DM146" s="20">
        <v>0.375</v>
      </c>
      <c r="DN146" s="20" t="s">
        <v>385</v>
      </c>
      <c r="DO146" s="20">
        <v>0.68600000000000005</v>
      </c>
      <c r="DP146" s="23">
        <v>0.38200000000000001</v>
      </c>
      <c r="DQ146" s="24">
        <v>36</v>
      </c>
      <c r="DR146" s="27">
        <f t="shared" si="83"/>
        <v>-12</v>
      </c>
      <c r="DS146" s="20">
        <v>10</v>
      </c>
      <c r="DT146" s="20">
        <v>34</v>
      </c>
      <c r="DU146" s="20">
        <v>44</v>
      </c>
      <c r="DV146" s="25">
        <v>0.30303030303030304</v>
      </c>
      <c r="DW146" s="25">
        <v>0.77272727272727271</v>
      </c>
      <c r="DX146" s="22">
        <f t="shared" si="84"/>
        <v>1.0757575757575757</v>
      </c>
      <c r="DY146" s="20">
        <v>18</v>
      </c>
      <c r="DZ146" s="24">
        <v>24</v>
      </c>
      <c r="EA146" s="17">
        <f t="shared" si="85"/>
        <v>-6</v>
      </c>
      <c r="EB146" s="20">
        <v>15</v>
      </c>
      <c r="EC146" s="20">
        <v>12</v>
      </c>
      <c r="ED146" s="25">
        <f t="shared" si="86"/>
        <v>1.25</v>
      </c>
      <c r="EE146" s="24">
        <v>10</v>
      </c>
      <c r="EF146" s="17">
        <f t="shared" si="87"/>
        <v>-5</v>
      </c>
      <c r="EG146" s="20">
        <v>4</v>
      </c>
      <c r="EH146" s="20">
        <v>4</v>
      </c>
      <c r="EI146" s="20">
        <v>83</v>
      </c>
      <c r="EJ146" s="17">
        <v>81</v>
      </c>
    </row>
    <row r="147" spans="1:140" x14ac:dyDescent="0.3">
      <c r="A147" s="2" t="s">
        <v>52</v>
      </c>
      <c r="B147" s="6">
        <v>43848</v>
      </c>
      <c r="C147" s="7" t="s">
        <v>360</v>
      </c>
      <c r="D147" s="7" t="s">
        <v>28</v>
      </c>
      <c r="E147" s="7">
        <v>19</v>
      </c>
      <c r="F147" s="7" t="s">
        <v>361</v>
      </c>
      <c r="G147" s="7">
        <v>0.435</v>
      </c>
      <c r="H147" s="8" t="s">
        <v>362</v>
      </c>
      <c r="I147" s="48">
        <v>21</v>
      </c>
      <c r="J147" s="7">
        <v>0.33300000000000002</v>
      </c>
      <c r="K147" s="7" t="s">
        <v>363</v>
      </c>
      <c r="L147" s="7">
        <v>0.69</v>
      </c>
      <c r="M147" s="11">
        <v>0.434</v>
      </c>
      <c r="N147" s="14">
        <v>18</v>
      </c>
      <c r="O147" s="14">
        <f t="shared" si="95"/>
        <v>3</v>
      </c>
      <c r="P147" s="7">
        <v>17</v>
      </c>
      <c r="Q147" s="7">
        <v>29</v>
      </c>
      <c r="R147" s="7">
        <v>46</v>
      </c>
      <c r="S147" s="10">
        <v>0.45945945945945948</v>
      </c>
      <c r="T147" s="10">
        <v>0.90625</v>
      </c>
      <c r="U147" s="10">
        <f t="shared" si="96"/>
        <v>1.3657094594594594</v>
      </c>
      <c r="V147" s="7">
        <v>16</v>
      </c>
      <c r="W147" s="14">
        <v>26</v>
      </c>
      <c r="X147" s="14">
        <f t="shared" si="97"/>
        <v>-10</v>
      </c>
      <c r="Y147" s="7">
        <v>16</v>
      </c>
      <c r="Z147" s="7">
        <v>15</v>
      </c>
      <c r="AA147" s="10">
        <f t="shared" si="98"/>
        <v>1.0666666666666667</v>
      </c>
      <c r="AB147" s="14">
        <v>17</v>
      </c>
      <c r="AC147" s="5">
        <f t="shared" si="99"/>
        <v>2</v>
      </c>
      <c r="AD147" s="7">
        <v>3</v>
      </c>
      <c r="AE147" s="7">
        <v>9</v>
      </c>
      <c r="AF147" s="7">
        <v>81</v>
      </c>
      <c r="AG147" s="5">
        <v>93</v>
      </c>
      <c r="AH147" s="60"/>
      <c r="AI147" s="18" t="s">
        <v>397</v>
      </c>
      <c r="AJ147" s="19">
        <v>43896</v>
      </c>
      <c r="AK147" s="20" t="s">
        <v>398</v>
      </c>
      <c r="AL147" s="20" t="s">
        <v>28</v>
      </c>
      <c r="AM147" s="20">
        <v>34</v>
      </c>
      <c r="AN147" s="20" t="s">
        <v>399</v>
      </c>
      <c r="AO147" s="20">
        <v>0.57099999999999995</v>
      </c>
      <c r="AP147" s="20" t="s">
        <v>400</v>
      </c>
      <c r="AQ147" s="24">
        <v>31</v>
      </c>
      <c r="AR147" s="20">
        <v>0.45200000000000001</v>
      </c>
      <c r="AS147" s="21" t="s">
        <v>401</v>
      </c>
      <c r="AT147" s="20">
        <v>0.46700000000000003</v>
      </c>
      <c r="AU147" s="23">
        <v>0.313</v>
      </c>
      <c r="AV147" s="24">
        <v>21</v>
      </c>
      <c r="AW147" s="27">
        <f t="shared" si="91"/>
        <v>10</v>
      </c>
      <c r="AX147" s="20">
        <v>13</v>
      </c>
      <c r="AY147" s="20">
        <v>37</v>
      </c>
      <c r="AZ147" s="20">
        <v>50</v>
      </c>
      <c r="BA147" s="25">
        <v>0.43333333333333335</v>
      </c>
      <c r="BB147" s="25">
        <v>0.80434782608695654</v>
      </c>
      <c r="BC147" s="22">
        <f t="shared" si="92"/>
        <v>1.2376811594202899</v>
      </c>
      <c r="BD147" s="20">
        <v>17</v>
      </c>
      <c r="BE147" s="24">
        <v>15</v>
      </c>
      <c r="BF147" s="17">
        <f t="shared" si="102"/>
        <v>2</v>
      </c>
      <c r="BG147" s="20">
        <v>19</v>
      </c>
      <c r="BH147" s="20">
        <v>17</v>
      </c>
      <c r="BI147" s="20">
        <f t="shared" si="100"/>
        <v>1.1176470588235294</v>
      </c>
      <c r="BJ147" s="24">
        <v>9</v>
      </c>
      <c r="BK147" s="17">
        <f t="shared" si="82"/>
        <v>-10</v>
      </c>
      <c r="BL147" s="20">
        <v>6</v>
      </c>
      <c r="BM147" s="20">
        <v>5</v>
      </c>
      <c r="BN147" s="20">
        <v>85</v>
      </c>
      <c r="BO147" s="17">
        <v>78</v>
      </c>
      <c r="BT147" s="18" t="s">
        <v>397</v>
      </c>
      <c r="BU147" s="37">
        <v>43896</v>
      </c>
      <c r="BV147" s="20" t="s">
        <v>398</v>
      </c>
      <c r="BW147" s="20">
        <v>1</v>
      </c>
      <c r="BX147" s="20">
        <v>34</v>
      </c>
      <c r="BY147" s="20" t="s">
        <v>399</v>
      </c>
      <c r="BZ147" s="20">
        <v>0.57099999999999995</v>
      </c>
      <c r="CA147" s="20" t="s">
        <v>400</v>
      </c>
      <c r="CB147" s="24">
        <v>31</v>
      </c>
      <c r="CC147" s="30">
        <v>0.45200000000000001</v>
      </c>
      <c r="CD147" s="61" t="s">
        <v>401</v>
      </c>
      <c r="CE147" s="30">
        <v>0.46700000000000003</v>
      </c>
      <c r="CF147" s="64">
        <v>0.313</v>
      </c>
      <c r="CG147" s="65">
        <v>21</v>
      </c>
      <c r="CH147" s="62">
        <f t="shared" si="93"/>
        <v>10</v>
      </c>
      <c r="CI147" s="30">
        <v>13</v>
      </c>
      <c r="CJ147" s="30">
        <v>37</v>
      </c>
      <c r="CK147" s="30">
        <v>50</v>
      </c>
      <c r="CL147" s="66">
        <v>0.43333333333333335</v>
      </c>
      <c r="CM147" s="66">
        <v>0.80434782608695654</v>
      </c>
      <c r="CN147" s="22">
        <f t="shared" si="81"/>
        <v>1.2376811594202899</v>
      </c>
      <c r="CO147" s="20">
        <v>17</v>
      </c>
      <c r="CP147" s="24">
        <v>15</v>
      </c>
      <c r="CQ147" s="29">
        <f t="shared" si="103"/>
        <v>2</v>
      </c>
      <c r="CR147" s="20">
        <v>19</v>
      </c>
      <c r="CS147" s="20">
        <v>17</v>
      </c>
      <c r="CT147" s="20">
        <f t="shared" si="101"/>
        <v>1.1176470588235294</v>
      </c>
      <c r="CU147" s="24">
        <v>9</v>
      </c>
      <c r="CV147" s="17">
        <f t="shared" si="94"/>
        <v>-8</v>
      </c>
      <c r="CW147" s="20">
        <v>6</v>
      </c>
      <c r="CX147" s="20">
        <v>5</v>
      </c>
      <c r="CY147" s="20">
        <v>85</v>
      </c>
      <c r="CZ147" s="17">
        <v>78</v>
      </c>
      <c r="DD147" s="18" t="s">
        <v>107</v>
      </c>
      <c r="DE147" s="19">
        <v>43876</v>
      </c>
      <c r="DF147" s="20" t="s">
        <v>386</v>
      </c>
      <c r="DG147" s="20" t="s">
        <v>28</v>
      </c>
      <c r="DH147" s="20">
        <v>27</v>
      </c>
      <c r="DI147" s="20" t="s">
        <v>227</v>
      </c>
      <c r="DJ147" s="20">
        <v>0.46700000000000003</v>
      </c>
      <c r="DK147" s="21" t="s">
        <v>236</v>
      </c>
      <c r="DL147" s="25" t="s">
        <v>604</v>
      </c>
      <c r="DM147" s="20">
        <v>0.41699999999999998</v>
      </c>
      <c r="DN147" s="20" t="s">
        <v>387</v>
      </c>
      <c r="DO147" s="20">
        <v>0.88200000000000001</v>
      </c>
      <c r="DP147" s="23">
        <v>0.42399999999999999</v>
      </c>
      <c r="DQ147" s="24">
        <v>24</v>
      </c>
      <c r="DR147" s="27">
        <f t="shared" si="83"/>
        <v>0</v>
      </c>
      <c r="DS147" s="20">
        <v>18</v>
      </c>
      <c r="DT147" s="20">
        <v>31</v>
      </c>
      <c r="DU147" s="20">
        <v>49</v>
      </c>
      <c r="DV147" s="25">
        <v>0.51428571428571423</v>
      </c>
      <c r="DW147" s="25">
        <v>0.83783783783783783</v>
      </c>
      <c r="DX147" s="22">
        <f t="shared" si="84"/>
        <v>1.352123552123552</v>
      </c>
      <c r="DY147" s="20">
        <v>15</v>
      </c>
      <c r="DZ147" s="24">
        <v>25</v>
      </c>
      <c r="EA147" s="17">
        <f t="shared" si="85"/>
        <v>-10</v>
      </c>
      <c r="EB147" s="20">
        <v>18</v>
      </c>
      <c r="EC147" s="20">
        <v>12</v>
      </c>
      <c r="ED147" s="25">
        <f t="shared" si="86"/>
        <v>1.5</v>
      </c>
      <c r="EE147" s="24">
        <v>10</v>
      </c>
      <c r="EF147" s="17">
        <f t="shared" si="87"/>
        <v>-8</v>
      </c>
      <c r="EG147" s="20">
        <v>3</v>
      </c>
      <c r="EH147" s="20">
        <v>7</v>
      </c>
      <c r="EI147" s="20">
        <v>96</v>
      </c>
      <c r="EJ147" s="17">
        <v>88</v>
      </c>
    </row>
    <row r="148" spans="1:140" x14ac:dyDescent="0.3">
      <c r="A148" s="2" t="s">
        <v>57</v>
      </c>
      <c r="B148" s="6">
        <v>43852</v>
      </c>
      <c r="C148" s="7" t="s">
        <v>364</v>
      </c>
      <c r="D148" s="7" t="s">
        <v>28</v>
      </c>
      <c r="E148" s="7">
        <v>5</v>
      </c>
      <c r="F148" s="7" t="s">
        <v>365</v>
      </c>
      <c r="G148" s="7">
        <v>0.42899999999999999</v>
      </c>
      <c r="H148" s="8" t="s">
        <v>314</v>
      </c>
      <c r="I148" s="48">
        <v>29</v>
      </c>
      <c r="J148" s="11">
        <v>0.31</v>
      </c>
      <c r="K148" s="8" t="s">
        <v>203</v>
      </c>
      <c r="L148" s="7">
        <v>0.75</v>
      </c>
      <c r="M148" s="11">
        <v>0.443</v>
      </c>
      <c r="N148" s="14">
        <v>16</v>
      </c>
      <c r="O148" s="14">
        <f t="shared" si="95"/>
        <v>13</v>
      </c>
      <c r="P148" s="7">
        <v>16</v>
      </c>
      <c r="Q148" s="7">
        <v>26</v>
      </c>
      <c r="R148" s="7">
        <v>42</v>
      </c>
      <c r="S148" s="10">
        <v>0.37209302325581395</v>
      </c>
      <c r="T148" s="10">
        <v>0.76470588235294112</v>
      </c>
      <c r="U148" s="10">
        <f t="shared" si="96"/>
        <v>1.1367989056087551</v>
      </c>
      <c r="V148" s="7">
        <v>17</v>
      </c>
      <c r="W148" s="14">
        <v>16</v>
      </c>
      <c r="X148" s="14">
        <f t="shared" si="97"/>
        <v>1</v>
      </c>
      <c r="Y148" s="7">
        <v>21</v>
      </c>
      <c r="Z148" s="7">
        <v>9</v>
      </c>
      <c r="AA148" s="10">
        <f t="shared" si="98"/>
        <v>2.3333333333333335</v>
      </c>
      <c r="AB148" s="14">
        <v>8</v>
      </c>
      <c r="AC148" s="5">
        <f t="shared" si="99"/>
        <v>-1</v>
      </c>
      <c r="AD148" s="7">
        <v>3</v>
      </c>
      <c r="AE148" s="7">
        <v>4</v>
      </c>
      <c r="AF148" s="7">
        <v>81</v>
      </c>
      <c r="AG148" s="5">
        <v>85</v>
      </c>
      <c r="AH148" s="60"/>
      <c r="AI148" s="18" t="s">
        <v>128</v>
      </c>
      <c r="AJ148" s="19">
        <v>43855</v>
      </c>
      <c r="AK148" s="20" t="s">
        <v>366</v>
      </c>
      <c r="AL148" s="20" t="s">
        <v>28</v>
      </c>
      <c r="AM148" s="20">
        <v>36</v>
      </c>
      <c r="AN148" s="20" t="s">
        <v>367</v>
      </c>
      <c r="AO148" s="20">
        <v>0.51700000000000002</v>
      </c>
      <c r="AP148" s="21" t="s">
        <v>142</v>
      </c>
      <c r="AQ148" s="25" t="s">
        <v>598</v>
      </c>
      <c r="AR148" s="23">
        <v>0.3</v>
      </c>
      <c r="AS148" s="20" t="s">
        <v>368</v>
      </c>
      <c r="AT148" s="20">
        <v>1</v>
      </c>
      <c r="AU148" s="23">
        <v>0.40400000000000003</v>
      </c>
      <c r="AV148" s="24">
        <v>6</v>
      </c>
      <c r="AW148" s="27">
        <f t="shared" si="91"/>
        <v>14</v>
      </c>
      <c r="AX148" s="20">
        <v>12</v>
      </c>
      <c r="AY148" s="20">
        <v>26</v>
      </c>
      <c r="AZ148" s="20">
        <v>38</v>
      </c>
      <c r="BA148" s="25">
        <v>0.42857142857142855</v>
      </c>
      <c r="BB148" s="25">
        <v>0.78787878787878785</v>
      </c>
      <c r="BC148" s="22">
        <f t="shared" si="92"/>
        <v>1.2164502164502164</v>
      </c>
      <c r="BD148" s="20">
        <v>15</v>
      </c>
      <c r="BE148" s="24">
        <v>16</v>
      </c>
      <c r="BF148" s="17">
        <f t="shared" si="102"/>
        <v>-1</v>
      </c>
      <c r="BG148" s="20">
        <v>14</v>
      </c>
      <c r="BH148" s="20">
        <v>11</v>
      </c>
      <c r="BI148" s="20">
        <f t="shared" si="100"/>
        <v>1.2727272727272727</v>
      </c>
      <c r="BJ148" s="24">
        <v>14</v>
      </c>
      <c r="BK148" s="17">
        <f t="shared" si="82"/>
        <v>0</v>
      </c>
      <c r="BL148" s="20">
        <v>2</v>
      </c>
      <c r="BM148" s="20">
        <v>10</v>
      </c>
      <c r="BN148" s="20">
        <v>80</v>
      </c>
      <c r="BO148" s="17">
        <v>74</v>
      </c>
      <c r="BT148" s="18" t="s">
        <v>128</v>
      </c>
      <c r="BU148" s="37">
        <v>43855</v>
      </c>
      <c r="BV148" s="20" t="s">
        <v>366</v>
      </c>
      <c r="BW148" s="20">
        <v>1</v>
      </c>
      <c r="BX148" s="20">
        <v>36</v>
      </c>
      <c r="BY148" s="20" t="s">
        <v>367</v>
      </c>
      <c r="BZ148" s="20">
        <v>0.51700000000000002</v>
      </c>
      <c r="CA148" s="21" t="s">
        <v>142</v>
      </c>
      <c r="CB148" s="25" t="s">
        <v>598</v>
      </c>
      <c r="CC148" s="64">
        <v>0.3</v>
      </c>
      <c r="CD148" s="30" t="s">
        <v>368</v>
      </c>
      <c r="CE148" s="30">
        <v>1</v>
      </c>
      <c r="CF148" s="64">
        <v>0.40400000000000003</v>
      </c>
      <c r="CG148" s="65">
        <v>6</v>
      </c>
      <c r="CH148" s="62">
        <f t="shared" si="93"/>
        <v>14</v>
      </c>
      <c r="CI148" s="30">
        <v>12</v>
      </c>
      <c r="CJ148" s="30">
        <v>26</v>
      </c>
      <c r="CK148" s="30">
        <v>38</v>
      </c>
      <c r="CL148" s="66">
        <v>0.42857142857142855</v>
      </c>
      <c r="CM148" s="66">
        <v>0.78787878787878785</v>
      </c>
      <c r="CN148" s="22">
        <f t="shared" si="81"/>
        <v>1.2164502164502164</v>
      </c>
      <c r="CO148" s="20">
        <v>15</v>
      </c>
      <c r="CP148" s="24">
        <v>16</v>
      </c>
      <c r="CQ148" s="29">
        <f t="shared" si="103"/>
        <v>-1</v>
      </c>
      <c r="CR148" s="20">
        <v>14</v>
      </c>
      <c r="CS148" s="20">
        <v>11</v>
      </c>
      <c r="CT148" s="20">
        <f t="shared" si="101"/>
        <v>1.2727272727272727</v>
      </c>
      <c r="CU148" s="24">
        <v>14</v>
      </c>
      <c r="CV148" s="17">
        <f t="shared" si="94"/>
        <v>3</v>
      </c>
      <c r="CW148" s="20">
        <v>2</v>
      </c>
      <c r="CX148" s="20">
        <v>10</v>
      </c>
      <c r="CY148" s="20">
        <v>80</v>
      </c>
      <c r="CZ148" s="17">
        <v>74</v>
      </c>
      <c r="DD148" s="18" t="s">
        <v>101</v>
      </c>
      <c r="DE148" s="19">
        <v>43880</v>
      </c>
      <c r="DF148" s="20" t="s">
        <v>388</v>
      </c>
      <c r="DG148" s="20" t="s">
        <v>28</v>
      </c>
      <c r="DH148" s="20">
        <v>13</v>
      </c>
      <c r="DI148" s="20" t="s">
        <v>389</v>
      </c>
      <c r="DJ148" s="20">
        <v>0.54100000000000004</v>
      </c>
      <c r="DK148" s="21" t="s">
        <v>347</v>
      </c>
      <c r="DL148" s="25" t="s">
        <v>599</v>
      </c>
      <c r="DM148" s="20">
        <v>0.318</v>
      </c>
      <c r="DN148" s="20" t="s">
        <v>343</v>
      </c>
      <c r="DO148" s="20">
        <v>0.68400000000000005</v>
      </c>
      <c r="DP148" s="23">
        <v>0.50900000000000001</v>
      </c>
      <c r="DQ148" s="24">
        <v>17</v>
      </c>
      <c r="DR148" s="27">
        <f t="shared" si="83"/>
        <v>5</v>
      </c>
      <c r="DS148" s="20">
        <v>11</v>
      </c>
      <c r="DT148" s="20">
        <v>23</v>
      </c>
      <c r="DU148" s="20">
        <v>34</v>
      </c>
      <c r="DV148" s="25">
        <v>0.37931034482758619</v>
      </c>
      <c r="DW148" s="25">
        <v>0.8214285714285714</v>
      </c>
      <c r="DX148" s="22">
        <f t="shared" si="84"/>
        <v>1.2007389162561575</v>
      </c>
      <c r="DY148" s="20">
        <v>11</v>
      </c>
      <c r="DZ148" s="24">
        <v>16</v>
      </c>
      <c r="EA148" s="17">
        <f t="shared" si="85"/>
        <v>-5</v>
      </c>
      <c r="EB148" s="20">
        <v>11</v>
      </c>
      <c r="EC148" s="20">
        <v>11</v>
      </c>
      <c r="ED148" s="25">
        <f t="shared" si="86"/>
        <v>1</v>
      </c>
      <c r="EE148" s="24">
        <v>15</v>
      </c>
      <c r="EF148" s="17">
        <f t="shared" si="87"/>
        <v>4</v>
      </c>
      <c r="EG148" s="20">
        <v>7</v>
      </c>
      <c r="EH148" s="20">
        <v>10</v>
      </c>
      <c r="EI148" s="20">
        <v>86</v>
      </c>
      <c r="EJ148" s="17">
        <v>81</v>
      </c>
    </row>
    <row r="149" spans="1:140" x14ac:dyDescent="0.3">
      <c r="A149" s="2" t="s">
        <v>128</v>
      </c>
      <c r="B149" s="6">
        <v>43855</v>
      </c>
      <c r="C149" s="7" t="s">
        <v>366</v>
      </c>
      <c r="D149" s="7" t="s">
        <v>28</v>
      </c>
      <c r="E149" s="7">
        <v>36</v>
      </c>
      <c r="F149" s="7" t="s">
        <v>367</v>
      </c>
      <c r="G149" s="7">
        <v>0.51700000000000002</v>
      </c>
      <c r="H149" s="8" t="s">
        <v>142</v>
      </c>
      <c r="I149" s="48">
        <v>20</v>
      </c>
      <c r="J149" s="11">
        <v>0.3</v>
      </c>
      <c r="K149" s="7" t="s">
        <v>368</v>
      </c>
      <c r="L149" s="7">
        <v>1</v>
      </c>
      <c r="M149" s="11">
        <v>0.40400000000000003</v>
      </c>
      <c r="N149" s="14">
        <v>6</v>
      </c>
      <c r="O149" s="14">
        <f t="shared" si="95"/>
        <v>14</v>
      </c>
      <c r="P149" s="7">
        <v>12</v>
      </c>
      <c r="Q149" s="7">
        <v>26</v>
      </c>
      <c r="R149" s="7">
        <v>38</v>
      </c>
      <c r="S149" s="10">
        <v>0.42857142857142855</v>
      </c>
      <c r="T149" s="10">
        <v>0.78787878787878785</v>
      </c>
      <c r="U149" s="10">
        <f t="shared" si="96"/>
        <v>1.2164502164502164</v>
      </c>
      <c r="V149" s="7">
        <v>15</v>
      </c>
      <c r="W149" s="14">
        <v>16</v>
      </c>
      <c r="X149" s="14">
        <f t="shared" si="97"/>
        <v>-1</v>
      </c>
      <c r="Y149" s="7">
        <v>14</v>
      </c>
      <c r="Z149" s="7">
        <v>11</v>
      </c>
      <c r="AA149" s="10">
        <f t="shared" si="98"/>
        <v>1.2727272727272727</v>
      </c>
      <c r="AB149" s="14">
        <v>14</v>
      </c>
      <c r="AC149" s="5">
        <f t="shared" si="99"/>
        <v>3</v>
      </c>
      <c r="AD149" s="7">
        <v>2</v>
      </c>
      <c r="AE149" s="7">
        <v>10</v>
      </c>
      <c r="AF149" s="7">
        <v>80</v>
      </c>
      <c r="AG149" s="5">
        <v>74</v>
      </c>
      <c r="AH149" s="60"/>
      <c r="AI149" s="18" t="s">
        <v>426</v>
      </c>
      <c r="AJ149" s="19">
        <v>42358</v>
      </c>
      <c r="AK149" s="20" t="s">
        <v>427</v>
      </c>
      <c r="AL149" s="20" t="s">
        <v>28</v>
      </c>
      <c r="AM149" s="17">
        <v>37</v>
      </c>
      <c r="AN149" s="20" t="s">
        <v>428</v>
      </c>
      <c r="AO149" s="20">
        <v>0.54200000000000004</v>
      </c>
      <c r="AP149" s="25" t="s">
        <v>219</v>
      </c>
      <c r="AQ149" s="24">
        <v>29</v>
      </c>
      <c r="AR149" s="20">
        <v>0.44800000000000001</v>
      </c>
      <c r="AS149" s="21" t="s">
        <v>570</v>
      </c>
      <c r="AT149" s="20">
        <v>0.92300000000000004</v>
      </c>
      <c r="AU149" s="20">
        <v>0.36499999999999999</v>
      </c>
      <c r="AV149" s="20">
        <v>19</v>
      </c>
      <c r="AW149" s="27">
        <f t="shared" si="91"/>
        <v>10</v>
      </c>
      <c r="AX149" s="20">
        <v>18</v>
      </c>
      <c r="AY149" s="20">
        <v>28</v>
      </c>
      <c r="AZ149" s="20">
        <v>46</v>
      </c>
      <c r="BA149" s="22">
        <v>0.54545454545454541</v>
      </c>
      <c r="BB149" s="22">
        <v>0.77777777777777779</v>
      </c>
      <c r="BC149" s="22">
        <f t="shared" si="92"/>
        <v>1.3232323232323231</v>
      </c>
      <c r="BD149" s="20">
        <v>21</v>
      </c>
      <c r="BE149" s="17">
        <v>17</v>
      </c>
      <c r="BF149" s="17">
        <f t="shared" si="102"/>
        <v>4</v>
      </c>
      <c r="BG149" s="20">
        <v>25</v>
      </c>
      <c r="BH149" s="20">
        <v>13</v>
      </c>
      <c r="BI149" s="20">
        <f t="shared" si="100"/>
        <v>1.9230769230769231</v>
      </c>
      <c r="BJ149" s="17">
        <v>14</v>
      </c>
      <c r="BK149" s="17">
        <f t="shared" si="82"/>
        <v>-11</v>
      </c>
      <c r="BL149" s="20">
        <v>8</v>
      </c>
      <c r="BM149" s="20">
        <v>5</v>
      </c>
      <c r="BN149" s="20">
        <v>103</v>
      </c>
      <c r="BO149" s="26">
        <v>90</v>
      </c>
      <c r="BT149" s="18" t="s">
        <v>426</v>
      </c>
      <c r="BU149" s="37">
        <v>42358</v>
      </c>
      <c r="BV149" s="20" t="s">
        <v>427</v>
      </c>
      <c r="BW149" s="20">
        <v>1</v>
      </c>
      <c r="BX149" s="17">
        <v>37</v>
      </c>
      <c r="BY149" s="20" t="s">
        <v>428</v>
      </c>
      <c r="BZ149" s="20">
        <v>0.54200000000000004</v>
      </c>
      <c r="CA149" s="25" t="s">
        <v>219</v>
      </c>
      <c r="CB149" s="24">
        <v>29</v>
      </c>
      <c r="CC149" s="30">
        <v>0.44800000000000001</v>
      </c>
      <c r="CD149" s="61" t="s">
        <v>570</v>
      </c>
      <c r="CE149" s="30">
        <v>0.92300000000000004</v>
      </c>
      <c r="CF149" s="30">
        <v>0.36499999999999999</v>
      </c>
      <c r="CG149" s="30">
        <v>19</v>
      </c>
      <c r="CH149" s="62">
        <f t="shared" si="93"/>
        <v>10</v>
      </c>
      <c r="CI149" s="30">
        <v>18</v>
      </c>
      <c r="CJ149" s="30">
        <v>28</v>
      </c>
      <c r="CK149" s="30">
        <v>46</v>
      </c>
      <c r="CL149" s="63">
        <v>0.54545454545454541</v>
      </c>
      <c r="CM149" s="63">
        <v>0.77777777777777779</v>
      </c>
      <c r="CN149" s="22">
        <f t="shared" si="81"/>
        <v>1.3232323232323231</v>
      </c>
      <c r="CO149" s="20">
        <v>21</v>
      </c>
      <c r="CP149" s="17">
        <v>17</v>
      </c>
      <c r="CQ149" s="29">
        <f t="shared" si="103"/>
        <v>4</v>
      </c>
      <c r="CR149" s="20">
        <v>25</v>
      </c>
      <c r="CS149" s="20">
        <v>13</v>
      </c>
      <c r="CT149" s="20">
        <f t="shared" si="101"/>
        <v>1.9230769230769231</v>
      </c>
      <c r="CU149" s="17">
        <v>14</v>
      </c>
      <c r="CV149" s="17">
        <f t="shared" si="94"/>
        <v>1</v>
      </c>
      <c r="CW149" s="20">
        <v>8</v>
      </c>
      <c r="CX149" s="20">
        <v>5</v>
      </c>
      <c r="CY149" s="20">
        <v>103</v>
      </c>
      <c r="CZ149" s="26">
        <v>90</v>
      </c>
      <c r="DD149" s="18" t="s">
        <v>87</v>
      </c>
      <c r="DE149" s="19">
        <v>43883</v>
      </c>
      <c r="DF149" s="20" t="s">
        <v>390</v>
      </c>
      <c r="DG149" s="20" t="s">
        <v>28</v>
      </c>
      <c r="DH149" s="20">
        <v>37</v>
      </c>
      <c r="DI149" s="20" t="s">
        <v>391</v>
      </c>
      <c r="DJ149" s="20">
        <v>0.59299999999999997</v>
      </c>
      <c r="DK149" s="20" t="s">
        <v>120</v>
      </c>
      <c r="DL149" s="24">
        <v>23</v>
      </c>
      <c r="DM149" s="20">
        <v>0.56499999999999995</v>
      </c>
      <c r="DN149" s="21" t="s">
        <v>392</v>
      </c>
      <c r="DO149" s="20">
        <v>0.5</v>
      </c>
      <c r="DP149" s="23">
        <v>0.34100000000000003</v>
      </c>
      <c r="DQ149" s="24">
        <v>18</v>
      </c>
      <c r="DR149" s="27">
        <f t="shared" si="83"/>
        <v>5</v>
      </c>
      <c r="DS149" s="20">
        <v>6</v>
      </c>
      <c r="DT149" s="20">
        <v>25</v>
      </c>
      <c r="DU149" s="20">
        <v>31</v>
      </c>
      <c r="DV149" s="25">
        <v>0.27272727272727271</v>
      </c>
      <c r="DW149" s="25">
        <v>0.73529411764705888</v>
      </c>
      <c r="DX149" s="22">
        <f t="shared" si="84"/>
        <v>1.0080213903743316</v>
      </c>
      <c r="DY149" s="20">
        <v>17</v>
      </c>
      <c r="DZ149" s="24">
        <v>10</v>
      </c>
      <c r="EA149" s="17">
        <f t="shared" si="85"/>
        <v>7</v>
      </c>
      <c r="EB149" s="20">
        <v>16</v>
      </c>
      <c r="EC149" s="20">
        <v>9</v>
      </c>
      <c r="ED149" s="25">
        <f t="shared" si="86"/>
        <v>1.7777777777777777</v>
      </c>
      <c r="EE149" s="24">
        <v>14</v>
      </c>
      <c r="EF149" s="17">
        <f t="shared" si="87"/>
        <v>-2</v>
      </c>
      <c r="EG149" s="20">
        <v>5</v>
      </c>
      <c r="EH149" s="20">
        <v>6</v>
      </c>
      <c r="EI149" s="20">
        <v>79</v>
      </c>
      <c r="EJ149" s="17">
        <v>65</v>
      </c>
    </row>
    <row r="150" spans="1:140" x14ac:dyDescent="0.3">
      <c r="A150" s="2" t="s">
        <v>37</v>
      </c>
      <c r="B150" s="6">
        <v>43859</v>
      </c>
      <c r="C150" s="7" t="s">
        <v>369</v>
      </c>
      <c r="D150" s="7" t="s">
        <v>28</v>
      </c>
      <c r="E150" s="7">
        <v>11</v>
      </c>
      <c r="F150" s="7" t="s">
        <v>370</v>
      </c>
      <c r="G150" s="7">
        <v>0.53200000000000003</v>
      </c>
      <c r="H150" s="8" t="s">
        <v>371</v>
      </c>
      <c r="I150" s="48">
        <v>10</v>
      </c>
      <c r="J150" s="11">
        <v>0.2</v>
      </c>
      <c r="K150" s="7" t="s">
        <v>372</v>
      </c>
      <c r="L150" s="7">
        <v>0.78100000000000003</v>
      </c>
      <c r="M150" s="11">
        <v>0.47399999999999998</v>
      </c>
      <c r="N150" s="14">
        <v>15</v>
      </c>
      <c r="O150" s="14">
        <f t="shared" si="95"/>
        <v>-5</v>
      </c>
      <c r="P150" s="7">
        <v>4</v>
      </c>
      <c r="Q150" s="7">
        <v>29</v>
      </c>
      <c r="R150" s="7">
        <v>33</v>
      </c>
      <c r="S150" s="10">
        <v>0.16</v>
      </c>
      <c r="T150" s="10">
        <v>0.82857142857142863</v>
      </c>
      <c r="U150" s="10">
        <f t="shared" si="96"/>
        <v>0.98857142857142866</v>
      </c>
      <c r="V150" s="7">
        <v>19</v>
      </c>
      <c r="W150" s="14">
        <v>24</v>
      </c>
      <c r="X150" s="14">
        <f t="shared" si="97"/>
        <v>-5</v>
      </c>
      <c r="Y150" s="7">
        <v>10</v>
      </c>
      <c r="Z150" s="7">
        <v>12</v>
      </c>
      <c r="AA150" s="10">
        <f t="shared" si="98"/>
        <v>0.83333333333333337</v>
      </c>
      <c r="AB150" s="14">
        <v>12</v>
      </c>
      <c r="AC150" s="5">
        <f t="shared" si="99"/>
        <v>0</v>
      </c>
      <c r="AD150" s="7">
        <v>6</v>
      </c>
      <c r="AE150" s="7">
        <v>5</v>
      </c>
      <c r="AF150" s="7">
        <v>77</v>
      </c>
      <c r="AG150" s="5">
        <v>74</v>
      </c>
      <c r="AH150" s="60"/>
      <c r="AI150" s="18" t="s">
        <v>511</v>
      </c>
      <c r="AJ150" s="19">
        <v>42738</v>
      </c>
      <c r="AK150" s="20" t="s">
        <v>512</v>
      </c>
      <c r="AL150" s="20" t="s">
        <v>28</v>
      </c>
      <c r="AM150" s="17">
        <v>37</v>
      </c>
      <c r="AN150" s="20" t="s">
        <v>513</v>
      </c>
      <c r="AO150" s="20">
        <v>0.53600000000000003</v>
      </c>
      <c r="AP150" s="21" t="s">
        <v>576</v>
      </c>
      <c r="AQ150" s="25" t="s">
        <v>604</v>
      </c>
      <c r="AR150" s="20">
        <v>0.45800000000000002</v>
      </c>
      <c r="AS150" s="21" t="s">
        <v>247</v>
      </c>
      <c r="AT150" s="20">
        <v>0.75</v>
      </c>
      <c r="AU150" s="17">
        <v>0.22600000000000001</v>
      </c>
      <c r="AV150" s="17">
        <v>19</v>
      </c>
      <c r="AW150" s="27">
        <f t="shared" si="91"/>
        <v>5</v>
      </c>
      <c r="AX150" s="20">
        <v>12</v>
      </c>
      <c r="AY150" s="20">
        <v>34</v>
      </c>
      <c r="AZ150" s="20">
        <v>46</v>
      </c>
      <c r="BA150" s="22">
        <v>0.36363636363636365</v>
      </c>
      <c r="BB150" s="22">
        <v>0.77272727272727271</v>
      </c>
      <c r="BC150" s="22">
        <f t="shared" si="92"/>
        <v>1.1363636363636362</v>
      </c>
      <c r="BD150" s="20">
        <v>18</v>
      </c>
      <c r="BE150" s="17">
        <v>9</v>
      </c>
      <c r="BF150" s="17">
        <f t="shared" si="102"/>
        <v>9</v>
      </c>
      <c r="BG150" s="20">
        <v>25</v>
      </c>
      <c r="BH150" s="20">
        <v>11</v>
      </c>
      <c r="BI150" s="20">
        <f t="shared" si="100"/>
        <v>2.2727272727272729</v>
      </c>
      <c r="BJ150" s="17">
        <v>12</v>
      </c>
      <c r="BK150" s="17">
        <f t="shared" si="82"/>
        <v>-13</v>
      </c>
      <c r="BL150" s="20">
        <v>8</v>
      </c>
      <c r="BM150" s="20">
        <v>2</v>
      </c>
      <c r="BN150" s="20">
        <v>88</v>
      </c>
      <c r="BO150" s="20">
        <v>82</v>
      </c>
      <c r="BT150" s="18" t="s">
        <v>511</v>
      </c>
      <c r="BU150" s="37">
        <v>42738</v>
      </c>
      <c r="BV150" s="20" t="s">
        <v>512</v>
      </c>
      <c r="BW150" s="20">
        <v>1</v>
      </c>
      <c r="BX150" s="17">
        <v>37</v>
      </c>
      <c r="BY150" s="20" t="s">
        <v>513</v>
      </c>
      <c r="BZ150" s="20">
        <v>0.53600000000000003</v>
      </c>
      <c r="CA150" s="21" t="s">
        <v>576</v>
      </c>
      <c r="CB150" s="25" t="s">
        <v>604</v>
      </c>
      <c r="CC150" s="30">
        <v>0.45800000000000002</v>
      </c>
      <c r="CD150" s="61" t="s">
        <v>247</v>
      </c>
      <c r="CE150" s="30">
        <v>0.75</v>
      </c>
      <c r="CF150" s="29">
        <v>0.22600000000000001</v>
      </c>
      <c r="CG150" s="29">
        <v>19</v>
      </c>
      <c r="CH150" s="62">
        <f t="shared" si="93"/>
        <v>5</v>
      </c>
      <c r="CI150" s="30">
        <v>12</v>
      </c>
      <c r="CJ150" s="30">
        <v>34</v>
      </c>
      <c r="CK150" s="30">
        <v>46</v>
      </c>
      <c r="CL150" s="63">
        <v>0.36363636363636365</v>
      </c>
      <c r="CM150" s="63">
        <v>0.77272727272727271</v>
      </c>
      <c r="CN150" s="22">
        <f>CL150+CM150</f>
        <v>1.1363636363636362</v>
      </c>
      <c r="CO150" s="20">
        <v>18</v>
      </c>
      <c r="CP150" s="17">
        <v>9</v>
      </c>
      <c r="CQ150" s="29">
        <f t="shared" si="103"/>
        <v>9</v>
      </c>
      <c r="CR150" s="20">
        <v>25</v>
      </c>
      <c r="CS150" s="20">
        <v>11</v>
      </c>
      <c r="CT150" s="20">
        <f t="shared" si="101"/>
        <v>2.2727272727272729</v>
      </c>
      <c r="CU150" s="17">
        <v>12</v>
      </c>
      <c r="CV150" s="17">
        <f t="shared" si="94"/>
        <v>1</v>
      </c>
      <c r="CW150" s="20">
        <v>8</v>
      </c>
      <c r="CX150" s="20">
        <v>2</v>
      </c>
      <c r="CY150" s="20">
        <v>88</v>
      </c>
      <c r="CZ150" s="20">
        <v>82</v>
      </c>
      <c r="DD150" s="18" t="s">
        <v>47</v>
      </c>
      <c r="DE150" s="19">
        <v>43889</v>
      </c>
      <c r="DF150" s="20" t="s">
        <v>393</v>
      </c>
      <c r="DG150" s="20" t="s">
        <v>28</v>
      </c>
      <c r="DH150" s="20">
        <v>3</v>
      </c>
      <c r="DI150" s="20" t="s">
        <v>292</v>
      </c>
      <c r="DJ150" s="20">
        <v>0.41399999999999998</v>
      </c>
      <c r="DK150" s="21" t="s">
        <v>136</v>
      </c>
      <c r="DL150" s="25" t="s">
        <v>605</v>
      </c>
      <c r="DM150" s="20">
        <v>0.33300000000000002</v>
      </c>
      <c r="DN150" s="21" t="s">
        <v>394</v>
      </c>
      <c r="DO150" s="20">
        <v>0.8</v>
      </c>
      <c r="DP150" s="23">
        <v>0.436</v>
      </c>
      <c r="DQ150" s="24">
        <v>23</v>
      </c>
      <c r="DR150" s="27">
        <f t="shared" si="83"/>
        <v>4</v>
      </c>
      <c r="DS150" s="20">
        <v>8</v>
      </c>
      <c r="DT150" s="20">
        <v>29</v>
      </c>
      <c r="DU150" s="20">
        <v>37</v>
      </c>
      <c r="DV150" s="25">
        <v>0.23529411764705882</v>
      </c>
      <c r="DW150" s="25">
        <v>0.90625</v>
      </c>
      <c r="DX150" s="22">
        <f t="shared" si="84"/>
        <v>1.1415441176470589</v>
      </c>
      <c r="DY150" s="20">
        <v>12</v>
      </c>
      <c r="DZ150" s="24">
        <v>11</v>
      </c>
      <c r="EA150" s="17">
        <f t="shared" si="85"/>
        <v>1</v>
      </c>
      <c r="EB150" s="20">
        <v>19</v>
      </c>
      <c r="EC150" s="20">
        <v>11</v>
      </c>
      <c r="ED150" s="25">
        <f t="shared" si="86"/>
        <v>1.7272727272727273</v>
      </c>
      <c r="EE150" s="24">
        <v>10</v>
      </c>
      <c r="EF150" s="17">
        <f t="shared" si="87"/>
        <v>-9</v>
      </c>
      <c r="EG150" s="20">
        <v>3</v>
      </c>
      <c r="EH150" s="20">
        <v>6</v>
      </c>
      <c r="EI150" s="20">
        <v>65</v>
      </c>
      <c r="EJ150" s="17">
        <v>75</v>
      </c>
    </row>
    <row r="151" spans="1:140" x14ac:dyDescent="0.3">
      <c r="A151" s="2" t="s">
        <v>117</v>
      </c>
      <c r="B151" s="6">
        <v>43862</v>
      </c>
      <c r="C151" s="7" t="s">
        <v>373</v>
      </c>
      <c r="D151" s="7" t="s">
        <v>28</v>
      </c>
      <c r="E151" s="7">
        <v>4</v>
      </c>
      <c r="F151" s="7" t="s">
        <v>374</v>
      </c>
      <c r="G151" s="7">
        <v>0.38800000000000001</v>
      </c>
      <c r="H151" s="8" t="s">
        <v>375</v>
      </c>
      <c r="I151" s="48">
        <v>19</v>
      </c>
      <c r="J151" s="7">
        <v>0.26300000000000001</v>
      </c>
      <c r="K151" s="7" t="s">
        <v>376</v>
      </c>
      <c r="L151" s="7">
        <v>0.77300000000000002</v>
      </c>
      <c r="M151" s="11">
        <v>0.48199999999999998</v>
      </c>
      <c r="N151" s="14">
        <v>22</v>
      </c>
      <c r="O151" s="14">
        <f t="shared" si="95"/>
        <v>-3</v>
      </c>
      <c r="P151" s="7">
        <v>15</v>
      </c>
      <c r="Q151" s="7">
        <v>26</v>
      </c>
      <c r="R151" s="7">
        <v>41</v>
      </c>
      <c r="S151" s="10">
        <v>0.34090909090909088</v>
      </c>
      <c r="T151" s="10">
        <v>0.8666666666666667</v>
      </c>
      <c r="U151" s="10">
        <f t="shared" si="96"/>
        <v>1.2075757575757575</v>
      </c>
      <c r="V151" s="7">
        <v>17</v>
      </c>
      <c r="W151" s="14">
        <v>19</v>
      </c>
      <c r="X151" s="14">
        <f t="shared" si="97"/>
        <v>-2</v>
      </c>
      <c r="Y151" s="7">
        <v>7</v>
      </c>
      <c r="Z151" s="7">
        <v>13</v>
      </c>
      <c r="AA151" s="10">
        <f t="shared" si="98"/>
        <v>0.53846153846153844</v>
      </c>
      <c r="AB151" s="14">
        <v>17</v>
      </c>
      <c r="AC151" s="5">
        <f t="shared" si="99"/>
        <v>4</v>
      </c>
      <c r="AD151" s="7">
        <v>3</v>
      </c>
      <c r="AE151" s="7">
        <v>6</v>
      </c>
      <c r="AF151" s="7">
        <v>74</v>
      </c>
      <c r="AG151" s="5">
        <v>90</v>
      </c>
      <c r="AH151" s="60"/>
      <c r="AI151" s="18" t="s">
        <v>87</v>
      </c>
      <c r="AJ151" s="19">
        <v>43883</v>
      </c>
      <c r="AK151" s="20" t="s">
        <v>390</v>
      </c>
      <c r="AL151" s="20" t="s">
        <v>28</v>
      </c>
      <c r="AM151" s="20">
        <v>37</v>
      </c>
      <c r="AN151" s="20" t="s">
        <v>391</v>
      </c>
      <c r="AO151" s="20">
        <v>0.59299999999999997</v>
      </c>
      <c r="AP151" s="20" t="s">
        <v>120</v>
      </c>
      <c r="AQ151" s="24">
        <v>23</v>
      </c>
      <c r="AR151" s="20">
        <v>0.56499999999999995</v>
      </c>
      <c r="AS151" s="21" t="s">
        <v>392</v>
      </c>
      <c r="AT151" s="20">
        <v>0.5</v>
      </c>
      <c r="AU151" s="23">
        <v>0.34100000000000003</v>
      </c>
      <c r="AV151" s="24">
        <v>18</v>
      </c>
      <c r="AW151" s="27">
        <f t="shared" si="91"/>
        <v>5</v>
      </c>
      <c r="AX151" s="20">
        <v>6</v>
      </c>
      <c r="AY151" s="20">
        <v>25</v>
      </c>
      <c r="AZ151" s="20">
        <v>31</v>
      </c>
      <c r="BA151" s="25">
        <v>0.27272727272727271</v>
      </c>
      <c r="BB151" s="25">
        <v>0.73529411764705888</v>
      </c>
      <c r="BC151" s="22">
        <f t="shared" si="92"/>
        <v>1.0080213903743316</v>
      </c>
      <c r="BD151" s="20">
        <v>17</v>
      </c>
      <c r="BE151" s="24">
        <v>10</v>
      </c>
      <c r="BF151" s="17">
        <f t="shared" si="102"/>
        <v>7</v>
      </c>
      <c r="BG151" s="20">
        <v>16</v>
      </c>
      <c r="BH151" s="20">
        <v>9</v>
      </c>
      <c r="BI151" s="20">
        <f t="shared" si="100"/>
        <v>1.7777777777777777</v>
      </c>
      <c r="BJ151" s="24">
        <v>14</v>
      </c>
      <c r="BK151" s="17">
        <f t="shared" si="82"/>
        <v>-2</v>
      </c>
      <c r="BL151" s="20">
        <v>5</v>
      </c>
      <c r="BM151" s="20">
        <v>6</v>
      </c>
      <c r="BN151" s="20">
        <v>79</v>
      </c>
      <c r="BO151" s="17">
        <v>65</v>
      </c>
      <c r="BT151" s="18" t="s">
        <v>87</v>
      </c>
      <c r="BU151" s="37">
        <v>43883</v>
      </c>
      <c r="BV151" s="20" t="s">
        <v>390</v>
      </c>
      <c r="BW151" s="20">
        <v>1</v>
      </c>
      <c r="BX151" s="20">
        <v>37</v>
      </c>
      <c r="BY151" s="20" t="s">
        <v>391</v>
      </c>
      <c r="BZ151" s="20">
        <v>0.59299999999999997</v>
      </c>
      <c r="CA151" s="20" t="s">
        <v>120</v>
      </c>
      <c r="CB151" s="24">
        <v>23</v>
      </c>
      <c r="CC151" s="30">
        <v>0.56499999999999995</v>
      </c>
      <c r="CD151" s="61" t="s">
        <v>392</v>
      </c>
      <c r="CE151" s="30">
        <v>0.5</v>
      </c>
      <c r="CF151" s="64">
        <v>0.34100000000000003</v>
      </c>
      <c r="CG151" s="65">
        <v>18</v>
      </c>
      <c r="CH151" s="62">
        <f t="shared" si="93"/>
        <v>5</v>
      </c>
      <c r="CI151" s="30">
        <v>6</v>
      </c>
      <c r="CJ151" s="30">
        <v>25</v>
      </c>
      <c r="CK151" s="30">
        <v>31</v>
      </c>
      <c r="CL151" s="66">
        <v>0.27272727272727271</v>
      </c>
      <c r="CM151" s="66">
        <v>0.73529411764705888</v>
      </c>
      <c r="CN151" s="22">
        <f t="shared" ref="CN151:CN153" si="104">CL151+CM151</f>
        <v>1.0080213903743316</v>
      </c>
      <c r="CO151" s="20">
        <v>17</v>
      </c>
      <c r="CP151" s="24">
        <v>10</v>
      </c>
      <c r="CQ151" s="29">
        <f t="shared" si="103"/>
        <v>7</v>
      </c>
      <c r="CR151" s="20">
        <v>16</v>
      </c>
      <c r="CS151" s="20">
        <v>9</v>
      </c>
      <c r="CT151" s="20">
        <f t="shared" si="101"/>
        <v>1.7777777777777777</v>
      </c>
      <c r="CU151" s="24">
        <v>14</v>
      </c>
      <c r="CV151" s="17">
        <f t="shared" si="94"/>
        <v>5</v>
      </c>
      <c r="CW151" s="20">
        <v>5</v>
      </c>
      <c r="CX151" s="20">
        <v>6</v>
      </c>
      <c r="CY151" s="20">
        <v>79</v>
      </c>
      <c r="CZ151" s="17">
        <v>65</v>
      </c>
      <c r="DD151" s="18" t="s">
        <v>92</v>
      </c>
      <c r="DE151" s="19">
        <v>43890</v>
      </c>
      <c r="DF151" s="20" t="s">
        <v>395</v>
      </c>
      <c r="DG151" s="20" t="s">
        <v>68</v>
      </c>
      <c r="DH151" s="20">
        <v>-2</v>
      </c>
      <c r="DI151" s="20" t="s">
        <v>396</v>
      </c>
      <c r="DJ151" s="20">
        <v>0.5</v>
      </c>
      <c r="DK151" s="21" t="s">
        <v>105</v>
      </c>
      <c r="DL151" s="25" t="s">
        <v>593</v>
      </c>
      <c r="DM151" s="20">
        <v>0.33300000000000002</v>
      </c>
      <c r="DN151" s="20" t="s">
        <v>171</v>
      </c>
      <c r="DO151" s="20">
        <v>0.72199999999999998</v>
      </c>
      <c r="DP151" s="23">
        <v>0.49099999999999999</v>
      </c>
      <c r="DQ151" s="24">
        <v>28</v>
      </c>
      <c r="DR151" s="27">
        <f t="shared" si="83"/>
        <v>-10</v>
      </c>
      <c r="DS151" s="20">
        <v>7</v>
      </c>
      <c r="DT151" s="20">
        <v>25</v>
      </c>
      <c r="DU151" s="20">
        <v>32</v>
      </c>
      <c r="DV151" s="25">
        <v>0.26923076923076922</v>
      </c>
      <c r="DW151" s="25">
        <v>0.8928571428571429</v>
      </c>
      <c r="DX151" s="22">
        <f t="shared" si="84"/>
        <v>1.1620879120879122</v>
      </c>
      <c r="DY151" s="20">
        <v>10</v>
      </c>
      <c r="DZ151" s="24">
        <v>13</v>
      </c>
      <c r="EA151" s="17">
        <f t="shared" si="85"/>
        <v>-3</v>
      </c>
      <c r="EB151" s="20">
        <v>11</v>
      </c>
      <c r="EC151" s="20">
        <v>7</v>
      </c>
      <c r="ED151" s="25">
        <f t="shared" si="86"/>
        <v>1.5714285714285714</v>
      </c>
      <c r="EE151" s="24">
        <v>7</v>
      </c>
      <c r="EF151" s="17">
        <f t="shared" si="87"/>
        <v>-4</v>
      </c>
      <c r="EG151" s="20">
        <v>3</v>
      </c>
      <c r="EH151" s="20">
        <v>3</v>
      </c>
      <c r="EI151" s="20">
        <v>71</v>
      </c>
      <c r="EJ151" s="17">
        <v>68</v>
      </c>
    </row>
    <row r="152" spans="1:140" x14ac:dyDescent="0.3">
      <c r="A152" s="2" t="s">
        <v>47</v>
      </c>
      <c r="B152" s="6">
        <v>43867</v>
      </c>
      <c r="C152" s="7" t="s">
        <v>377</v>
      </c>
      <c r="D152" s="7" t="s">
        <v>28</v>
      </c>
      <c r="E152" s="7">
        <v>13</v>
      </c>
      <c r="F152" s="7" t="s">
        <v>378</v>
      </c>
      <c r="G152" s="7">
        <v>0.40799999999999997</v>
      </c>
      <c r="H152" s="8" t="s">
        <v>375</v>
      </c>
      <c r="I152" s="48">
        <v>19</v>
      </c>
      <c r="J152" s="7">
        <v>0.26300000000000001</v>
      </c>
      <c r="K152" s="8" t="s">
        <v>379</v>
      </c>
      <c r="L152" s="7">
        <v>0.85699999999999998</v>
      </c>
      <c r="M152" s="11">
        <v>0.40400000000000003</v>
      </c>
      <c r="N152" s="14">
        <v>24</v>
      </c>
      <c r="O152" s="14">
        <f t="shared" si="95"/>
        <v>-5</v>
      </c>
      <c r="P152" s="7">
        <v>19</v>
      </c>
      <c r="Q152" s="7">
        <v>34</v>
      </c>
      <c r="R152" s="7">
        <v>53</v>
      </c>
      <c r="S152" s="10">
        <v>0.43181818181818182</v>
      </c>
      <c r="T152" s="10">
        <v>0.85</v>
      </c>
      <c r="U152" s="10">
        <f t="shared" si="96"/>
        <v>1.2818181818181817</v>
      </c>
      <c r="V152" s="7">
        <v>17</v>
      </c>
      <c r="W152" s="14">
        <v>14</v>
      </c>
      <c r="X152" s="14">
        <f t="shared" si="97"/>
        <v>3</v>
      </c>
      <c r="Y152" s="7">
        <v>9</v>
      </c>
      <c r="Z152" s="7">
        <v>9</v>
      </c>
      <c r="AA152" s="10">
        <f t="shared" si="98"/>
        <v>1</v>
      </c>
      <c r="AB152" s="14">
        <v>10</v>
      </c>
      <c r="AC152" s="5">
        <f t="shared" si="99"/>
        <v>1</v>
      </c>
      <c r="AD152" s="7">
        <v>6</v>
      </c>
      <c r="AE152" s="7">
        <v>7</v>
      </c>
      <c r="AF152" s="7">
        <v>75</v>
      </c>
      <c r="AG152" s="5">
        <v>87</v>
      </c>
      <c r="AH152" s="60"/>
      <c r="AI152" s="18" t="s">
        <v>82</v>
      </c>
      <c r="AJ152" s="19">
        <v>43498</v>
      </c>
      <c r="AK152" s="20" t="s">
        <v>254</v>
      </c>
      <c r="AL152" s="20" t="s">
        <v>28</v>
      </c>
      <c r="AM152" s="20">
        <v>39</v>
      </c>
      <c r="AN152" s="20" t="s">
        <v>255</v>
      </c>
      <c r="AO152" s="20">
        <v>0.58799999999999997</v>
      </c>
      <c r="AP152" s="21" t="s">
        <v>256</v>
      </c>
      <c r="AQ152" s="25" t="s">
        <v>594</v>
      </c>
      <c r="AR152" s="20">
        <v>0.44</v>
      </c>
      <c r="AS152" s="21" t="s">
        <v>257</v>
      </c>
      <c r="AT152" s="20">
        <v>1</v>
      </c>
      <c r="AU152" s="23">
        <v>0.39200000000000002</v>
      </c>
      <c r="AV152" s="24">
        <v>22</v>
      </c>
      <c r="AW152" s="27">
        <f t="shared" si="91"/>
        <v>3</v>
      </c>
      <c r="AX152" s="20">
        <v>14</v>
      </c>
      <c r="AY152" s="20">
        <v>26</v>
      </c>
      <c r="AZ152" s="20">
        <v>40</v>
      </c>
      <c r="BA152" s="22">
        <v>0.51851851851851849</v>
      </c>
      <c r="BB152" s="25">
        <v>0.83870967741935487</v>
      </c>
      <c r="BC152" s="22">
        <f t="shared" si="92"/>
        <v>1.3572281959378734</v>
      </c>
      <c r="BD152" s="20">
        <v>14</v>
      </c>
      <c r="BE152" s="20">
        <v>11</v>
      </c>
      <c r="BF152" s="17">
        <f t="shared" si="102"/>
        <v>3</v>
      </c>
      <c r="BG152" s="20">
        <v>17</v>
      </c>
      <c r="BH152" s="20">
        <v>10</v>
      </c>
      <c r="BI152" s="20">
        <f t="shared" si="100"/>
        <v>1.7</v>
      </c>
      <c r="BJ152" s="20">
        <v>14</v>
      </c>
      <c r="BK152" s="17">
        <f t="shared" si="82"/>
        <v>-3</v>
      </c>
      <c r="BL152" s="20">
        <v>2</v>
      </c>
      <c r="BM152" s="20">
        <v>9</v>
      </c>
      <c r="BN152" s="20">
        <v>99</v>
      </c>
      <c r="BO152" s="17">
        <v>78</v>
      </c>
      <c r="BT152" s="18" t="s">
        <v>82</v>
      </c>
      <c r="BU152" s="37">
        <v>43498</v>
      </c>
      <c r="BV152" s="20" t="s">
        <v>254</v>
      </c>
      <c r="BW152" s="20">
        <v>1</v>
      </c>
      <c r="BX152" s="20">
        <v>39</v>
      </c>
      <c r="BY152" s="20" t="s">
        <v>255</v>
      </c>
      <c r="BZ152" s="20">
        <v>0.58799999999999997</v>
      </c>
      <c r="CA152" s="21" t="s">
        <v>256</v>
      </c>
      <c r="CB152" s="25" t="s">
        <v>594</v>
      </c>
      <c r="CC152" s="30">
        <v>0.44</v>
      </c>
      <c r="CD152" s="61" t="s">
        <v>257</v>
      </c>
      <c r="CE152" s="30">
        <v>1</v>
      </c>
      <c r="CF152" s="64">
        <v>0.39200000000000002</v>
      </c>
      <c r="CG152" s="65">
        <v>22</v>
      </c>
      <c r="CH152" s="62">
        <f t="shared" si="93"/>
        <v>3</v>
      </c>
      <c r="CI152" s="30">
        <v>14</v>
      </c>
      <c r="CJ152" s="30">
        <v>26</v>
      </c>
      <c r="CK152" s="30">
        <v>40</v>
      </c>
      <c r="CL152" s="63">
        <v>0.51851851851851849</v>
      </c>
      <c r="CM152" s="66">
        <v>0.83870967741935487</v>
      </c>
      <c r="CN152" s="22">
        <f t="shared" si="104"/>
        <v>1.3572281959378734</v>
      </c>
      <c r="CO152" s="20">
        <v>14</v>
      </c>
      <c r="CP152" s="20">
        <v>11</v>
      </c>
      <c r="CQ152" s="29">
        <f t="shared" si="103"/>
        <v>3</v>
      </c>
      <c r="CR152" s="20">
        <v>17</v>
      </c>
      <c r="CS152" s="20">
        <v>10</v>
      </c>
      <c r="CT152" s="20">
        <f t="shared" si="101"/>
        <v>1.7</v>
      </c>
      <c r="CU152" s="20">
        <v>14</v>
      </c>
      <c r="CV152" s="17">
        <f t="shared" si="94"/>
        <v>4</v>
      </c>
      <c r="CW152" s="20">
        <v>2</v>
      </c>
      <c r="CX152" s="20">
        <v>9</v>
      </c>
      <c r="CY152" s="20">
        <v>99</v>
      </c>
      <c r="CZ152" s="17">
        <v>78</v>
      </c>
      <c r="DD152" s="18" t="s">
        <v>397</v>
      </c>
      <c r="DE152" s="19">
        <v>43896</v>
      </c>
      <c r="DF152" s="20" t="s">
        <v>398</v>
      </c>
      <c r="DG152" s="20" t="s">
        <v>28</v>
      </c>
      <c r="DH152" s="20">
        <v>34</v>
      </c>
      <c r="DI152" s="20" t="s">
        <v>399</v>
      </c>
      <c r="DJ152" s="20">
        <v>0.57099999999999995</v>
      </c>
      <c r="DK152" s="20" t="s">
        <v>400</v>
      </c>
      <c r="DL152" s="24">
        <v>31</v>
      </c>
      <c r="DM152" s="20">
        <v>0.45200000000000001</v>
      </c>
      <c r="DN152" s="21" t="s">
        <v>401</v>
      </c>
      <c r="DO152" s="20">
        <v>0.46700000000000003</v>
      </c>
      <c r="DP152" s="23">
        <v>0.313</v>
      </c>
      <c r="DQ152" s="24">
        <v>21</v>
      </c>
      <c r="DR152" s="27">
        <f t="shared" si="83"/>
        <v>10</v>
      </c>
      <c r="DS152" s="20">
        <v>13</v>
      </c>
      <c r="DT152" s="20">
        <v>37</v>
      </c>
      <c r="DU152" s="20">
        <v>50</v>
      </c>
      <c r="DV152" s="25">
        <v>0.43333333333333335</v>
      </c>
      <c r="DW152" s="25">
        <v>0.80434782608695654</v>
      </c>
      <c r="DX152" s="22">
        <f t="shared" si="84"/>
        <v>1.2376811594202899</v>
      </c>
      <c r="DY152" s="20">
        <v>17</v>
      </c>
      <c r="DZ152" s="24">
        <v>15</v>
      </c>
      <c r="EA152" s="17">
        <f t="shared" si="85"/>
        <v>2</v>
      </c>
      <c r="EB152" s="20">
        <v>19</v>
      </c>
      <c r="EC152" s="20">
        <v>17</v>
      </c>
      <c r="ED152" s="25">
        <f t="shared" si="86"/>
        <v>1.1176470588235294</v>
      </c>
      <c r="EE152" s="24">
        <v>9</v>
      </c>
      <c r="EF152" s="17">
        <f t="shared" si="87"/>
        <v>-10</v>
      </c>
      <c r="EG152" s="20">
        <v>6</v>
      </c>
      <c r="EH152" s="20">
        <v>5</v>
      </c>
      <c r="EI152" s="20">
        <v>85</v>
      </c>
      <c r="EJ152" s="17">
        <v>78</v>
      </c>
    </row>
    <row r="153" spans="1:140" x14ac:dyDescent="0.3">
      <c r="A153" s="2" t="s">
        <v>146</v>
      </c>
      <c r="B153" s="6">
        <v>43869</v>
      </c>
      <c r="C153" s="7" t="s">
        <v>380</v>
      </c>
      <c r="D153" s="7" t="s">
        <v>28</v>
      </c>
      <c r="E153" s="7">
        <v>17</v>
      </c>
      <c r="F153" s="7" t="s">
        <v>367</v>
      </c>
      <c r="G153" s="7">
        <v>0.51700000000000002</v>
      </c>
      <c r="H153" s="8" t="s">
        <v>381</v>
      </c>
      <c r="I153" s="48">
        <v>20</v>
      </c>
      <c r="J153" s="11">
        <v>0.6</v>
      </c>
      <c r="K153" s="7" t="s">
        <v>382</v>
      </c>
      <c r="L153" s="7">
        <v>0.86699999999999999</v>
      </c>
      <c r="M153" s="11">
        <v>0.46300000000000002</v>
      </c>
      <c r="N153" s="14">
        <v>12</v>
      </c>
      <c r="O153" s="14">
        <f t="shared" si="95"/>
        <v>8</v>
      </c>
      <c r="P153" s="7">
        <v>12</v>
      </c>
      <c r="Q153" s="7">
        <v>23</v>
      </c>
      <c r="R153" s="7">
        <v>35</v>
      </c>
      <c r="S153" s="10">
        <v>0.4</v>
      </c>
      <c r="T153" s="10">
        <v>0.71875</v>
      </c>
      <c r="U153" s="10">
        <f t="shared" si="96"/>
        <v>1.1187499999999999</v>
      </c>
      <c r="V153" s="7">
        <v>15</v>
      </c>
      <c r="W153" s="14">
        <v>16</v>
      </c>
      <c r="X153" s="14">
        <f t="shared" si="97"/>
        <v>-1</v>
      </c>
      <c r="Y153" s="7">
        <v>18</v>
      </c>
      <c r="Z153" s="7">
        <v>13</v>
      </c>
      <c r="AA153" s="10">
        <f t="shared" si="98"/>
        <v>1.3846153846153846</v>
      </c>
      <c r="AB153" s="14">
        <v>14</v>
      </c>
      <c r="AC153" s="5">
        <f t="shared" si="99"/>
        <v>1</v>
      </c>
      <c r="AD153" s="7">
        <v>5</v>
      </c>
      <c r="AE153" s="7">
        <v>7</v>
      </c>
      <c r="AF153" s="7">
        <v>85</v>
      </c>
      <c r="AG153" s="5">
        <v>76</v>
      </c>
      <c r="AH153" s="60"/>
      <c r="AI153" s="18" t="s">
        <v>282</v>
      </c>
      <c r="AJ153" s="19">
        <v>43526</v>
      </c>
      <c r="AK153" s="20" t="s">
        <v>283</v>
      </c>
      <c r="AL153" s="20" t="s">
        <v>28</v>
      </c>
      <c r="AM153" s="20">
        <v>40</v>
      </c>
      <c r="AN153" s="20" t="s">
        <v>284</v>
      </c>
      <c r="AO153" s="20">
        <v>0.72499999999999998</v>
      </c>
      <c r="AP153" s="20" t="s">
        <v>285</v>
      </c>
      <c r="AQ153" s="24">
        <v>17</v>
      </c>
      <c r="AR153" s="20">
        <v>0.82399999999999995</v>
      </c>
      <c r="AS153" s="20" t="s">
        <v>286</v>
      </c>
      <c r="AT153" s="20">
        <v>0.73899999999999999</v>
      </c>
      <c r="AU153" s="23">
        <v>0.35</v>
      </c>
      <c r="AV153" s="24">
        <v>28</v>
      </c>
      <c r="AW153" s="27">
        <f t="shared" si="91"/>
        <v>-11</v>
      </c>
      <c r="AX153" s="20">
        <v>3</v>
      </c>
      <c r="AY153" s="20">
        <v>40</v>
      </c>
      <c r="AZ153" s="20">
        <v>43</v>
      </c>
      <c r="BA153" s="22">
        <v>0.17647058823529413</v>
      </c>
      <c r="BB153" s="25">
        <v>0.88888888888888884</v>
      </c>
      <c r="BC153" s="22">
        <f t="shared" si="92"/>
        <v>1.065359477124183</v>
      </c>
      <c r="BD153" s="20">
        <v>24</v>
      </c>
      <c r="BE153" s="20">
        <v>23</v>
      </c>
      <c r="BF153" s="17">
        <f t="shared" si="102"/>
        <v>1</v>
      </c>
      <c r="BG153" s="20">
        <v>20</v>
      </c>
      <c r="BH153" s="20">
        <v>18</v>
      </c>
      <c r="BI153" s="20">
        <f t="shared" si="100"/>
        <v>1.1111111111111112</v>
      </c>
      <c r="BJ153" s="20">
        <v>10</v>
      </c>
      <c r="BK153" s="17">
        <f t="shared" si="82"/>
        <v>-10</v>
      </c>
      <c r="BL153" s="20">
        <v>6</v>
      </c>
      <c r="BM153" s="20">
        <v>4</v>
      </c>
      <c r="BN153" s="20">
        <v>105</v>
      </c>
      <c r="BO153" s="17">
        <v>79</v>
      </c>
      <c r="BT153" s="18" t="s">
        <v>282</v>
      </c>
      <c r="BU153" s="37">
        <v>43526</v>
      </c>
      <c r="BV153" s="20" t="s">
        <v>283</v>
      </c>
      <c r="BW153" s="20">
        <v>1</v>
      </c>
      <c r="BX153" s="20">
        <v>40</v>
      </c>
      <c r="BY153" s="20" t="s">
        <v>284</v>
      </c>
      <c r="BZ153" s="20">
        <v>0.72499999999999998</v>
      </c>
      <c r="CA153" s="20" t="s">
        <v>285</v>
      </c>
      <c r="CB153" s="24">
        <v>17</v>
      </c>
      <c r="CC153" s="30">
        <v>0.82399999999999995</v>
      </c>
      <c r="CD153" s="30" t="s">
        <v>286</v>
      </c>
      <c r="CE153" s="30">
        <v>0.73899999999999999</v>
      </c>
      <c r="CF153" s="64">
        <v>0.35</v>
      </c>
      <c r="CG153" s="65">
        <v>28</v>
      </c>
      <c r="CH153" s="62">
        <f t="shared" si="93"/>
        <v>-11</v>
      </c>
      <c r="CI153" s="30">
        <v>3</v>
      </c>
      <c r="CJ153" s="30">
        <v>40</v>
      </c>
      <c r="CK153" s="30">
        <v>43</v>
      </c>
      <c r="CL153" s="63">
        <v>0.17647058823529413</v>
      </c>
      <c r="CM153" s="66">
        <v>0.88888888888888884</v>
      </c>
      <c r="CN153" s="22">
        <f t="shared" si="104"/>
        <v>1.065359477124183</v>
      </c>
      <c r="CO153" s="20">
        <v>24</v>
      </c>
      <c r="CP153" s="20">
        <v>23</v>
      </c>
      <c r="CQ153" s="29">
        <f t="shared" si="103"/>
        <v>1</v>
      </c>
      <c r="CR153" s="20">
        <v>20</v>
      </c>
      <c r="CS153" s="20">
        <v>18</v>
      </c>
      <c r="CT153" s="20">
        <f t="shared" si="101"/>
        <v>1.1111111111111112</v>
      </c>
      <c r="CU153" s="20">
        <v>10</v>
      </c>
      <c r="CV153" s="17">
        <f t="shared" si="94"/>
        <v>-8</v>
      </c>
      <c r="CW153" s="20">
        <v>6</v>
      </c>
      <c r="CX153" s="20">
        <v>4</v>
      </c>
      <c r="CY153" s="20">
        <v>105</v>
      </c>
      <c r="CZ153" s="17">
        <v>79</v>
      </c>
      <c r="DD153" s="18" t="s">
        <v>402</v>
      </c>
      <c r="DE153" s="19">
        <v>43897</v>
      </c>
      <c r="DF153" s="20" t="s">
        <v>403</v>
      </c>
      <c r="DG153" s="20" t="s">
        <v>28</v>
      </c>
      <c r="DH153" s="20">
        <v>8</v>
      </c>
      <c r="DI153" s="20" t="s">
        <v>317</v>
      </c>
      <c r="DJ153" s="20">
        <v>0.433</v>
      </c>
      <c r="DK153" s="21" t="s">
        <v>404</v>
      </c>
      <c r="DL153" s="25" t="s">
        <v>609</v>
      </c>
      <c r="DM153" s="23">
        <v>0.3</v>
      </c>
      <c r="DN153" s="20" t="s">
        <v>405</v>
      </c>
      <c r="DO153" s="20">
        <v>0.70399999999999996</v>
      </c>
      <c r="DP153" s="23">
        <v>0.32100000000000001</v>
      </c>
      <c r="DQ153" s="24">
        <v>43</v>
      </c>
      <c r="DR153" s="27">
        <f t="shared" si="83"/>
        <v>-13</v>
      </c>
      <c r="DS153" s="20">
        <v>15</v>
      </c>
      <c r="DT153" s="20">
        <v>41</v>
      </c>
      <c r="DU153" s="20">
        <v>56</v>
      </c>
      <c r="DV153" s="25">
        <v>0.35714285714285715</v>
      </c>
      <c r="DW153" s="25">
        <v>0.69491525423728817</v>
      </c>
      <c r="DX153" s="22">
        <f t="shared" si="84"/>
        <v>1.0520581113801453</v>
      </c>
      <c r="DY153" s="20">
        <v>11</v>
      </c>
      <c r="DZ153" s="24">
        <v>18</v>
      </c>
      <c r="EA153" s="17">
        <f t="shared" si="85"/>
        <v>-7</v>
      </c>
      <c r="EB153" s="20">
        <v>16</v>
      </c>
      <c r="EC153" s="20">
        <v>13</v>
      </c>
      <c r="ED153" s="25">
        <f t="shared" si="86"/>
        <v>1.2307692307692308</v>
      </c>
      <c r="EE153" s="24">
        <v>7</v>
      </c>
      <c r="EF153" s="17">
        <f t="shared" si="87"/>
        <v>-9</v>
      </c>
      <c r="EG153" s="20">
        <v>7</v>
      </c>
      <c r="EH153" s="20">
        <v>4</v>
      </c>
      <c r="EI153" s="20">
        <v>86</v>
      </c>
      <c r="EJ153" s="17">
        <v>91</v>
      </c>
    </row>
    <row r="154" spans="1:140" x14ac:dyDescent="0.3">
      <c r="A154" s="2" t="s">
        <v>138</v>
      </c>
      <c r="B154" s="6">
        <v>43873</v>
      </c>
      <c r="C154" s="7" t="s">
        <v>383</v>
      </c>
      <c r="D154" s="7" t="s">
        <v>28</v>
      </c>
      <c r="E154" s="7">
        <v>14</v>
      </c>
      <c r="F154" s="7" t="s">
        <v>384</v>
      </c>
      <c r="G154" s="7">
        <v>0.47199999999999998</v>
      </c>
      <c r="H154" s="8" t="s">
        <v>90</v>
      </c>
      <c r="I154" s="48">
        <v>24</v>
      </c>
      <c r="J154" s="7">
        <v>0.375</v>
      </c>
      <c r="K154" s="7" t="s">
        <v>385</v>
      </c>
      <c r="L154" s="7">
        <v>0.68600000000000005</v>
      </c>
      <c r="M154" s="11">
        <v>0.38200000000000001</v>
      </c>
      <c r="N154" s="14">
        <v>36</v>
      </c>
      <c r="O154" s="14">
        <f t="shared" si="95"/>
        <v>-12</v>
      </c>
      <c r="P154" s="7">
        <v>10</v>
      </c>
      <c r="Q154" s="7">
        <v>34</v>
      </c>
      <c r="R154" s="7">
        <v>44</v>
      </c>
      <c r="S154" s="10">
        <v>0.30303030303030304</v>
      </c>
      <c r="T154" s="10">
        <v>0.77272727272727271</v>
      </c>
      <c r="U154" s="10">
        <f t="shared" si="96"/>
        <v>1.0757575757575757</v>
      </c>
      <c r="V154" s="7">
        <v>18</v>
      </c>
      <c r="W154" s="14">
        <v>24</v>
      </c>
      <c r="X154" s="14">
        <f t="shared" si="97"/>
        <v>-6</v>
      </c>
      <c r="Y154" s="7">
        <v>15</v>
      </c>
      <c r="Z154" s="7">
        <v>12</v>
      </c>
      <c r="AA154" s="10">
        <f t="shared" si="98"/>
        <v>1.25</v>
      </c>
      <c r="AB154" s="14">
        <v>10</v>
      </c>
      <c r="AC154" s="5">
        <f t="shared" si="99"/>
        <v>-2</v>
      </c>
      <c r="AD154" s="7">
        <v>4</v>
      </c>
      <c r="AE154" s="7">
        <v>4</v>
      </c>
      <c r="AF154" s="7">
        <v>83</v>
      </c>
      <c r="AG154" s="5">
        <v>81</v>
      </c>
      <c r="AH154" s="60"/>
      <c r="AJ154" s="4"/>
      <c r="AK154" s="4"/>
      <c r="AL154" s="40" t="s">
        <v>640</v>
      </c>
      <c r="AM154" s="41">
        <f>AVERAGE(AM2:AM153)</f>
        <v>11.690789473684211</v>
      </c>
      <c r="AN154" s="40"/>
      <c r="AO154" s="42">
        <f>AVERAGE(AO2:AO153)</f>
        <v>0.46946710526315805</v>
      </c>
      <c r="AP154" s="40"/>
      <c r="AQ154" s="43">
        <f>AVERAGE(AQ2:AQ153)</f>
        <v>29.117647058823529</v>
      </c>
      <c r="AR154" s="42">
        <f>AVERAGE(AR2:AR153)</f>
        <v>0.36690131578947377</v>
      </c>
      <c r="AS154" s="40"/>
      <c r="AT154" s="42">
        <f t="shared" ref="AT154:BO154" si="105">AVERAGE(AT2:AT153)</f>
        <v>0.72544078947368429</v>
      </c>
      <c r="AU154" s="42">
        <f t="shared" si="105"/>
        <v>0.3962697368421052</v>
      </c>
      <c r="AV154" s="41">
        <f t="shared" si="105"/>
        <v>20.828947368421051</v>
      </c>
      <c r="AW154" s="41">
        <f t="shared" si="105"/>
        <v>1.7105263157894737</v>
      </c>
      <c r="AX154" s="43">
        <f t="shared" si="105"/>
        <v>11.434210526315789</v>
      </c>
      <c r="AY154" s="43">
        <f t="shared" si="105"/>
        <v>28.815789473684209</v>
      </c>
      <c r="AZ154" s="43">
        <f t="shared" si="105"/>
        <v>40.25</v>
      </c>
      <c r="BA154" s="42">
        <f t="shared" si="105"/>
        <v>0.34055050514825358</v>
      </c>
      <c r="BB154" s="42">
        <f t="shared" si="105"/>
        <v>0.76833297799596711</v>
      </c>
      <c r="BC154" s="41">
        <f t="shared" si="105"/>
        <v>1.1088834831442205</v>
      </c>
      <c r="BD154" s="43">
        <f t="shared" si="105"/>
        <v>17.973684210526315</v>
      </c>
      <c r="BE154" s="43">
        <f t="shared" si="105"/>
        <v>18.407894736842106</v>
      </c>
      <c r="BF154" s="41">
        <f t="shared" si="105"/>
        <v>-0.43421052631578949</v>
      </c>
      <c r="BG154" s="40">
        <f t="shared" si="105"/>
        <v>14.703947368421053</v>
      </c>
      <c r="BH154" s="43">
        <f t="shared" si="105"/>
        <v>13.842105263157896</v>
      </c>
      <c r="BI154" s="40">
        <f t="shared" si="105"/>
        <v>1.1784659852250241</v>
      </c>
      <c r="BJ154" s="43">
        <f t="shared" si="105"/>
        <v>11.848684210526315</v>
      </c>
      <c r="BK154" s="41">
        <f t="shared" si="105"/>
        <v>-2.8552631578947367</v>
      </c>
      <c r="BL154" s="43">
        <f t="shared" si="105"/>
        <v>4.8947368421052628</v>
      </c>
      <c r="BM154" s="43">
        <f t="shared" si="105"/>
        <v>4.9078947368421053</v>
      </c>
      <c r="BN154" s="40">
        <f t="shared" si="105"/>
        <v>77.14473684210526</v>
      </c>
      <c r="BO154" s="40">
        <f t="shared" si="105"/>
        <v>80.834482758620695</v>
      </c>
      <c r="BU154" s="5"/>
      <c r="BV154" s="5"/>
      <c r="BW154" s="40" t="s">
        <v>640</v>
      </c>
      <c r="BX154" s="41">
        <f>AVERAGE(BX2:BX153)</f>
        <v>11.690789473684211</v>
      </c>
      <c r="BY154" s="40"/>
      <c r="BZ154" s="42">
        <f>AVERAGE(BZ2:BZ153)</f>
        <v>0.46946710526315805</v>
      </c>
      <c r="CA154" s="40"/>
      <c r="CB154" s="43">
        <f>AVERAGE(CB2:CB153)</f>
        <v>29.117647058823529</v>
      </c>
      <c r="CC154" s="42">
        <f>AVERAGE(CC2:CC153)</f>
        <v>0.36690131578947377</v>
      </c>
      <c r="CD154" s="40"/>
      <c r="CE154" s="42">
        <f t="shared" ref="CE154:CZ154" si="106">AVERAGE(CE2:CE153)</f>
        <v>0.72544078947368429</v>
      </c>
      <c r="CF154" s="42">
        <f t="shared" si="106"/>
        <v>0.3962697368421052</v>
      </c>
      <c r="CG154" s="41">
        <f t="shared" si="106"/>
        <v>20.828947368421051</v>
      </c>
      <c r="CH154" s="41">
        <f t="shared" si="106"/>
        <v>1.7105263157894737</v>
      </c>
      <c r="CI154" s="43">
        <f t="shared" si="106"/>
        <v>11.434210526315789</v>
      </c>
      <c r="CJ154" s="43">
        <f t="shared" si="106"/>
        <v>28.815789473684209</v>
      </c>
      <c r="CK154" s="43">
        <f t="shared" si="106"/>
        <v>40.25</v>
      </c>
      <c r="CL154" s="42">
        <f t="shared" si="106"/>
        <v>0.34055050514825358</v>
      </c>
      <c r="CM154" s="42">
        <f t="shared" si="106"/>
        <v>0.76833297799596711</v>
      </c>
      <c r="CN154" s="41">
        <f t="shared" si="106"/>
        <v>1.1088834831442205</v>
      </c>
      <c r="CO154" s="43">
        <f t="shared" si="106"/>
        <v>17.973684210526315</v>
      </c>
      <c r="CP154" s="43">
        <f t="shared" si="106"/>
        <v>18.407894736842106</v>
      </c>
      <c r="CQ154" s="41">
        <f t="shared" si="106"/>
        <v>-0.43421052631578949</v>
      </c>
      <c r="CR154" s="40">
        <f t="shared" si="106"/>
        <v>14.703947368421053</v>
      </c>
      <c r="CS154" s="43">
        <f t="shared" si="106"/>
        <v>13.842105263157896</v>
      </c>
      <c r="CT154" s="40">
        <f t="shared" si="106"/>
        <v>1.1784659852250241</v>
      </c>
      <c r="CU154" s="43">
        <f t="shared" si="106"/>
        <v>11.848684210526315</v>
      </c>
      <c r="CV154" s="41">
        <f t="shared" si="106"/>
        <v>-1.993421052631579</v>
      </c>
      <c r="CW154" s="43">
        <f t="shared" si="106"/>
        <v>4.8947368421052628</v>
      </c>
      <c r="CX154" s="43">
        <f t="shared" si="106"/>
        <v>4.9078947368421053</v>
      </c>
      <c r="CY154" s="40">
        <f t="shared" si="106"/>
        <v>77.14473684210526</v>
      </c>
      <c r="CZ154" s="40">
        <f t="shared" si="106"/>
        <v>80.834482758620695</v>
      </c>
    </row>
    <row r="155" spans="1:140" x14ac:dyDescent="0.3">
      <c r="A155" s="2" t="s">
        <v>107</v>
      </c>
      <c r="B155" s="6">
        <v>43876</v>
      </c>
      <c r="C155" s="7" t="s">
        <v>386</v>
      </c>
      <c r="D155" s="7" t="s">
        <v>28</v>
      </c>
      <c r="E155" s="7">
        <v>27</v>
      </c>
      <c r="F155" s="7" t="s">
        <v>227</v>
      </c>
      <c r="G155" s="7">
        <v>0.46700000000000003</v>
      </c>
      <c r="H155" s="8" t="s">
        <v>236</v>
      </c>
      <c r="I155" s="48">
        <v>24</v>
      </c>
      <c r="J155" s="7">
        <v>0.41699999999999998</v>
      </c>
      <c r="K155" s="7" t="s">
        <v>387</v>
      </c>
      <c r="L155" s="7">
        <v>0.88200000000000001</v>
      </c>
      <c r="M155" s="11">
        <v>0.42399999999999999</v>
      </c>
      <c r="N155" s="14">
        <v>24</v>
      </c>
      <c r="O155" s="14">
        <f t="shared" si="95"/>
        <v>0</v>
      </c>
      <c r="P155" s="7">
        <v>18</v>
      </c>
      <c r="Q155" s="7">
        <v>31</v>
      </c>
      <c r="R155" s="7">
        <v>49</v>
      </c>
      <c r="S155" s="10">
        <v>0.51428571428571423</v>
      </c>
      <c r="T155" s="10">
        <v>0.83783783783783783</v>
      </c>
      <c r="U155" s="10">
        <f t="shared" si="96"/>
        <v>1.352123552123552</v>
      </c>
      <c r="V155" s="7">
        <v>15</v>
      </c>
      <c r="W155" s="14">
        <v>25</v>
      </c>
      <c r="X155" s="14">
        <f t="shared" si="97"/>
        <v>-10</v>
      </c>
      <c r="Y155" s="7">
        <v>18</v>
      </c>
      <c r="Z155" s="7">
        <v>12</v>
      </c>
      <c r="AA155" s="10">
        <f t="shared" si="98"/>
        <v>1.5</v>
      </c>
      <c r="AB155" s="14">
        <v>10</v>
      </c>
      <c r="AC155" s="5">
        <f t="shared" si="99"/>
        <v>-2</v>
      </c>
      <c r="AD155" s="7">
        <v>3</v>
      </c>
      <c r="AE155" s="7">
        <v>7</v>
      </c>
      <c r="AF155" s="7">
        <v>96</v>
      </c>
      <c r="AG155" s="5">
        <v>88</v>
      </c>
      <c r="AH155" s="60"/>
      <c r="AJ155" s="4"/>
      <c r="AK155" s="4"/>
      <c r="AL155" s="17" t="s">
        <v>641</v>
      </c>
      <c r="AM155" s="17" t="s">
        <v>4</v>
      </c>
      <c r="AN155" s="17" t="s">
        <v>5</v>
      </c>
      <c r="AO155" s="17" t="s">
        <v>6</v>
      </c>
      <c r="AP155" s="17" t="s">
        <v>7</v>
      </c>
      <c r="AQ155" s="17" t="s">
        <v>587</v>
      </c>
      <c r="AR155" s="17" t="s">
        <v>8</v>
      </c>
      <c r="AS155" s="17" t="s">
        <v>9</v>
      </c>
      <c r="AT155" s="17" t="s">
        <v>10</v>
      </c>
      <c r="AU155" s="17" t="s">
        <v>11</v>
      </c>
      <c r="AV155" s="17" t="s">
        <v>12</v>
      </c>
      <c r="AW155" s="17" t="s">
        <v>614</v>
      </c>
      <c r="AX155" s="17" t="s">
        <v>13</v>
      </c>
      <c r="AY155" s="17" t="s">
        <v>14</v>
      </c>
      <c r="AZ155" s="17" t="s">
        <v>15</v>
      </c>
      <c r="BA155" s="17" t="s">
        <v>16</v>
      </c>
      <c r="BB155" s="17" t="s">
        <v>17</v>
      </c>
      <c r="BC155" s="17" t="s">
        <v>634</v>
      </c>
      <c r="BD155" s="17" t="s">
        <v>18</v>
      </c>
      <c r="BE155" s="17" t="s">
        <v>19</v>
      </c>
      <c r="BF155" s="17" t="s">
        <v>619</v>
      </c>
      <c r="BG155" s="17" t="s">
        <v>20</v>
      </c>
      <c r="BH155" s="17" t="s">
        <v>21</v>
      </c>
      <c r="BI155" s="17" t="s">
        <v>621</v>
      </c>
      <c r="BJ155" s="17" t="s">
        <v>22</v>
      </c>
      <c r="BK155" s="17" t="s">
        <v>623</v>
      </c>
      <c r="BL155" s="17" t="s">
        <v>23</v>
      </c>
      <c r="BM155" s="17" t="s">
        <v>24</v>
      </c>
      <c r="BN155" s="17" t="s">
        <v>25</v>
      </c>
      <c r="BO155" s="17" t="s">
        <v>552</v>
      </c>
      <c r="BU155" s="5"/>
      <c r="BV155" s="5"/>
      <c r="BW155" s="17" t="s">
        <v>641</v>
      </c>
      <c r="BX155" s="17" t="s">
        <v>4</v>
      </c>
      <c r="BY155" s="17" t="s">
        <v>5</v>
      </c>
      <c r="BZ155" s="17" t="s">
        <v>6</v>
      </c>
      <c r="CA155" s="17" t="s">
        <v>7</v>
      </c>
      <c r="CB155" s="17" t="s">
        <v>587</v>
      </c>
      <c r="CC155" s="17" t="s">
        <v>8</v>
      </c>
      <c r="CD155" s="17" t="s">
        <v>9</v>
      </c>
      <c r="CE155" s="17" t="s">
        <v>10</v>
      </c>
      <c r="CF155" s="17" t="s">
        <v>11</v>
      </c>
      <c r="CG155" s="17" t="s">
        <v>12</v>
      </c>
      <c r="CH155" s="17" t="s">
        <v>614</v>
      </c>
      <c r="CI155" s="17" t="s">
        <v>13</v>
      </c>
      <c r="CJ155" s="17" t="s">
        <v>14</v>
      </c>
      <c r="CK155" s="17" t="s">
        <v>15</v>
      </c>
      <c r="CL155" s="17" t="s">
        <v>16</v>
      </c>
      <c r="CM155" s="17" t="s">
        <v>17</v>
      </c>
      <c r="CN155" s="17" t="s">
        <v>634</v>
      </c>
      <c r="CO155" s="17" t="s">
        <v>18</v>
      </c>
      <c r="CP155" s="17" t="s">
        <v>19</v>
      </c>
      <c r="CQ155" s="17" t="s">
        <v>619</v>
      </c>
      <c r="CR155" s="17" t="s">
        <v>20</v>
      </c>
      <c r="CS155" s="17" t="s">
        <v>21</v>
      </c>
      <c r="CT155" s="17" t="s">
        <v>621</v>
      </c>
      <c r="CU155" s="17" t="s">
        <v>22</v>
      </c>
      <c r="CV155" s="17" t="s">
        <v>623</v>
      </c>
      <c r="CW155" s="17" t="s">
        <v>23</v>
      </c>
      <c r="CX155" s="17" t="s">
        <v>24</v>
      </c>
      <c r="CY155" s="17" t="s">
        <v>25</v>
      </c>
      <c r="CZ155" s="17" t="s">
        <v>552</v>
      </c>
    </row>
    <row r="156" spans="1:140" x14ac:dyDescent="0.3">
      <c r="A156" s="2" t="s">
        <v>101</v>
      </c>
      <c r="B156" s="6">
        <v>43880</v>
      </c>
      <c r="C156" s="7" t="s">
        <v>388</v>
      </c>
      <c r="D156" s="7" t="s">
        <v>28</v>
      </c>
      <c r="E156" s="7">
        <v>13</v>
      </c>
      <c r="F156" s="7" t="s">
        <v>389</v>
      </c>
      <c r="G156" s="7">
        <v>0.54100000000000004</v>
      </c>
      <c r="H156" s="8" t="s">
        <v>347</v>
      </c>
      <c r="I156" s="48">
        <v>22</v>
      </c>
      <c r="J156" s="7">
        <v>0.318</v>
      </c>
      <c r="K156" s="7" t="s">
        <v>343</v>
      </c>
      <c r="L156" s="7">
        <v>0.68400000000000005</v>
      </c>
      <c r="M156" s="11">
        <v>0.50900000000000001</v>
      </c>
      <c r="N156" s="14">
        <v>17</v>
      </c>
      <c r="O156" s="14">
        <f t="shared" si="95"/>
        <v>5</v>
      </c>
      <c r="P156" s="7">
        <v>11</v>
      </c>
      <c r="Q156" s="7">
        <v>23</v>
      </c>
      <c r="R156" s="7">
        <v>34</v>
      </c>
      <c r="S156" s="10">
        <v>0.37931034482758619</v>
      </c>
      <c r="T156" s="10">
        <v>0.8214285714285714</v>
      </c>
      <c r="U156" s="10">
        <f t="shared" si="96"/>
        <v>1.2007389162561575</v>
      </c>
      <c r="V156" s="7">
        <v>11</v>
      </c>
      <c r="W156" s="14">
        <v>16</v>
      </c>
      <c r="X156" s="14">
        <f t="shared" si="97"/>
        <v>-5</v>
      </c>
      <c r="Y156" s="7">
        <v>11</v>
      </c>
      <c r="Z156" s="7">
        <v>11</v>
      </c>
      <c r="AA156" s="10">
        <f t="shared" si="98"/>
        <v>1</v>
      </c>
      <c r="AB156" s="14">
        <v>15</v>
      </c>
      <c r="AC156" s="5">
        <f t="shared" si="99"/>
        <v>4</v>
      </c>
      <c r="AD156" s="7">
        <v>7</v>
      </c>
      <c r="AE156" s="7">
        <v>10</v>
      </c>
      <c r="AF156" s="7">
        <v>86</v>
      </c>
      <c r="AG156" s="5">
        <v>81</v>
      </c>
      <c r="AH156" s="60"/>
      <c r="AI156" s="3" t="s">
        <v>176</v>
      </c>
      <c r="AJ156" s="12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5"/>
      <c r="BT156" s="3" t="s">
        <v>176</v>
      </c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CZ156" s="5"/>
    </row>
    <row r="157" spans="1:140" x14ac:dyDescent="0.3">
      <c r="A157" s="2" t="s">
        <v>87</v>
      </c>
      <c r="B157" s="6">
        <v>43883</v>
      </c>
      <c r="C157" s="7" t="s">
        <v>390</v>
      </c>
      <c r="D157" s="7" t="s">
        <v>28</v>
      </c>
      <c r="E157" s="7">
        <v>37</v>
      </c>
      <c r="F157" s="7" t="s">
        <v>391</v>
      </c>
      <c r="G157" s="7">
        <v>0.59299999999999997</v>
      </c>
      <c r="H157" s="7" t="s">
        <v>120</v>
      </c>
      <c r="I157" s="14">
        <v>23</v>
      </c>
      <c r="J157" s="7">
        <v>0.56499999999999995</v>
      </c>
      <c r="K157" s="8" t="s">
        <v>392</v>
      </c>
      <c r="L157" s="7">
        <v>0.5</v>
      </c>
      <c r="M157" s="11">
        <v>0.34100000000000003</v>
      </c>
      <c r="N157" s="14">
        <v>18</v>
      </c>
      <c r="O157" s="14">
        <f t="shared" si="95"/>
        <v>5</v>
      </c>
      <c r="P157" s="7">
        <v>6</v>
      </c>
      <c r="Q157" s="7">
        <v>25</v>
      </c>
      <c r="R157" s="7">
        <v>31</v>
      </c>
      <c r="S157" s="10">
        <v>0.27272727272727271</v>
      </c>
      <c r="T157" s="10">
        <v>0.73529411764705888</v>
      </c>
      <c r="U157" s="10">
        <f t="shared" si="96"/>
        <v>1.0080213903743316</v>
      </c>
      <c r="V157" s="7">
        <v>17</v>
      </c>
      <c r="W157" s="14">
        <v>10</v>
      </c>
      <c r="X157" s="14">
        <f t="shared" si="97"/>
        <v>7</v>
      </c>
      <c r="Y157" s="7">
        <v>16</v>
      </c>
      <c r="Z157" s="7">
        <v>9</v>
      </c>
      <c r="AA157" s="10">
        <f t="shared" si="98"/>
        <v>1.7777777777777777</v>
      </c>
      <c r="AB157" s="14">
        <v>14</v>
      </c>
      <c r="AC157" s="5">
        <f t="shared" si="99"/>
        <v>5</v>
      </c>
      <c r="AD157" s="7">
        <v>5</v>
      </c>
      <c r="AE157" s="7">
        <v>6</v>
      </c>
      <c r="AF157" s="7">
        <v>79</v>
      </c>
      <c r="AG157" s="5">
        <v>65</v>
      </c>
      <c r="AH157" s="60"/>
      <c r="AJ157" s="4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</row>
    <row r="158" spans="1:140" x14ac:dyDescent="0.3">
      <c r="A158" s="2" t="s">
        <v>47</v>
      </c>
      <c r="B158" s="6">
        <v>43889</v>
      </c>
      <c r="C158" s="7" t="s">
        <v>393</v>
      </c>
      <c r="D158" s="7" t="s">
        <v>28</v>
      </c>
      <c r="E158" s="7">
        <v>3</v>
      </c>
      <c r="F158" s="7" t="s">
        <v>292</v>
      </c>
      <c r="G158" s="7">
        <v>0.41399999999999998</v>
      </c>
      <c r="H158" s="8" t="s">
        <v>136</v>
      </c>
      <c r="I158" s="48">
        <v>27</v>
      </c>
      <c r="J158" s="7">
        <v>0.33300000000000002</v>
      </c>
      <c r="K158" s="8" t="s">
        <v>394</v>
      </c>
      <c r="L158" s="7">
        <v>0.8</v>
      </c>
      <c r="M158" s="11">
        <v>0.436</v>
      </c>
      <c r="N158" s="14">
        <v>23</v>
      </c>
      <c r="O158" s="14">
        <f t="shared" si="95"/>
        <v>4</v>
      </c>
      <c r="P158" s="7">
        <v>8</v>
      </c>
      <c r="Q158" s="7">
        <v>29</v>
      </c>
      <c r="R158" s="7">
        <v>37</v>
      </c>
      <c r="S158" s="10">
        <v>0.23529411764705882</v>
      </c>
      <c r="T158" s="10">
        <v>0.90625</v>
      </c>
      <c r="U158" s="10">
        <f t="shared" si="96"/>
        <v>1.1415441176470589</v>
      </c>
      <c r="V158" s="7">
        <v>12</v>
      </c>
      <c r="W158" s="14">
        <v>11</v>
      </c>
      <c r="X158" s="14">
        <f t="shared" si="97"/>
        <v>1</v>
      </c>
      <c r="Y158" s="7">
        <v>19</v>
      </c>
      <c r="Z158" s="7">
        <v>11</v>
      </c>
      <c r="AA158" s="10">
        <f t="shared" si="98"/>
        <v>1.7272727272727273</v>
      </c>
      <c r="AB158" s="14">
        <v>10</v>
      </c>
      <c r="AC158" s="5">
        <f t="shared" si="99"/>
        <v>-1</v>
      </c>
      <c r="AD158" s="7">
        <v>3</v>
      </c>
      <c r="AE158" s="7">
        <v>6</v>
      </c>
      <c r="AF158" s="7">
        <v>65</v>
      </c>
      <c r="AG158" s="5">
        <v>75</v>
      </c>
      <c r="AH158" s="60"/>
    </row>
    <row r="159" spans="1:140" x14ac:dyDescent="0.3">
      <c r="A159" s="2" t="s">
        <v>92</v>
      </c>
      <c r="B159" s="6">
        <v>43890</v>
      </c>
      <c r="C159" s="7" t="s">
        <v>395</v>
      </c>
      <c r="D159" s="7" t="s">
        <v>68</v>
      </c>
      <c r="E159" s="7">
        <v>-2</v>
      </c>
      <c r="F159" s="7" t="s">
        <v>396</v>
      </c>
      <c r="G159" s="7">
        <v>0.5</v>
      </c>
      <c r="H159" s="8" t="s">
        <v>105</v>
      </c>
      <c r="I159" s="48">
        <v>18</v>
      </c>
      <c r="J159" s="7">
        <v>0.33300000000000002</v>
      </c>
      <c r="K159" s="7" t="s">
        <v>171</v>
      </c>
      <c r="L159" s="7">
        <v>0.72199999999999998</v>
      </c>
      <c r="M159" s="11">
        <v>0.49099999999999999</v>
      </c>
      <c r="N159" s="14">
        <v>28</v>
      </c>
      <c r="O159" s="14">
        <f t="shared" si="95"/>
        <v>-10</v>
      </c>
      <c r="P159" s="7">
        <v>7</v>
      </c>
      <c r="Q159" s="7">
        <v>25</v>
      </c>
      <c r="R159" s="7">
        <v>32</v>
      </c>
      <c r="S159" s="10">
        <v>0.26923076923076922</v>
      </c>
      <c r="T159" s="10">
        <v>0.8928571428571429</v>
      </c>
      <c r="U159" s="10">
        <f t="shared" si="96"/>
        <v>1.1620879120879122</v>
      </c>
      <c r="V159" s="7">
        <v>10</v>
      </c>
      <c r="W159" s="14">
        <v>13</v>
      </c>
      <c r="X159" s="14">
        <f t="shared" si="97"/>
        <v>-3</v>
      </c>
      <c r="Y159" s="7">
        <v>11</v>
      </c>
      <c r="Z159" s="7">
        <v>7</v>
      </c>
      <c r="AA159" s="10">
        <f t="shared" si="98"/>
        <v>1.5714285714285714</v>
      </c>
      <c r="AB159" s="14">
        <v>7</v>
      </c>
      <c r="AC159" s="5">
        <f t="shared" si="99"/>
        <v>0</v>
      </c>
      <c r="AD159" s="7">
        <v>3</v>
      </c>
      <c r="AE159" s="7">
        <v>3</v>
      </c>
      <c r="AF159" s="7">
        <v>71</v>
      </c>
      <c r="AG159" s="5">
        <v>68</v>
      </c>
      <c r="AH159" s="60"/>
    </row>
    <row r="160" spans="1:140" x14ac:dyDescent="0.3">
      <c r="A160" s="2" t="s">
        <v>397</v>
      </c>
      <c r="B160" s="6">
        <v>43896</v>
      </c>
      <c r="C160" s="7" t="s">
        <v>398</v>
      </c>
      <c r="D160" s="7" t="s">
        <v>28</v>
      </c>
      <c r="E160" s="7">
        <v>34</v>
      </c>
      <c r="F160" s="7" t="s">
        <v>399</v>
      </c>
      <c r="G160" s="7">
        <v>0.57099999999999995</v>
      </c>
      <c r="H160" s="7" t="s">
        <v>400</v>
      </c>
      <c r="I160" s="14">
        <v>31</v>
      </c>
      <c r="J160" s="7">
        <v>0.45200000000000001</v>
      </c>
      <c r="K160" s="8" t="s">
        <v>401</v>
      </c>
      <c r="L160" s="7">
        <v>0.46700000000000003</v>
      </c>
      <c r="M160" s="11">
        <v>0.313</v>
      </c>
      <c r="N160" s="14">
        <v>21</v>
      </c>
      <c r="O160" s="14">
        <f t="shared" si="95"/>
        <v>10</v>
      </c>
      <c r="P160" s="7">
        <v>13</v>
      </c>
      <c r="Q160" s="7">
        <v>37</v>
      </c>
      <c r="R160" s="7">
        <v>50</v>
      </c>
      <c r="S160" s="10">
        <v>0.43333333333333335</v>
      </c>
      <c r="T160" s="10">
        <v>0.80434782608695654</v>
      </c>
      <c r="U160" s="10">
        <f t="shared" si="96"/>
        <v>1.2376811594202899</v>
      </c>
      <c r="V160" s="7">
        <v>17</v>
      </c>
      <c r="W160" s="14">
        <v>15</v>
      </c>
      <c r="X160" s="14">
        <f t="shared" si="97"/>
        <v>2</v>
      </c>
      <c r="Y160" s="7">
        <v>19</v>
      </c>
      <c r="Z160" s="7">
        <v>17</v>
      </c>
      <c r="AA160" s="10">
        <f t="shared" si="98"/>
        <v>1.1176470588235294</v>
      </c>
      <c r="AB160" s="14">
        <v>9</v>
      </c>
      <c r="AC160" s="5">
        <f t="shared" si="99"/>
        <v>-8</v>
      </c>
      <c r="AD160" s="7">
        <v>6</v>
      </c>
      <c r="AE160" s="7">
        <v>5</v>
      </c>
      <c r="AF160" s="7">
        <v>85</v>
      </c>
      <c r="AG160" s="5">
        <v>78</v>
      </c>
      <c r="AH160" s="60"/>
    </row>
    <row r="161" spans="1:34" x14ac:dyDescent="0.3">
      <c r="A161" s="2" t="s">
        <v>402</v>
      </c>
      <c r="B161" s="6">
        <v>43897</v>
      </c>
      <c r="C161" s="7" t="s">
        <v>403</v>
      </c>
      <c r="D161" s="7" t="s">
        <v>28</v>
      </c>
      <c r="E161" s="7">
        <v>8</v>
      </c>
      <c r="F161" s="7" t="s">
        <v>317</v>
      </c>
      <c r="G161" s="7">
        <v>0.433</v>
      </c>
      <c r="H161" s="8" t="s">
        <v>404</v>
      </c>
      <c r="I161" s="48">
        <v>30</v>
      </c>
      <c r="J161" s="11">
        <v>0.3</v>
      </c>
      <c r="K161" s="7" t="s">
        <v>405</v>
      </c>
      <c r="L161" s="7">
        <v>0.70399999999999996</v>
      </c>
      <c r="M161" s="11">
        <v>0.32100000000000001</v>
      </c>
      <c r="N161" s="14">
        <v>43</v>
      </c>
      <c r="O161" s="14">
        <f t="shared" si="95"/>
        <v>-13</v>
      </c>
      <c r="P161" s="7">
        <v>15</v>
      </c>
      <c r="Q161" s="7">
        <v>41</v>
      </c>
      <c r="R161" s="7">
        <v>56</v>
      </c>
      <c r="S161" s="10">
        <v>0.35714285714285715</v>
      </c>
      <c r="T161" s="10">
        <v>0.69491525423728817</v>
      </c>
      <c r="U161" s="10">
        <f t="shared" si="96"/>
        <v>1.0520581113801453</v>
      </c>
      <c r="V161" s="7">
        <v>11</v>
      </c>
      <c r="W161" s="14">
        <v>18</v>
      </c>
      <c r="X161" s="14">
        <f t="shared" si="97"/>
        <v>-7</v>
      </c>
      <c r="Y161" s="7">
        <v>16</v>
      </c>
      <c r="Z161" s="7">
        <v>13</v>
      </c>
      <c r="AA161" s="10">
        <f t="shared" si="98"/>
        <v>1.2307692307692308</v>
      </c>
      <c r="AB161" s="14">
        <v>7</v>
      </c>
      <c r="AC161" s="5">
        <f t="shared" si="99"/>
        <v>-6</v>
      </c>
      <c r="AD161" s="7">
        <v>7</v>
      </c>
      <c r="AE161" s="7">
        <v>4</v>
      </c>
      <c r="AF161" s="7">
        <v>86</v>
      </c>
      <c r="AG161" s="5">
        <v>91</v>
      </c>
      <c r="AH161" s="60"/>
    </row>
    <row r="162" spans="1:34" x14ac:dyDescent="0.3">
      <c r="E162" s="53">
        <f>AVERAGE(E133:E161)</f>
        <v>14.827586206896552</v>
      </c>
      <c r="F162" s="50"/>
      <c r="G162" s="54">
        <f>AVERAGE(G133:G161)</f>
        <v>0.47993103448275853</v>
      </c>
      <c r="H162" s="50"/>
      <c r="I162" s="53">
        <f>AVERAGE(I133:I161)</f>
        <v>22.827586206896552</v>
      </c>
      <c r="J162" s="49">
        <f>AVERAGE(J133:J161)</f>
        <v>0.36037931034482762</v>
      </c>
      <c r="K162" s="50"/>
      <c r="L162" s="50">
        <f>AVERAGE(L133:L161)</f>
        <v>0.73496551724137948</v>
      </c>
      <c r="M162" s="54">
        <f t="shared" ref="M162:Z162" si="107">AVERAGE(M133:M161)</f>
        <v>0.41082758620689652</v>
      </c>
      <c r="N162" s="53">
        <f t="shared" si="107"/>
        <v>20.655172413793103</v>
      </c>
      <c r="O162" s="53">
        <f t="shared" si="107"/>
        <v>2.1724137931034484</v>
      </c>
      <c r="P162" s="53">
        <f t="shared" si="107"/>
        <v>11.482758620689655</v>
      </c>
      <c r="Q162" s="53">
        <f t="shared" si="107"/>
        <v>29.620689655172413</v>
      </c>
      <c r="R162" s="50">
        <f t="shared" si="107"/>
        <v>41.103448275862071</v>
      </c>
      <c r="S162" s="50">
        <f t="shared" si="107"/>
        <v>0.33587472844588517</v>
      </c>
      <c r="T162" s="50">
        <f t="shared" si="107"/>
        <v>0.79888461656829268</v>
      </c>
      <c r="U162" s="49">
        <f t="shared" si="107"/>
        <v>1.1347593450141775</v>
      </c>
      <c r="V162" s="53">
        <f t="shared" si="107"/>
        <v>17.068965517241381</v>
      </c>
      <c r="W162" s="53">
        <f t="shared" si="107"/>
        <v>18.068965517241381</v>
      </c>
      <c r="X162" s="50">
        <f t="shared" si="107"/>
        <v>-1</v>
      </c>
      <c r="Y162" s="50">
        <f t="shared" si="107"/>
        <v>13.931034482758621</v>
      </c>
      <c r="Z162" s="50">
        <f t="shared" si="107"/>
        <v>12.724137931034482</v>
      </c>
      <c r="AA162" s="55">
        <f t="shared" si="98"/>
        <v>1.0948509485094851</v>
      </c>
      <c r="AB162" s="53">
        <f>AVERAGE(AB133:AB161)</f>
        <v>12.620689655172415</v>
      </c>
      <c r="AC162" s="53">
        <f t="shared" si="99"/>
        <v>-0.10344827586206762</v>
      </c>
      <c r="AD162" s="51">
        <f t="shared" ref="AD162" si="108">AVERAGE(AD133:AD161)</f>
        <v>5.1034482758620694</v>
      </c>
      <c r="AE162" s="50">
        <f>181/29</f>
        <v>6.2413793103448274</v>
      </c>
      <c r="AF162" s="51">
        <f t="shared" ref="AF162:AG162" si="109">AVERAGE(AF133:AF161)</f>
        <v>80.137931034482762</v>
      </c>
      <c r="AG162" s="51">
        <f t="shared" si="109"/>
        <v>81.65517241379311</v>
      </c>
      <c r="AH162" s="60"/>
    </row>
    <row r="163" spans="1:34" x14ac:dyDescent="0.3">
      <c r="A163" s="15" t="s">
        <v>0</v>
      </c>
      <c r="B163" s="16" t="s">
        <v>1</v>
      </c>
      <c r="C163" s="17" t="s">
        <v>2</v>
      </c>
      <c r="D163" s="17" t="s">
        <v>3</v>
      </c>
      <c r="E163" s="17" t="s">
        <v>4</v>
      </c>
      <c r="F163" s="17" t="s">
        <v>5</v>
      </c>
      <c r="G163" s="17" t="s">
        <v>6</v>
      </c>
      <c r="H163" s="17" t="s">
        <v>7</v>
      </c>
      <c r="I163" s="17" t="s">
        <v>587</v>
      </c>
      <c r="J163" s="17" t="s">
        <v>8</v>
      </c>
      <c r="K163" s="17" t="s">
        <v>9</v>
      </c>
      <c r="L163" s="17" t="s">
        <v>10</v>
      </c>
      <c r="M163" s="17" t="s">
        <v>11</v>
      </c>
      <c r="N163" s="17" t="s">
        <v>12</v>
      </c>
      <c r="O163" s="17" t="s">
        <v>614</v>
      </c>
      <c r="P163" s="17" t="s">
        <v>13</v>
      </c>
      <c r="Q163" s="17" t="s">
        <v>14</v>
      </c>
      <c r="R163" s="17" t="s">
        <v>15</v>
      </c>
      <c r="S163" s="17" t="s">
        <v>16</v>
      </c>
      <c r="T163" s="17" t="s">
        <v>17</v>
      </c>
      <c r="U163" s="17" t="s">
        <v>634</v>
      </c>
      <c r="V163" s="17" t="s">
        <v>18</v>
      </c>
      <c r="W163" s="17" t="s">
        <v>19</v>
      </c>
      <c r="X163" s="17" t="s">
        <v>619</v>
      </c>
      <c r="Y163" s="17" t="s">
        <v>20</v>
      </c>
      <c r="Z163" s="17" t="s">
        <v>21</v>
      </c>
      <c r="AA163" s="17" t="s">
        <v>621</v>
      </c>
      <c r="AB163" s="17" t="s">
        <v>22</v>
      </c>
      <c r="AC163" s="17" t="s">
        <v>623</v>
      </c>
      <c r="AD163" s="17" t="s">
        <v>23</v>
      </c>
      <c r="AE163" s="17" t="s">
        <v>24</v>
      </c>
      <c r="AF163" s="17" t="s">
        <v>25</v>
      </c>
      <c r="AG163" s="17" t="s">
        <v>552</v>
      </c>
    </row>
    <row r="164" spans="1:34" x14ac:dyDescent="0.3">
      <c r="A164" t="s">
        <v>642</v>
      </c>
      <c r="D164" s="28" t="s">
        <v>647</v>
      </c>
      <c r="E164" s="28">
        <v>8.3000000000000007</v>
      </c>
      <c r="F164" s="1"/>
      <c r="G164" s="1">
        <v>0.44900000000000001</v>
      </c>
      <c r="H164" s="1"/>
      <c r="I164" s="1">
        <v>28.3</v>
      </c>
      <c r="J164" s="1">
        <v>0.34699999999999998</v>
      </c>
      <c r="K164" s="1"/>
      <c r="L164" s="28">
        <v>0.78100000000000003</v>
      </c>
      <c r="M164" s="67">
        <v>0.40400000000000003</v>
      </c>
      <c r="N164" s="68">
        <f>N32</f>
        <v>19.766666666666666</v>
      </c>
      <c r="O164" s="68">
        <f>O32</f>
        <v>1.0333333333333334</v>
      </c>
      <c r="P164" s="68">
        <f>P32</f>
        <v>10.6</v>
      </c>
      <c r="Q164" s="68">
        <f>Q32</f>
        <v>27.4</v>
      </c>
      <c r="R164" s="68">
        <f t="shared" ref="R164:AG164" si="110">R32</f>
        <v>38</v>
      </c>
      <c r="S164" s="69">
        <f t="shared" si="110"/>
        <v>0.32267204921922171</v>
      </c>
      <c r="T164" s="69">
        <f t="shared" si="110"/>
        <v>0.76805075784156884</v>
      </c>
      <c r="U164" s="70">
        <f t="shared" si="110"/>
        <v>1.0907228070607906</v>
      </c>
      <c r="V164" s="68">
        <f t="shared" si="110"/>
        <v>19.5</v>
      </c>
      <c r="W164" s="68">
        <f t="shared" si="110"/>
        <v>19.633333333333333</v>
      </c>
      <c r="X164" s="68">
        <f t="shared" si="110"/>
        <v>-0.13333333333333286</v>
      </c>
      <c r="Y164" s="68">
        <f t="shared" si="110"/>
        <v>14.333333333333334</v>
      </c>
      <c r="Z164" s="68">
        <f t="shared" si="110"/>
        <v>13.8</v>
      </c>
      <c r="AA164" s="70">
        <f t="shared" si="110"/>
        <v>1.038647342995169</v>
      </c>
      <c r="AB164" s="68">
        <f t="shared" si="110"/>
        <v>12.333333333333334</v>
      </c>
      <c r="AC164" s="68">
        <f t="shared" si="110"/>
        <v>-1.4666666666666668</v>
      </c>
      <c r="AD164" s="68">
        <f t="shared" si="110"/>
        <v>3.0666666666666669</v>
      </c>
      <c r="AE164" s="68">
        <f t="shared" si="110"/>
        <v>4.0333333333333332</v>
      </c>
      <c r="AF164" s="68">
        <f t="shared" si="110"/>
        <v>72.900000000000006</v>
      </c>
      <c r="AG164" s="68">
        <f t="shared" si="110"/>
        <v>79.2</v>
      </c>
    </row>
    <row r="165" spans="1:34" x14ac:dyDescent="0.3">
      <c r="A165" t="s">
        <v>643</v>
      </c>
      <c r="D165" s="28" t="s">
        <v>651</v>
      </c>
      <c r="E165" s="68">
        <f>E63</f>
        <v>8.1724137931034484</v>
      </c>
      <c r="F165" s="1"/>
      <c r="G165" s="69">
        <f>G63</f>
        <v>0.45775862068965517</v>
      </c>
      <c r="H165" s="1"/>
      <c r="I165" s="68">
        <f>I63</f>
        <v>28.75</v>
      </c>
      <c r="J165" s="69">
        <f>J63</f>
        <v>0.37113793103448284</v>
      </c>
      <c r="K165" s="1"/>
      <c r="L165" s="69">
        <f t="shared" ref="L165:R165" si="111">L63</f>
        <v>0.7192068965517241</v>
      </c>
      <c r="M165" s="69">
        <f t="shared" si="111"/>
        <v>0.38334482758620692</v>
      </c>
      <c r="N165" s="68">
        <f t="shared" si="111"/>
        <v>21.344827586206897</v>
      </c>
      <c r="O165" s="68">
        <f t="shared" si="111"/>
        <v>0.44827586206896552</v>
      </c>
      <c r="P165" s="68">
        <f t="shared" si="111"/>
        <v>12.413793103448276</v>
      </c>
      <c r="Q165" s="68">
        <f t="shared" si="111"/>
        <v>29.931034482758619</v>
      </c>
      <c r="R165" s="68">
        <f t="shared" si="111"/>
        <v>42.344827586206897</v>
      </c>
      <c r="S165" s="69">
        <f t="shared" ref="S165:AG165" si="112">S63</f>
        <v>0.37107452519760864</v>
      </c>
      <c r="T165" s="69">
        <f t="shared" si="112"/>
        <v>0.7622736110464875</v>
      </c>
      <c r="U165" s="70">
        <f t="shared" si="112"/>
        <v>1.1333481362440962</v>
      </c>
      <c r="V165" s="68">
        <f t="shared" si="112"/>
        <v>19.482758620689655</v>
      </c>
      <c r="W165" s="68">
        <f t="shared" si="112"/>
        <v>18.96551724137931</v>
      </c>
      <c r="X165" s="68">
        <f t="shared" si="112"/>
        <v>0.51724137931034486</v>
      </c>
      <c r="Y165" s="68">
        <f t="shared" si="112"/>
        <v>14.206896551724139</v>
      </c>
      <c r="Z165" s="68">
        <f t="shared" si="112"/>
        <v>16.137931034482758</v>
      </c>
      <c r="AA165" s="70">
        <f t="shared" si="112"/>
        <v>0.88034188034188043</v>
      </c>
      <c r="AB165" s="68">
        <f t="shared" si="112"/>
        <v>11.172413793103448</v>
      </c>
      <c r="AC165" s="68">
        <f t="shared" si="112"/>
        <v>-4.9655172413793096</v>
      </c>
      <c r="AD165" s="68">
        <f t="shared" si="112"/>
        <v>5.4827586206896548</v>
      </c>
      <c r="AE165" s="68">
        <f t="shared" si="112"/>
        <v>4.3793103448275863</v>
      </c>
      <c r="AF165" s="68">
        <f t="shared" si="112"/>
        <v>75.137931034482762</v>
      </c>
      <c r="AG165" s="68">
        <f t="shared" si="112"/>
        <v>82.689655172413794</v>
      </c>
    </row>
    <row r="166" spans="1:34" x14ac:dyDescent="0.3">
      <c r="A166" t="s">
        <v>644</v>
      </c>
      <c r="D166" s="1" t="s">
        <v>649</v>
      </c>
      <c r="E166" s="68">
        <f>E96</f>
        <v>11.32258064516129</v>
      </c>
      <c r="F166" s="1"/>
      <c r="G166" s="69">
        <f>G96</f>
        <v>0.47719354838709682</v>
      </c>
      <c r="H166" s="1"/>
      <c r="I166" s="71">
        <f>I96</f>
        <v>22.806451612903224</v>
      </c>
      <c r="J166" s="69">
        <f>J96</f>
        <v>0.36341935483870969</v>
      </c>
      <c r="K166" s="1"/>
      <c r="L166" s="69">
        <f>L96</f>
        <v>0.68803225806451629</v>
      </c>
      <c r="M166" s="69">
        <f>M96</f>
        <v>0.39512903225806439</v>
      </c>
      <c r="N166" s="68">
        <f>N96</f>
        <v>22.580645161290324</v>
      </c>
      <c r="O166" s="68">
        <f t="shared" ref="O166:AG166" si="113">O96</f>
        <v>0.22580645161290322</v>
      </c>
      <c r="P166" s="68">
        <f t="shared" si="113"/>
        <v>11.290322580645162</v>
      </c>
      <c r="Q166" s="68">
        <f t="shared" si="113"/>
        <v>29.129032258064516</v>
      </c>
      <c r="R166" s="68">
        <f t="shared" si="113"/>
        <v>40.41935483870968</v>
      </c>
      <c r="S166" s="69">
        <f t="shared" si="113"/>
        <v>0.33540807372109216</v>
      </c>
      <c r="T166" s="69">
        <f t="shared" si="113"/>
        <v>0.76396161187212186</v>
      </c>
      <c r="U166" s="70">
        <f t="shared" si="113"/>
        <v>1.0993696855932134</v>
      </c>
      <c r="V166" s="68">
        <f>V96</f>
        <v>17.258064516129032</v>
      </c>
      <c r="W166" s="68">
        <f t="shared" si="113"/>
        <v>19.580645161290324</v>
      </c>
      <c r="X166" s="68">
        <f t="shared" si="113"/>
        <v>-2.3225806451612905</v>
      </c>
      <c r="Y166" s="68">
        <f t="shared" si="113"/>
        <v>14.935483870967742</v>
      </c>
      <c r="Z166" s="68">
        <f t="shared" si="113"/>
        <v>14.580645161290322</v>
      </c>
      <c r="AA166" s="70">
        <f t="shared" si="113"/>
        <v>1.0243362831858407</v>
      </c>
      <c r="AB166" s="68">
        <f t="shared" si="113"/>
        <v>11.806451612903226</v>
      </c>
      <c r="AC166" s="68">
        <f t="shared" si="113"/>
        <v>-2.7741935483870961</v>
      </c>
      <c r="AD166" s="68">
        <f t="shared" si="113"/>
        <v>5.4516129032258061</v>
      </c>
      <c r="AE166" s="68">
        <f t="shared" si="113"/>
        <v>4.935483870967742</v>
      </c>
      <c r="AF166" s="68">
        <f t="shared" si="113"/>
        <v>78.741935483870961</v>
      </c>
      <c r="AG166" s="68">
        <f t="shared" si="113"/>
        <v>81.645161290322577</v>
      </c>
    </row>
    <row r="167" spans="1:34" x14ac:dyDescent="0.3">
      <c r="A167" t="s">
        <v>645</v>
      </c>
      <c r="D167" s="1" t="s">
        <v>648</v>
      </c>
      <c r="E167" s="68">
        <f>E131</f>
        <v>14.848484848484848</v>
      </c>
      <c r="F167" s="1"/>
      <c r="G167" s="69">
        <f>G131</f>
        <v>0.48233333333333334</v>
      </c>
      <c r="H167" s="1"/>
      <c r="I167" s="71">
        <f>I131</f>
        <v>24.272727272727273</v>
      </c>
      <c r="J167" s="69">
        <f>J131</f>
        <v>0.3904545454545455</v>
      </c>
      <c r="K167" s="1"/>
      <c r="L167" s="69">
        <f>L131</f>
        <v>0.70742424242424218</v>
      </c>
      <c r="M167" s="69">
        <f>M131</f>
        <v>0.38890909090909093</v>
      </c>
      <c r="N167" s="68">
        <f>N131</f>
        <v>19.848484848484848</v>
      </c>
      <c r="O167" s="68">
        <f t="shared" ref="O167:P167" si="114">O131</f>
        <v>4.4242424242424239</v>
      </c>
      <c r="P167" s="68">
        <f t="shared" si="114"/>
        <v>11.424242424242424</v>
      </c>
      <c r="Q167" s="68">
        <f>Q131</f>
        <v>28.121212121212121</v>
      </c>
      <c r="R167" s="68">
        <f t="shared" ref="R167:S167" si="115">R131</f>
        <v>39.545454545454547</v>
      </c>
      <c r="S167" s="69">
        <f t="shared" si="115"/>
        <v>0.33891929287705247</v>
      </c>
      <c r="T167" s="69">
        <f>T131</f>
        <v>0.751172465190169</v>
      </c>
      <c r="U167" s="70">
        <f t="shared" ref="U167:V167" si="116">U131</f>
        <v>1.0900917580672218</v>
      </c>
      <c r="V167" s="68">
        <f t="shared" si="116"/>
        <v>16.727272727272727</v>
      </c>
      <c r="W167" s="68">
        <f>W131</f>
        <v>16</v>
      </c>
      <c r="X167" s="68">
        <f t="shared" ref="X167:Y167" si="117">X131</f>
        <v>0.72727272727272729</v>
      </c>
      <c r="Y167" s="68">
        <f t="shared" si="117"/>
        <v>15.939393939393939</v>
      </c>
      <c r="Z167" s="68">
        <f t="shared" ref="Z167" si="118">+Z131</f>
        <v>12.151515151515152</v>
      </c>
      <c r="AA167" s="70">
        <f t="shared" ref="AA167:AB167" si="119">AA131</f>
        <v>1.3117206982543641</v>
      </c>
      <c r="AB167" s="68">
        <f t="shared" si="119"/>
        <v>11.363636363636363</v>
      </c>
      <c r="AC167" s="68">
        <f>AC131</f>
        <v>-0.78787878787878896</v>
      </c>
      <c r="AD167" s="68">
        <f t="shared" ref="AD167:AE167" si="120">AD131</f>
        <v>5.333333333333333</v>
      </c>
      <c r="AE167" s="68">
        <f t="shared" si="120"/>
        <v>4.9696969696969697</v>
      </c>
      <c r="AF167" s="68">
        <f>AF131</f>
        <v>78.63636363636364</v>
      </c>
      <c r="AG167" s="68">
        <f t="shared" ref="AG167" si="121">AG131</f>
        <v>79.878787878787875</v>
      </c>
    </row>
    <row r="168" spans="1:34" x14ac:dyDescent="0.3">
      <c r="A168" t="s">
        <v>646</v>
      </c>
      <c r="D168" s="1" t="s">
        <v>650</v>
      </c>
      <c r="E168" s="68">
        <f>E162</f>
        <v>14.827586206896552</v>
      </c>
      <c r="F168" s="1"/>
      <c r="G168" s="69">
        <f>G162</f>
        <v>0.47993103448275853</v>
      </c>
      <c r="H168" s="1"/>
      <c r="I168" s="68">
        <f>I162</f>
        <v>22.827586206896552</v>
      </c>
      <c r="J168" s="70">
        <f>J162</f>
        <v>0.36037931034482762</v>
      </c>
      <c r="K168" s="1"/>
      <c r="L168" s="69">
        <f>L162</f>
        <v>0.73496551724137948</v>
      </c>
      <c r="M168" s="69">
        <f>M162</f>
        <v>0.41082758620689652</v>
      </c>
      <c r="N168" s="68">
        <f t="shared" ref="N168:AG168" si="122">N162</f>
        <v>20.655172413793103</v>
      </c>
      <c r="O168" s="68">
        <f t="shared" si="122"/>
        <v>2.1724137931034484</v>
      </c>
      <c r="P168" s="68">
        <f t="shared" si="122"/>
        <v>11.482758620689655</v>
      </c>
      <c r="Q168" s="68">
        <f t="shared" si="122"/>
        <v>29.620689655172413</v>
      </c>
      <c r="R168" s="68">
        <f t="shared" si="122"/>
        <v>41.103448275862071</v>
      </c>
      <c r="S168" s="69">
        <f t="shared" si="122"/>
        <v>0.33587472844588517</v>
      </c>
      <c r="T168" s="69">
        <f t="shared" si="122"/>
        <v>0.79888461656829268</v>
      </c>
      <c r="U168" s="70">
        <f t="shared" si="122"/>
        <v>1.1347593450141775</v>
      </c>
      <c r="V168" s="68">
        <f t="shared" si="122"/>
        <v>17.068965517241381</v>
      </c>
      <c r="W168" s="68">
        <f t="shared" si="122"/>
        <v>18.068965517241381</v>
      </c>
      <c r="X168" s="68">
        <f t="shared" si="122"/>
        <v>-1</v>
      </c>
      <c r="Y168" s="68">
        <f t="shared" si="122"/>
        <v>13.931034482758621</v>
      </c>
      <c r="Z168" s="68">
        <f t="shared" si="122"/>
        <v>12.724137931034482</v>
      </c>
      <c r="AA168" s="70">
        <f t="shared" si="122"/>
        <v>1.0948509485094851</v>
      </c>
      <c r="AB168" s="68">
        <f t="shared" si="122"/>
        <v>12.620689655172415</v>
      </c>
      <c r="AC168" s="68">
        <f t="shared" si="122"/>
        <v>-0.10344827586206762</v>
      </c>
      <c r="AD168" s="68">
        <f t="shared" si="122"/>
        <v>5.1034482758620694</v>
      </c>
      <c r="AE168" s="68">
        <f t="shared" si="122"/>
        <v>6.2413793103448274</v>
      </c>
      <c r="AF168" s="68">
        <f t="shared" si="122"/>
        <v>80.137931034482762</v>
      </c>
      <c r="AG168" s="68">
        <f t="shared" si="122"/>
        <v>81.65517241379311</v>
      </c>
    </row>
  </sheetData>
  <sortState ref="DD2:EJ153">
    <sortCondition ref="DE2:DE153"/>
  </sortState>
  <mergeCells count="2">
    <mergeCell ref="BQ23:BR23"/>
    <mergeCell ref="BQ47:BR47"/>
  </mergeCells>
  <phoneticPr fontId="13" type="noConversion"/>
  <conditionalFormatting sqref="CN2:CN153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C2:CC153 BZ2:BZ153 CE2:CF153 CH2:CH154 CL2:CM153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Z2:BZ153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C2:CC15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E2:CE15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L2:CL15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M2:CM153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Q2:CQ153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T2:CT15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V1:CV15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2:CW153">
    <cfRule type="colorScale" priority="4">
      <colorScale>
        <cfvo type="min"/>
        <cfvo type="max"/>
        <color rgb="FFFCFCFF"/>
        <color rgb="FF63BE7B"/>
      </colorScale>
    </cfRule>
  </conditionalFormatting>
  <conditionalFormatting sqref="CX2:CX153">
    <cfRule type="colorScale" priority="3">
      <colorScale>
        <cfvo type="min"/>
        <cfvo type="max"/>
        <color rgb="FFFCFCFF"/>
        <color rgb="FF63BE7B"/>
      </colorScale>
    </cfRule>
  </conditionalFormatting>
  <conditionalFormatting sqref="CZ2:CZ15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33" r:id="rId1" display="https://swarthmoreathletics.com/boxscore.aspx?id=13491&amp;path=mbball"/>
    <hyperlink ref="A134" r:id="rId2" display="https://swarthmoreathletics.com/boxscore.aspx?id=13492&amp;path=mbball"/>
    <hyperlink ref="A135" r:id="rId3" display="https://swarthmoreathletics.com/boxscore.aspx?id=13493&amp;path=mbball"/>
    <hyperlink ref="A136" r:id="rId4" display="https://swarthmoreathletics.com/boxscore.aspx?id=13494&amp;path=mbball"/>
    <hyperlink ref="A137" r:id="rId5" display="https://swarthmoreathletics.com/boxscore.aspx?id=13495&amp;path=mbball"/>
    <hyperlink ref="A138" r:id="rId6" display="https://swarthmoreathletics.com/boxscore.aspx?id=13496&amp;path=mbball"/>
    <hyperlink ref="A139" r:id="rId7" display="https://swarthmoreathletics.com/boxscore.aspx?id=13497&amp;path=mbball"/>
    <hyperlink ref="A140" r:id="rId8" display="https://swarthmoreathletics.com/boxscore.aspx?id=13498&amp;path=mbball"/>
    <hyperlink ref="A141" r:id="rId9" display="https://swarthmoreathletics.com/boxscore.aspx?id=13499&amp;path=mbball"/>
    <hyperlink ref="A142" r:id="rId10" display="https://swarthmoreathletics.com/boxscore.aspx?id=13500&amp;path=mbball"/>
    <hyperlink ref="A143" r:id="rId11" display="https://swarthmoreathletics.com/boxscore.aspx?id=13501&amp;path=mbball"/>
    <hyperlink ref="A144" r:id="rId12" display="https://swarthmoreathletics.com/boxscore.aspx?id=13502&amp;path=mbball"/>
    <hyperlink ref="A145" r:id="rId13" display="https://swarthmoreathletics.com/boxscore.aspx?id=13503&amp;path=mbball"/>
    <hyperlink ref="A146" r:id="rId14" display="https://swarthmoreathletics.com/boxscore.aspx?id=13504&amp;path=mbball"/>
    <hyperlink ref="A147" r:id="rId15" display="https://swarthmoreathletics.com/boxscore.aspx?id=13505&amp;path=mbball"/>
    <hyperlink ref="A148" r:id="rId16" display="https://swarthmoreathletics.com/boxscore.aspx?id=13506&amp;path=mbball"/>
    <hyperlink ref="A149" r:id="rId17" display="https://swarthmoreathletics.com/boxscore.aspx?id=13507&amp;path=mbball"/>
    <hyperlink ref="A150" r:id="rId18" display="https://swarthmoreathletics.com/boxscore.aspx?id=13508&amp;path=mbball"/>
    <hyperlink ref="A151" r:id="rId19" display="https://swarthmoreathletics.com/boxscore.aspx?id=13509&amp;path=mbball"/>
    <hyperlink ref="A152" r:id="rId20" display="https://swarthmoreathletics.com/boxscore.aspx?id=13510&amp;path=mbball"/>
    <hyperlink ref="A153" r:id="rId21" display="https://swarthmoreathletics.com/boxscore.aspx?id=13511&amp;path=mbball"/>
    <hyperlink ref="A154" r:id="rId22" display="https://swarthmoreathletics.com/boxscore.aspx?id=13512&amp;path=mbball"/>
    <hyperlink ref="A155" r:id="rId23" display="https://swarthmoreathletics.com/boxscore.aspx?id=13513&amp;path=mbball"/>
    <hyperlink ref="A156" r:id="rId24" display="https://swarthmoreathletics.com/boxscore.aspx?id=13514&amp;path=mbball"/>
    <hyperlink ref="A157" r:id="rId25" display="https://swarthmoreathletics.com/boxscore.aspx?id=13515&amp;path=mbball"/>
    <hyperlink ref="A158" r:id="rId26" display="https://swarthmoreathletics.com/boxscore.aspx?id=17116&amp;path=mbball"/>
    <hyperlink ref="A159" r:id="rId27" display="https://swarthmoreathletics.com/boxscore.aspx?id=17117&amp;path=mbball"/>
    <hyperlink ref="A160" r:id="rId28" display="https://swarthmoreathletics.com/boxscore.aspx?id=14949&amp;path=mbball"/>
    <hyperlink ref="A161" r:id="rId29" display="https://swarthmoreathletics.com/boxscore.aspx?id=17194&amp;path=mbball"/>
    <hyperlink ref="A98" r:id="rId30" display="https://swarthmoreathletics.com/boxscore.aspx?id=12949&amp;path=mbball"/>
    <hyperlink ref="A99" r:id="rId31" display="https://swarthmoreathletics.com/boxscore.aspx?id=12950&amp;path=mbball"/>
    <hyperlink ref="A100" r:id="rId32" display="https://swarthmoreathletics.com/boxscore.aspx?id=12951&amp;path=mbball"/>
    <hyperlink ref="A101" r:id="rId33" display="https://swarthmoreathletics.com/boxscore.aspx?id=12952&amp;path=mbball"/>
    <hyperlink ref="A102" r:id="rId34" display="https://swarthmoreathletics.com/boxscore.aspx?id=12953&amp;path=mbball"/>
    <hyperlink ref="A103" r:id="rId35" display="https://swarthmoreathletics.com/boxscore.aspx?id=12954&amp;path=mbball"/>
    <hyperlink ref="A104" r:id="rId36" display="https://swarthmoreathletics.com/boxscore.aspx?id=12955&amp;path=mbball"/>
    <hyperlink ref="A105" r:id="rId37" display="https://swarthmoreathletics.com/boxscore.aspx?id=12956&amp;path=mbball"/>
    <hyperlink ref="A106" r:id="rId38" display="https://swarthmoreathletics.com/boxscore.aspx?id=12957&amp;path=mbball"/>
    <hyperlink ref="A107" r:id="rId39" display="https://swarthmoreathletics.com/boxscore.aspx?id=12958&amp;path=mbball"/>
    <hyperlink ref="A108" r:id="rId40" display="https://swarthmoreathletics.com/boxscore.aspx?id=12959&amp;path=mbball"/>
    <hyperlink ref="A109" r:id="rId41" display="https://swarthmoreathletics.com/boxscore.aspx?id=12960&amp;path=mbball"/>
    <hyperlink ref="A110" r:id="rId42" display="https://swarthmoreathletics.com/boxscore.aspx?id=12961&amp;path=mbball"/>
    <hyperlink ref="A111" r:id="rId43" display="https://swarthmoreathletics.com/boxscore.aspx?id=12962&amp;path=mbball"/>
    <hyperlink ref="A112" r:id="rId44" display="https://swarthmoreathletics.com/boxscore.aspx?id=12963&amp;path=mbball"/>
    <hyperlink ref="A113" r:id="rId45" display="https://swarthmoreathletics.com/boxscore.aspx?id=12964&amp;path=mbball"/>
    <hyperlink ref="A114" r:id="rId46" display="https://swarthmoreathletics.com/boxscore.aspx?id=12965&amp;path=mbball"/>
    <hyperlink ref="A115" r:id="rId47" display="https://swarthmoreathletics.com/boxscore.aspx?id=12966&amp;path=mbball"/>
    <hyperlink ref="A116" r:id="rId48" display="https://swarthmoreathletics.com/boxscore.aspx?id=12967&amp;path=mbball"/>
    <hyperlink ref="A117" r:id="rId49" display="https://swarthmoreathletics.com/boxscore.aspx?id=12968&amp;path=mbball"/>
    <hyperlink ref="A118" r:id="rId50" display="https://swarthmoreathletics.com/boxscore.aspx?id=12969&amp;path=mbball"/>
    <hyperlink ref="A119" r:id="rId51" display="https://swarthmoreathletics.com/boxscore.aspx?id=12971&amp;path=mbball"/>
    <hyperlink ref="A120" r:id="rId52" display="https://swarthmoreathletics.com/boxscore.aspx?id=12970&amp;path=mbball"/>
    <hyperlink ref="A121" r:id="rId53" display="https://swarthmoreathletics.com/boxscore.aspx?id=12972&amp;path=mbball"/>
    <hyperlink ref="A122" r:id="rId54" display="https://swarthmoreathletics.com/boxscore.aspx?id=12973&amp;path=mbball"/>
    <hyperlink ref="A123" r:id="rId55" display="https://swarthmoreathletics.com/boxscore.aspx?id=13267&amp;path=mbball"/>
    <hyperlink ref="A124" r:id="rId56" display="https://swarthmoreathletics.com/boxscore.aspx?id=13258&amp;path=mbball"/>
    <hyperlink ref="A125" r:id="rId57" display="https://swarthmoreathletics.com/boxscore.aspx?id=13259&amp;path=mbball"/>
    <hyperlink ref="A126" r:id="rId58" display="https://swarthmoreathletics.com/boxscore.aspx?id=13260&amp;path=mbball"/>
    <hyperlink ref="A127" r:id="rId59" display="https://swarthmoreathletics.com/boxscore.aspx?id=13261&amp;path=mbball"/>
    <hyperlink ref="A128" r:id="rId60" display="https://swarthmoreathletics.com/boxscore.aspx?id=13262&amp;path=mbball"/>
    <hyperlink ref="A129" r:id="rId61" display="https://swarthmoreathletics.com/boxscore.aspx?id=13263&amp;path=mbball"/>
    <hyperlink ref="A130" r:id="rId62" display="https://swarthmoreathletics.com/boxscore.aspx?id=13264&amp;path=mbball"/>
    <hyperlink ref="A65" r:id="rId63" display="https://swarthmoreathletics.com/boxscore.aspx?id=12279&amp;path=mbball"/>
    <hyperlink ref="A66" r:id="rId64" display="https://swarthmoreathletics.com/boxscore.aspx?id=12280&amp;path=mbball"/>
    <hyperlink ref="A67" r:id="rId65" display="https://swarthmoreathletics.com/boxscore.aspx?id=12281&amp;path=mbball"/>
    <hyperlink ref="A68" r:id="rId66" display="https://swarthmoreathletics.com/boxscore.aspx?id=12282&amp;path=mbball"/>
    <hyperlink ref="A69" r:id="rId67" display="https://swarthmoreathletics.com/boxscore.aspx?id=12283&amp;path=mbball"/>
    <hyperlink ref="A70" r:id="rId68" display="https://swarthmoreathletics.com/boxscore.aspx?id=12284&amp;path=mbball"/>
    <hyperlink ref="A71" r:id="rId69" display="https://swarthmoreathletics.com/boxscore.aspx?id=12285&amp;path=mbball"/>
    <hyperlink ref="A72" r:id="rId70" display="https://swarthmoreathletics.com/boxscore.aspx?id=12286&amp;path=mbball"/>
    <hyperlink ref="A73" r:id="rId71" display="https://swarthmoreathletics.com/boxscore.aspx?id=12287&amp;path=mbball"/>
    <hyperlink ref="A74" r:id="rId72" display="https://swarthmoreathletics.com/boxscore.aspx?id=12288&amp;path=mbball"/>
    <hyperlink ref="A75" r:id="rId73" display="https://swarthmoreathletics.com/boxscore.aspx?id=12289&amp;path=mbball"/>
    <hyperlink ref="A76" r:id="rId74" display="https://swarthmoreathletics.com/boxscore.aspx?id=12290&amp;path=mbball"/>
    <hyperlink ref="A77" r:id="rId75" display="https://swarthmoreathletics.com/boxscore.aspx?id=12291&amp;path=mbball"/>
    <hyperlink ref="A78" r:id="rId76" display="https://swarthmoreathletics.com/boxscore.aspx?id=12292&amp;path=mbball"/>
    <hyperlink ref="A79" r:id="rId77" display="https://swarthmoreathletics.com/boxscore.aspx?id=12293&amp;path=mbball"/>
    <hyperlink ref="A80" r:id="rId78" display="https://swarthmoreathletics.com/boxscore.aspx?id=12294&amp;path=mbball"/>
    <hyperlink ref="A81" r:id="rId79" display="https://swarthmoreathletics.com/boxscore.aspx?id=12295&amp;path=mbball"/>
    <hyperlink ref="A82" r:id="rId80" display="https://swarthmoreathletics.com/boxscore.aspx?id=12296&amp;path=mbball"/>
    <hyperlink ref="A83" r:id="rId81" display="https://swarthmoreathletics.com/boxscore.aspx?id=12297&amp;path=mbball"/>
    <hyperlink ref="A84" r:id="rId82" display="https://swarthmoreathletics.com/boxscore.aspx?id=12298&amp;path=mbball"/>
    <hyperlink ref="A85" r:id="rId83" display="https://swarthmoreathletics.com/boxscore.aspx?id=12299&amp;path=mbball"/>
    <hyperlink ref="A86" r:id="rId84" display="https://swarthmoreathletics.com/boxscore.aspx?id=12300&amp;path=mbball"/>
    <hyperlink ref="A87" r:id="rId85" display="https://swarthmoreathletics.com/boxscore.aspx?id=12301&amp;path=mbball"/>
    <hyperlink ref="A88" r:id="rId86" display="https://swarthmoreathletics.com/boxscore.aspx?id=12302&amp;path=mbball"/>
    <hyperlink ref="A89" r:id="rId87" display="https://swarthmoreathletics.com/boxscore.aspx?id=12303&amp;path=mbball"/>
    <hyperlink ref="A90" r:id="rId88" display="https://swarthmoreathletics.com/boxscore.aspx?id=12795&amp;path=mbball"/>
    <hyperlink ref="A91" r:id="rId89" display="https://swarthmoreathletics.com/boxscore.aspx?id=12783&amp;path=mbball"/>
    <hyperlink ref="A92" r:id="rId90" display="https://swarthmoreathletics.com/boxscore.aspx?id=12796&amp;path=mbball"/>
    <hyperlink ref="A93" r:id="rId91" display="https://swarthmoreathletics.com/boxscore.aspx?id=12799&amp;path=mbball"/>
    <hyperlink ref="A94" r:id="rId92" display="https://swarthmoreathletics.com/boxscore.aspx?id=12802&amp;path=mbball"/>
    <hyperlink ref="A95" r:id="rId93" display="https://swarthmoreathletics.com/boxscore.aspx?id=12804&amp;path=mbball"/>
    <hyperlink ref="A2" r:id="rId94" display="https://swarthmoreathletics.com/boxscore.aspx?id=6276&amp;path=mbball"/>
    <hyperlink ref="A3" r:id="rId95" display="https://swarthmoreathletics.com/boxscore.aspx?id=6277&amp;path=mbball"/>
    <hyperlink ref="A4" r:id="rId96" display="https://swarthmoreathletics.com/boxscore.aspx?id=6278&amp;path=mbball"/>
    <hyperlink ref="A5" r:id="rId97" display="https://swarthmoreathletics.com/boxscore.aspx?id=6279&amp;path=mbball"/>
    <hyperlink ref="A6" r:id="rId98" display="https://swarthmoreathletics.com/boxscore.aspx?id=6280&amp;path=mbball"/>
    <hyperlink ref="A7" r:id="rId99" display="https://swarthmoreathletics.com/boxscore.aspx?id=6281&amp;path=mbball"/>
    <hyperlink ref="A8" r:id="rId100" display="https://swarthmoreathletics.com/boxscore.aspx?id=6282&amp;path=mbball"/>
    <hyperlink ref="A9" r:id="rId101" display="https://swarthmoreathletics.com/boxscore.aspx?id=6283&amp;path=mbball"/>
    <hyperlink ref="A10" r:id="rId102" display="https://swarthmoreathletics.com/boxscore.aspx?id=6372&amp;path=mbball"/>
    <hyperlink ref="A11" r:id="rId103" display="https://swarthmoreathletics.com/boxscore.aspx?id=6285&amp;path=mbball"/>
    <hyperlink ref="A12" r:id="rId104" display="https://swarthmoreathletics.com/boxscore.aspx?id=6286&amp;path=mbball"/>
    <hyperlink ref="A13" r:id="rId105" display="https://swarthmoreathletics.com/boxscore.aspx?id=6287&amp;path=mbball"/>
    <hyperlink ref="A14" r:id="rId106" display="https://swarthmoreathletics.com/boxscore.aspx?id=6288&amp;path=mbball"/>
    <hyperlink ref="A15" r:id="rId107" display="https://swarthmoreathletics.com/boxscore.aspx?id=6289&amp;path=mbball"/>
    <hyperlink ref="A16" r:id="rId108" display="https://swarthmoreathletics.com/boxscore.aspx?id=6290&amp;path=mbball"/>
    <hyperlink ref="A17" r:id="rId109" display="https://swarthmoreathletics.com/boxscore.aspx?id=6291&amp;path=mbball"/>
    <hyperlink ref="A18" r:id="rId110" display="https://swarthmoreathletics.com/boxscore.aspx?id=6292&amp;path=mbball"/>
    <hyperlink ref="A19" r:id="rId111" display="https://swarthmoreathletics.com/boxscore.aspx?id=6293&amp;path=mbball"/>
    <hyperlink ref="A20" r:id="rId112" display="https://swarthmoreathletics.com/boxscore.aspx?id=6294&amp;path=mbball"/>
    <hyperlink ref="A21" r:id="rId113" display="https://swarthmoreathletics.com/boxscore.aspx?id=6295&amp;path=mbball"/>
    <hyperlink ref="A22" r:id="rId114" display="https://swarthmoreathletics.com/boxscore.aspx?id=6296&amp;path=mbball"/>
    <hyperlink ref="A23" r:id="rId115" display="https://swarthmoreathletics.com/boxscore.aspx?id=6297&amp;path=mbball"/>
    <hyperlink ref="A24" r:id="rId116" display="https://swarthmoreathletics.com/boxscore.aspx?id=6298&amp;path=mbball"/>
    <hyperlink ref="A25" r:id="rId117" display="https://swarthmoreathletics.com/boxscore.aspx?id=6299&amp;path=mbball"/>
    <hyperlink ref="A26" r:id="rId118" display="https://swarthmoreathletics.com/boxscore.aspx?id=6300&amp;path=mbball"/>
    <hyperlink ref="A27" r:id="rId119" display="https://swarthmoreathletics.com/boxscore.aspx?id=6302&amp;path=mbball"/>
    <hyperlink ref="A28" r:id="rId120" display="https://swarthmoreathletics.com/boxscore.aspx?id=6303&amp;path=mbball"/>
    <hyperlink ref="A29" r:id="rId121" display="https://swarthmoreathletics.com/boxscore.aspx?id=6568&amp;path=mbball"/>
    <hyperlink ref="A30" r:id="rId122" display="https://swarthmoreathletics.com/boxscore.aspx?id=6569&amp;path=mbball"/>
    <hyperlink ref="A31" r:id="rId123" display="https://swarthmoreathletics.com/boxscore.aspx?id=6570&amp;path=mbball"/>
    <hyperlink ref="A34" r:id="rId124" display="https://swarthmoreathletics.com/boxscore.aspx?id=8594&amp;path=mbball"/>
    <hyperlink ref="A35" r:id="rId125" display="https://swarthmoreathletics.com/boxscore.aspx?id=8595&amp;path=mbball"/>
    <hyperlink ref="A36" r:id="rId126" display="https://swarthmoreathletics.com/boxscore.aspx?id=8596&amp;path=mbball"/>
    <hyperlink ref="A37" r:id="rId127" display="https://swarthmoreathletics.com/boxscore.aspx?id=8597&amp;path=mbball"/>
    <hyperlink ref="A38" r:id="rId128" display="https://swarthmoreathletics.com/boxscore.aspx?id=8598&amp;path=mbball"/>
    <hyperlink ref="A39" r:id="rId129" display="https://swarthmoreathletics.com/boxscore.aspx?id=8599&amp;path=mbball"/>
    <hyperlink ref="A40" r:id="rId130" display="https://swarthmoreathletics.com/boxscore.aspx?id=8600&amp;path=mbball"/>
    <hyperlink ref="A41" r:id="rId131" display="https://swarthmoreathletics.com/boxscore.aspx?id=8601&amp;path=mbball"/>
    <hyperlink ref="A42" r:id="rId132" display="https://swarthmoreathletics.com/boxscore.aspx?id=8602&amp;path=mbball"/>
    <hyperlink ref="A43" r:id="rId133" display="https://swarthmoreathletics.com/boxscore.aspx?id=8603&amp;path=mbball"/>
    <hyperlink ref="A44" r:id="rId134" display="https://swarthmoreathletics.com/boxscore.aspx?id=8604&amp;path=mbball"/>
    <hyperlink ref="A45" r:id="rId135" display="https://swarthmoreathletics.com/boxscore.aspx?id=8605&amp;path=mbball"/>
    <hyperlink ref="A46" r:id="rId136" display="https://swarthmoreathletics.com/boxscore.aspx?id=8606&amp;path=mbball"/>
    <hyperlink ref="A47" r:id="rId137" display="https://swarthmoreathletics.com/boxscore.aspx?id=8607&amp;path=mbball"/>
    <hyperlink ref="A48" r:id="rId138" display="https://swarthmoreathletics.com/boxscore.aspx?id=8608&amp;path=mbball"/>
    <hyperlink ref="A49" r:id="rId139" display="https://swarthmoreathletics.com/boxscore.aspx?id=8609&amp;path=mbball"/>
    <hyperlink ref="A50" r:id="rId140" display="https://swarthmoreathletics.com/boxscore.aspx?id=8610&amp;path=mbball"/>
    <hyperlink ref="A51" r:id="rId141" display="https://swarthmoreathletics.com/boxscore.aspx?id=8611&amp;path=mbball"/>
    <hyperlink ref="A52" r:id="rId142" display="https://swarthmoreathletics.com/boxscore.aspx?id=8612&amp;path=mbball"/>
    <hyperlink ref="A53" r:id="rId143" display="https://swarthmoreathletics.com/boxscore.aspx?id=8613&amp;path=mbball"/>
    <hyperlink ref="A54" r:id="rId144" display="https://swarthmoreathletics.com/boxscore.aspx?id=8614&amp;path=mbball"/>
    <hyperlink ref="A55" r:id="rId145" display="https://swarthmoreathletics.com/boxscore.aspx?id=8615&amp;path=mbball"/>
    <hyperlink ref="A56" r:id="rId146" display="https://swarthmoreathletics.com/boxscore.aspx?id=8616&amp;path=mbball"/>
    <hyperlink ref="A57" r:id="rId147" display="https://swarthmoreathletics.com/boxscore.aspx?id=8617&amp;path=mbball"/>
    <hyperlink ref="A58" r:id="rId148" display="https://swarthmoreathletics.com/boxscore.aspx?id=8618&amp;path=mbball"/>
    <hyperlink ref="A59" r:id="rId149" display="https://swarthmoreathletics.com/boxscore.aspx?id=12172&amp;path=mbball"/>
    <hyperlink ref="A60" r:id="rId150" display="https://swarthmoreathletics.com/boxscore.aspx?id=12171&amp;path=mbball"/>
    <hyperlink ref="A61" r:id="rId151" display="https://swarthmoreathletics.com/boxscore.aspx?id=12175&amp;path=mbball"/>
    <hyperlink ref="A62" r:id="rId152" display="https://swarthmoreathletics.com/boxscore.aspx?id=12177&amp;path=mbball"/>
    <hyperlink ref="AI132" r:id="rId153" display="https://swarthmoreathletics.com/boxscore.aspx?id=13491&amp;path=mbball"/>
    <hyperlink ref="AI73" r:id="rId154" display="https://swarthmoreathletics.com/boxscore.aspx?id=13492&amp;path=mbball"/>
    <hyperlink ref="AI56" r:id="rId155" display="https://swarthmoreathletics.com/boxscore.aspx?id=13493&amp;path=mbball"/>
    <hyperlink ref="AI140" r:id="rId156" display="https://swarthmoreathletics.com/boxscore.aspx?id=13494&amp;path=mbball"/>
    <hyperlink ref="AI81" r:id="rId157" display="https://swarthmoreathletics.com/boxscore.aspx?id=13495&amp;path=mbball"/>
    <hyperlink ref="AI102" r:id="rId158" display="https://swarthmoreathletics.com/boxscore.aspx?id=13496&amp;path=mbball"/>
    <hyperlink ref="AI32" r:id="rId159" display="https://swarthmoreathletics.com/boxscore.aspx?id=13497&amp;path=mbball"/>
    <hyperlink ref="AI145" r:id="rId160" display="https://swarthmoreathletics.com/boxscore.aspx?id=13498&amp;path=mbball"/>
    <hyperlink ref="AI45" r:id="rId161" display="https://swarthmoreathletics.com/boxscore.aspx?id=13499&amp;path=mbball"/>
    <hyperlink ref="AI33" r:id="rId162" display="https://swarthmoreathletics.com/boxscore.aspx?id=13500&amp;path=mbball"/>
    <hyperlink ref="AI34" r:id="rId163" display="https://swarthmoreathletics.com/boxscore.aspx?id=13501&amp;path=mbball"/>
    <hyperlink ref="AI75" r:id="rId164" display="https://swarthmoreathletics.com/boxscore.aspx?id=13502&amp;path=mbball"/>
    <hyperlink ref="AI96" r:id="rId165" display="https://swarthmoreathletics.com/boxscore.aspx?id=13503&amp;path=mbball"/>
    <hyperlink ref="AI111" r:id="rId166" display="https://swarthmoreathletics.com/boxscore.aspx?id=13504&amp;path=mbball"/>
    <hyperlink ref="AI114" r:id="rId167" display="https://swarthmoreathletics.com/boxscore.aspx?id=13505&amp;path=mbball"/>
    <hyperlink ref="AI46" r:id="rId168" display="https://swarthmoreathletics.com/boxscore.aspx?id=13506&amp;path=mbball"/>
    <hyperlink ref="AI148" r:id="rId169" display="https://swarthmoreathletics.com/boxscore.aspx?id=13507&amp;path=mbball"/>
    <hyperlink ref="AI76" r:id="rId170" display="https://swarthmoreathletics.com/boxscore.aspx?id=13508&amp;path=mbball"/>
    <hyperlink ref="AI39" r:id="rId171" display="https://swarthmoreathletics.com/boxscore.aspx?id=13509&amp;path=mbball"/>
    <hyperlink ref="AI84" r:id="rId172" display="https://swarthmoreathletics.com/boxscore.aspx?id=13510&amp;path=mbball"/>
    <hyperlink ref="AI103" r:id="rId173" display="https://swarthmoreathletics.com/boxscore.aspx?id=13511&amp;path=mbball"/>
    <hyperlink ref="AI93" r:id="rId174" display="https://swarthmoreathletics.com/boxscore.aspx?id=13512&amp;path=mbball"/>
    <hyperlink ref="AI134" r:id="rId175" display="https://swarthmoreathletics.com/boxscore.aspx?id=13513&amp;path=mbball"/>
    <hyperlink ref="AI85" r:id="rId176" display="https://swarthmoreathletics.com/boxscore.aspx?id=13514&amp;path=mbball"/>
    <hyperlink ref="AI151" r:id="rId177" display="https://swarthmoreathletics.com/boxscore.aspx?id=13515&amp;path=mbball"/>
    <hyperlink ref="AI35" r:id="rId178" display="https://swarthmoreathletics.com/boxscore.aspx?id=17116&amp;path=mbball"/>
    <hyperlink ref="AI26" r:id="rId179" display="https://swarthmoreathletics.com/boxscore.aspx?id=17117&amp;path=mbball"/>
    <hyperlink ref="AI147" r:id="rId180" display="https://swarthmoreathletics.com/boxscore.aspx?id=14949&amp;path=mbball"/>
    <hyperlink ref="AI65" r:id="rId181" display="https://swarthmoreathletics.com/boxscore.aspx?id=17194&amp;path=mbball"/>
    <hyperlink ref="AI100" r:id="rId182" display="https://swarthmoreathletics.com/boxscore.aspx?id=12949&amp;path=mbball"/>
    <hyperlink ref="AI146" r:id="rId183" display="https://swarthmoreathletics.com/boxscore.aspx?id=12950&amp;path=mbball"/>
    <hyperlink ref="AI144" r:id="rId184" display="https://swarthmoreathletics.com/boxscore.aspx?id=12951&amp;path=mbball"/>
    <hyperlink ref="AI44" r:id="rId185" display="https://swarthmoreathletics.com/boxscore.aspx?id=12952&amp;path=mbball"/>
    <hyperlink ref="AI24" r:id="rId186" display="https://swarthmoreathletics.com/boxscore.aspx?id=12953&amp;path=mbball"/>
    <hyperlink ref="AI25" r:id="rId187" display="https://swarthmoreathletics.com/boxscore.aspx?id=12954&amp;path=mbball"/>
    <hyperlink ref="AI63" r:id="rId188" display="https://swarthmoreathletics.com/boxscore.aspx?id=12955&amp;path=mbball"/>
    <hyperlink ref="AI105" r:id="rId189" display="https://swarthmoreathletics.com/boxscore.aspx?id=12956&amp;path=mbball"/>
    <hyperlink ref="AI130" r:id="rId190" display="https://swarthmoreathletics.com/boxscore.aspx?id=12957&amp;path=mbball"/>
    <hyperlink ref="AI30" r:id="rId191" display="https://swarthmoreathletics.com/boxscore.aspx?id=12958&amp;path=mbball"/>
    <hyperlink ref="AI64" r:id="rId192" display="https://swarthmoreathletics.com/boxscore.aspx?id=12959&amp;path=mbball"/>
    <hyperlink ref="AI95" r:id="rId193" display="https://swarthmoreathletics.com/boxscore.aspx?id=12960&amp;path=mbball"/>
    <hyperlink ref="AI138" r:id="rId194" display="https://swarthmoreathletics.com/boxscore.aspx?id=12961&amp;path=mbball"/>
    <hyperlink ref="AI92" r:id="rId195" display="https://swarthmoreathletics.com/boxscore.aspx?id=12962&amp;path=mbball"/>
    <hyperlink ref="AI131" r:id="rId196" display="https://swarthmoreathletics.com/boxscore.aspx?id=12963&amp;path=mbball"/>
    <hyperlink ref="AI139" r:id="rId197" display="https://swarthmoreathletics.com/boxscore.aspx?id=12964&amp;path=mbball"/>
    <hyperlink ref="AI17" r:id="rId198" display="https://swarthmoreathletics.com/boxscore.aspx?id=12965&amp;path=mbball"/>
    <hyperlink ref="AI31" r:id="rId199" display="https://swarthmoreathletics.com/boxscore.aspx?id=12966&amp;path=mbball"/>
    <hyperlink ref="AI54" r:id="rId200" display="https://swarthmoreathletics.com/boxscore.aspx?id=12967&amp;path=mbball"/>
    <hyperlink ref="AI128" r:id="rId201" display="https://swarthmoreathletics.com/boxscore.aspx?id=12968&amp;path=mbball"/>
    <hyperlink ref="AI152" r:id="rId202" display="https://swarthmoreathletics.com/boxscore.aspx?id=12969&amp;path=mbball"/>
    <hyperlink ref="AI106" r:id="rId203" display="https://swarthmoreathletics.com/boxscore.aspx?id=12971&amp;path=mbball"/>
    <hyperlink ref="AI107" r:id="rId204" display="https://swarthmoreathletics.com/boxscore.aspx?id=12970&amp;path=mbball"/>
    <hyperlink ref="AI125" r:id="rId205" display="https://swarthmoreathletics.com/boxscore.aspx?id=12972&amp;path=mbball"/>
    <hyperlink ref="AI108" r:id="rId206" display="https://swarthmoreathletics.com/boxscore.aspx?id=12973&amp;path=mbball"/>
    <hyperlink ref="AI109" r:id="rId207" display="https://swarthmoreathletics.com/boxscore.aspx?id=13267&amp;path=mbball"/>
    <hyperlink ref="AI110" r:id="rId208" display="https://swarthmoreathletics.com/boxscore.aspx?id=13258&amp;path=mbball"/>
    <hyperlink ref="AI101" r:id="rId209" display="https://swarthmoreathletics.com/boxscore.aspx?id=13259&amp;path=mbball"/>
    <hyperlink ref="AI153" r:id="rId210" display="https://swarthmoreathletics.com/boxscore.aspx?id=13260&amp;path=mbball"/>
    <hyperlink ref="AI28" r:id="rId211" display="https://swarthmoreathletics.com/boxscore.aspx?id=13261&amp;path=mbball"/>
    <hyperlink ref="AI38" r:id="rId212" display="https://swarthmoreathletics.com/boxscore.aspx?id=13262&amp;path=mbball"/>
    <hyperlink ref="AI55" r:id="rId213" display="https://swarthmoreathletics.com/boxscore.aspx?id=13263&amp;path=mbball"/>
    <hyperlink ref="AI6" r:id="rId214" display="https://swarthmoreathletics.com/boxscore.aspx?id=13264&amp;path=mbball"/>
    <hyperlink ref="AI122" r:id="rId215" display="https://swarthmoreathletics.com/boxscore.aspx?id=12279&amp;path=mbball"/>
    <hyperlink ref="AI72" r:id="rId216" display="https://swarthmoreathletics.com/boxscore.aspx?id=12280&amp;path=mbball"/>
    <hyperlink ref="AI68" r:id="rId217" display="https://swarthmoreathletics.com/boxscore.aspx?id=12281&amp;path=mbball"/>
    <hyperlink ref="AI104" r:id="rId218" display="https://swarthmoreathletics.com/boxscore.aspx?id=12282&amp;path=mbball"/>
    <hyperlink ref="AI78" r:id="rId219" display="https://swarthmoreathletics.com/boxscore.aspx?id=12283&amp;path=mbball"/>
    <hyperlink ref="AI79" r:id="rId220" display="https://swarthmoreathletics.com/boxscore.aspx?id=12284&amp;path=mbball"/>
    <hyperlink ref="AI53" r:id="rId221" display="https://swarthmoreathletics.com/boxscore.aspx?id=12285&amp;path=mbball"/>
    <hyperlink ref="AI90" r:id="rId222" display="https://swarthmoreathletics.com/boxscore.aspx?id=12286&amp;path=mbball"/>
    <hyperlink ref="AI19" r:id="rId223" display="https://swarthmoreathletics.com/boxscore.aspx?id=12287&amp;path=mbball"/>
    <hyperlink ref="AI143" r:id="rId224" display="https://swarthmoreathletics.com/boxscore.aspx?id=12288&amp;path=mbball"/>
    <hyperlink ref="AI97" r:id="rId225" display="https://swarthmoreathletics.com/boxscore.aspx?id=12289&amp;path=mbball"/>
    <hyperlink ref="AI61" r:id="rId226" display="https://swarthmoreathletics.com/boxscore.aspx?id=12290&amp;path=mbball"/>
    <hyperlink ref="AI141" r:id="rId227" display="https://swarthmoreathletics.com/boxscore.aspx?id=12291&amp;path=mbball"/>
    <hyperlink ref="AI69" r:id="rId228" display="https://swarthmoreathletics.com/boxscore.aspx?id=12292&amp;path=mbball"/>
    <hyperlink ref="AI16" r:id="rId229" display="https://swarthmoreathletics.com/boxscore.aspx?id=12293&amp;path=mbball"/>
    <hyperlink ref="AI43" r:id="rId230" display="https://swarthmoreathletics.com/boxscore.aspx?id=12294&amp;path=mbball"/>
    <hyperlink ref="AI62" r:id="rId231" display="https://swarthmoreathletics.com/boxscore.aspx?id=12295&amp;path=mbball"/>
    <hyperlink ref="AI94" r:id="rId232" display="https://swarthmoreathletics.com/boxscore.aspx?id=12296&amp;path=mbball"/>
    <hyperlink ref="AI91" r:id="rId233" display="https://swarthmoreathletics.com/boxscore.aspx?id=12297&amp;path=mbball"/>
    <hyperlink ref="AI22" r:id="rId234" display="https://swarthmoreathletics.com/boxscore.aspx?id=12298&amp;path=mbball"/>
    <hyperlink ref="AI49" r:id="rId235" display="https://swarthmoreathletics.com/boxscore.aspx?id=12299&amp;path=mbball"/>
    <hyperlink ref="AI123" r:id="rId236" display="https://swarthmoreathletics.com/boxscore.aspx?id=12300&amp;path=mbball"/>
    <hyperlink ref="AI23" r:id="rId237" display="https://swarthmoreathletics.com/boxscore.aspx?id=12301&amp;path=mbball"/>
    <hyperlink ref="AI80" r:id="rId238" display="https://swarthmoreathletics.com/boxscore.aspx?id=12302&amp;path=mbball"/>
    <hyperlink ref="AI29" r:id="rId239" display="https://swarthmoreathletics.com/boxscore.aspx?id=12303&amp;path=mbball"/>
    <hyperlink ref="AI113" r:id="rId240" display="https://swarthmoreathletics.com/boxscore.aspx?id=12795&amp;path=mbball"/>
    <hyperlink ref="AI20" r:id="rId241" display="https://swarthmoreathletics.com/boxscore.aspx?id=12783&amp;path=mbball"/>
    <hyperlink ref="AI133" r:id="rId242" display="https://swarthmoreathletics.com/boxscore.aspx?id=12796&amp;path=mbball"/>
    <hyperlink ref="AI124" r:id="rId243" display="https://swarthmoreathletics.com/boxscore.aspx?id=12799&amp;path=mbball"/>
    <hyperlink ref="AI137" r:id="rId244" display="https://swarthmoreathletics.com/boxscore.aspx?id=12802&amp;path=mbball"/>
    <hyperlink ref="AI7" r:id="rId245" display="https://swarthmoreathletics.com/boxscore.aspx?id=12804&amp;path=mbball"/>
    <hyperlink ref="AI57" r:id="rId246" display="https://swarthmoreathletics.com/boxscore.aspx?id=6276&amp;path=mbball"/>
    <hyperlink ref="AI86" r:id="rId247" display="https://swarthmoreathletics.com/boxscore.aspx?id=6277&amp;path=mbball"/>
    <hyperlink ref="AI40" r:id="rId248" display="https://swarthmoreathletics.com/boxscore.aspx?id=6278&amp;path=mbball"/>
    <hyperlink ref="AI50" r:id="rId249" display="https://swarthmoreathletics.com/boxscore.aspx?id=6279&amp;path=mbball"/>
    <hyperlink ref="AI135" r:id="rId250" display="https://swarthmoreathletics.com/boxscore.aspx?id=6280&amp;path=mbball"/>
    <hyperlink ref="AI47" r:id="rId251" display="https://swarthmoreathletics.com/boxscore.aspx?id=6281&amp;path=mbball"/>
    <hyperlink ref="AI136" r:id="rId252" display="https://swarthmoreathletics.com/boxscore.aspx?id=6282&amp;path=mbball"/>
    <hyperlink ref="AI70" r:id="rId253" display="https://swarthmoreathletics.com/boxscore.aspx?id=6283&amp;path=mbball"/>
    <hyperlink ref="AI149" r:id="rId254" display="https://swarthmoreathletics.com/boxscore.aspx?id=6372&amp;path=mbball"/>
    <hyperlink ref="AI18" r:id="rId255" display="https://swarthmoreathletics.com/boxscore.aspx?id=6285&amp;path=mbball"/>
    <hyperlink ref="AI66" r:id="rId256" display="https://swarthmoreathletics.com/boxscore.aspx?id=6286&amp;path=mbball"/>
    <hyperlink ref="AI21" r:id="rId257" display="https://swarthmoreathletics.com/boxscore.aspx?id=6287&amp;path=mbball"/>
    <hyperlink ref="AI8" r:id="rId258" display="https://swarthmoreathletics.com/boxscore.aspx?id=6288&amp;path=mbball"/>
    <hyperlink ref="AI87" r:id="rId259" display="https://swarthmoreathletics.com/boxscore.aspx?id=6289&amp;path=mbball"/>
    <hyperlink ref="AI41" r:id="rId260" display="https://swarthmoreathletics.com/boxscore.aspx?id=6290&amp;path=mbball"/>
    <hyperlink ref="AI88" r:id="rId261" display="https://swarthmoreathletics.com/boxscore.aspx?id=6291&amp;path=mbball"/>
    <hyperlink ref="AI51" r:id="rId262" display="https://swarthmoreathletics.com/boxscore.aspx?id=6292&amp;path=mbball"/>
    <hyperlink ref="AI89" r:id="rId263" display="https://swarthmoreathletics.com/boxscore.aspx?id=6293&amp;path=mbball"/>
    <hyperlink ref="AI12" r:id="rId264" display="https://swarthmoreathletics.com/boxscore.aspx?id=6294&amp;path=mbball"/>
    <hyperlink ref="AI112" r:id="rId265" display="https://swarthmoreathletics.com/boxscore.aspx?id=6295&amp;path=mbball"/>
    <hyperlink ref="AI15" r:id="rId266" display="https://swarthmoreathletics.com/boxscore.aspx?id=6296&amp;path=mbball"/>
    <hyperlink ref="AI120" r:id="rId267" display="https://swarthmoreathletics.com/boxscore.aspx?id=6297&amp;path=mbball"/>
    <hyperlink ref="AI13" r:id="rId268" display="https://swarthmoreathletics.com/boxscore.aspx?id=6298&amp;path=mbball"/>
    <hyperlink ref="AI117" r:id="rId269" display="https://swarthmoreathletics.com/boxscore.aspx?id=6299&amp;path=mbball"/>
    <hyperlink ref="AI74" r:id="rId270" display="https://swarthmoreathletics.com/boxscore.aspx?id=6300&amp;path=mbball"/>
    <hyperlink ref="AI36" r:id="rId271" display="https://swarthmoreathletics.com/boxscore.aspx?id=6302&amp;path=mbball"/>
    <hyperlink ref="AI9" r:id="rId272" display="https://swarthmoreathletics.com/boxscore.aspx?id=6303&amp;path=mbball"/>
    <hyperlink ref="AI118" r:id="rId273" display="https://swarthmoreathletics.com/boxscore.aspx?id=6568&amp;path=mbball"/>
    <hyperlink ref="AI77" r:id="rId274" display="https://swarthmoreathletics.com/boxscore.aspx?id=6569&amp;path=mbball"/>
    <hyperlink ref="AI3" r:id="rId275" display="https://swarthmoreathletics.com/boxscore.aspx?id=6570&amp;path=mbball"/>
    <hyperlink ref="AI98" r:id="rId276" display="https://swarthmoreathletics.com/boxscore.aspx?id=8594&amp;path=mbball"/>
    <hyperlink ref="AI48" r:id="rId277" display="https://swarthmoreathletics.com/boxscore.aspx?id=8595&amp;path=mbball"/>
    <hyperlink ref="AI82" r:id="rId278" display="https://swarthmoreathletics.com/boxscore.aspx?id=8596&amp;path=mbball"/>
    <hyperlink ref="AI58" r:id="rId279" display="https://swarthmoreathletics.com/boxscore.aspx?id=8597&amp;path=mbball"/>
    <hyperlink ref="AI142" r:id="rId280" display="https://swarthmoreathletics.com/boxscore.aspx?id=8598&amp;path=mbball"/>
    <hyperlink ref="AI52" r:id="rId281" display="https://swarthmoreathletics.com/boxscore.aspx?id=8599&amp;path=mbball"/>
    <hyperlink ref="AI59" r:id="rId282" display="https://swarthmoreathletics.com/boxscore.aspx?id=8600&amp;path=mbball"/>
    <hyperlink ref="AI14" r:id="rId283" display="https://swarthmoreathletics.com/boxscore.aspx?id=8601&amp;path=mbball"/>
    <hyperlink ref="AI27" r:id="rId284" display="https://swarthmoreathletics.com/boxscore.aspx?id=8602&amp;path=mbball"/>
    <hyperlink ref="AI67" r:id="rId285" display="https://swarthmoreathletics.com/boxscore.aspx?id=8603&amp;path=mbball"/>
    <hyperlink ref="AI150" r:id="rId286" display="https://swarthmoreathletics.com/boxscore.aspx?id=8604&amp;path=mbball"/>
    <hyperlink ref="AI99" r:id="rId287" display="https://swarthmoreathletics.com/boxscore.aspx?id=8605&amp;path=mbball"/>
    <hyperlink ref="AI42" r:id="rId288" display="https://swarthmoreathletics.com/boxscore.aspx?id=8606&amp;path=mbball"/>
    <hyperlink ref="AI4" r:id="rId289" display="https://swarthmoreathletics.com/boxscore.aspx?id=8607&amp;path=mbball"/>
    <hyperlink ref="AI5" r:id="rId290" display="https://swarthmoreathletics.com/boxscore.aspx?id=8608&amp;path=mbball"/>
    <hyperlink ref="AI119" r:id="rId291" display="https://swarthmoreathletics.com/boxscore.aspx?id=8609&amp;path=mbball"/>
    <hyperlink ref="AI83" r:id="rId292" display="https://swarthmoreathletics.com/boxscore.aspx?id=8610&amp;path=mbball"/>
    <hyperlink ref="AI126" r:id="rId293" display="https://swarthmoreathletics.com/boxscore.aspx?id=8611&amp;path=mbball"/>
    <hyperlink ref="AI10" r:id="rId294" display="https://swarthmoreathletics.com/boxscore.aspx?id=8612&amp;path=mbball"/>
    <hyperlink ref="AI115" r:id="rId295" display="https://swarthmoreathletics.com/boxscore.aspx?id=8613&amp;path=mbball"/>
    <hyperlink ref="AI60" r:id="rId296" display="https://swarthmoreathletics.com/boxscore.aspx?id=8614&amp;path=mbball"/>
    <hyperlink ref="AI71" r:id="rId297" display="https://swarthmoreathletics.com/boxscore.aspx?id=8615&amp;path=mbball"/>
    <hyperlink ref="AI121" r:id="rId298" display="https://swarthmoreathletics.com/boxscore.aspx?id=8616&amp;path=mbball"/>
    <hyperlink ref="AI127" r:id="rId299" display="https://swarthmoreathletics.com/boxscore.aspx?id=8617&amp;path=mbball"/>
    <hyperlink ref="AI2" r:id="rId300" display="https://swarthmoreathletics.com/boxscore.aspx?id=8618&amp;path=mbball"/>
    <hyperlink ref="AI116" r:id="rId301" display="https://swarthmoreathletics.com/boxscore.aspx?id=12172&amp;path=mbball"/>
    <hyperlink ref="AI37" r:id="rId302" display="https://swarthmoreathletics.com/boxscore.aspx?id=12171&amp;path=mbball"/>
    <hyperlink ref="AI129" r:id="rId303" display="https://swarthmoreathletics.com/boxscore.aspx?id=12175&amp;path=mbball"/>
    <hyperlink ref="AI11" r:id="rId304" display="https://swarthmoreathletics.com/boxscore.aspx?id=12177&amp;path=mbball"/>
    <hyperlink ref="BT132" r:id="rId305" display="https://swarthmoreathletics.com/boxscore.aspx?id=13491&amp;path=mbball"/>
    <hyperlink ref="BT73" r:id="rId306" display="https://swarthmoreathletics.com/boxscore.aspx?id=13492&amp;path=mbball"/>
    <hyperlink ref="BT56" r:id="rId307" display="https://swarthmoreathletics.com/boxscore.aspx?id=13493&amp;path=mbball"/>
    <hyperlink ref="BT140" r:id="rId308" display="https://swarthmoreathletics.com/boxscore.aspx?id=13494&amp;path=mbball"/>
    <hyperlink ref="BT81" r:id="rId309" display="https://swarthmoreathletics.com/boxscore.aspx?id=13495&amp;path=mbball"/>
    <hyperlink ref="BT102" r:id="rId310" display="https://swarthmoreathletics.com/boxscore.aspx?id=13496&amp;path=mbball"/>
    <hyperlink ref="BT32" r:id="rId311" display="https://swarthmoreathletics.com/boxscore.aspx?id=13497&amp;path=mbball"/>
    <hyperlink ref="BT145" r:id="rId312" display="https://swarthmoreathletics.com/boxscore.aspx?id=13498&amp;path=mbball"/>
    <hyperlink ref="BT45" r:id="rId313" display="https://swarthmoreathletics.com/boxscore.aspx?id=13499&amp;path=mbball"/>
    <hyperlink ref="BT33" r:id="rId314" display="https://swarthmoreathletics.com/boxscore.aspx?id=13500&amp;path=mbball"/>
    <hyperlink ref="BT34" r:id="rId315" display="https://swarthmoreathletics.com/boxscore.aspx?id=13501&amp;path=mbball"/>
    <hyperlink ref="BT75" r:id="rId316" display="https://swarthmoreathletics.com/boxscore.aspx?id=13502&amp;path=mbball"/>
    <hyperlink ref="BT96" r:id="rId317" display="https://swarthmoreathletics.com/boxscore.aspx?id=13503&amp;path=mbball"/>
    <hyperlink ref="BT111" r:id="rId318" display="https://swarthmoreathletics.com/boxscore.aspx?id=13504&amp;path=mbball"/>
    <hyperlink ref="BT114" r:id="rId319" display="https://swarthmoreathletics.com/boxscore.aspx?id=13505&amp;path=mbball"/>
    <hyperlink ref="BT46" r:id="rId320" display="https://swarthmoreathletics.com/boxscore.aspx?id=13506&amp;path=mbball"/>
    <hyperlink ref="BT148" r:id="rId321" display="https://swarthmoreathletics.com/boxscore.aspx?id=13507&amp;path=mbball"/>
    <hyperlink ref="BT76" r:id="rId322" display="https://swarthmoreathletics.com/boxscore.aspx?id=13508&amp;path=mbball"/>
    <hyperlink ref="BT39" r:id="rId323" display="https://swarthmoreathletics.com/boxscore.aspx?id=13509&amp;path=mbball"/>
    <hyperlink ref="BT84" r:id="rId324" display="https://swarthmoreathletics.com/boxscore.aspx?id=13510&amp;path=mbball"/>
    <hyperlink ref="BT103" r:id="rId325" display="https://swarthmoreathletics.com/boxscore.aspx?id=13511&amp;path=mbball"/>
    <hyperlink ref="BT93" r:id="rId326" display="https://swarthmoreathletics.com/boxscore.aspx?id=13512&amp;path=mbball"/>
    <hyperlink ref="BT134" r:id="rId327" display="https://swarthmoreathletics.com/boxscore.aspx?id=13513&amp;path=mbball"/>
    <hyperlink ref="BT85" r:id="rId328" display="https://swarthmoreathletics.com/boxscore.aspx?id=13514&amp;path=mbball"/>
    <hyperlink ref="BT151" r:id="rId329" display="https://swarthmoreathletics.com/boxscore.aspx?id=13515&amp;path=mbball"/>
    <hyperlink ref="BT35" r:id="rId330" display="https://swarthmoreathletics.com/boxscore.aspx?id=17116&amp;path=mbball"/>
    <hyperlink ref="BT26" r:id="rId331" display="https://swarthmoreathletics.com/boxscore.aspx?id=17117&amp;path=mbball"/>
    <hyperlink ref="BT147" r:id="rId332" display="https://swarthmoreathletics.com/boxscore.aspx?id=14949&amp;path=mbball"/>
    <hyperlink ref="BT65" r:id="rId333" display="https://swarthmoreathletics.com/boxscore.aspx?id=17194&amp;path=mbball"/>
    <hyperlink ref="BT100" r:id="rId334" display="https://swarthmoreathletics.com/boxscore.aspx?id=12949&amp;path=mbball"/>
    <hyperlink ref="BT146" r:id="rId335" display="https://swarthmoreathletics.com/boxscore.aspx?id=12950&amp;path=mbball"/>
    <hyperlink ref="BT144" r:id="rId336" display="https://swarthmoreathletics.com/boxscore.aspx?id=12951&amp;path=mbball"/>
    <hyperlink ref="BT44" r:id="rId337" display="https://swarthmoreathletics.com/boxscore.aspx?id=12952&amp;path=mbball"/>
    <hyperlink ref="BT24" r:id="rId338" display="https://swarthmoreathletics.com/boxscore.aspx?id=12953&amp;path=mbball"/>
    <hyperlink ref="BT25" r:id="rId339" display="https://swarthmoreathletics.com/boxscore.aspx?id=12954&amp;path=mbball"/>
    <hyperlink ref="BT63" r:id="rId340" display="https://swarthmoreathletics.com/boxscore.aspx?id=12955&amp;path=mbball"/>
    <hyperlink ref="BT105" r:id="rId341" display="https://swarthmoreathletics.com/boxscore.aspx?id=12956&amp;path=mbball"/>
    <hyperlink ref="BT130" r:id="rId342" display="https://swarthmoreathletics.com/boxscore.aspx?id=12957&amp;path=mbball"/>
    <hyperlink ref="BT30" r:id="rId343" display="https://swarthmoreathletics.com/boxscore.aspx?id=12958&amp;path=mbball"/>
    <hyperlink ref="BT64" r:id="rId344" display="https://swarthmoreathletics.com/boxscore.aspx?id=12959&amp;path=mbball"/>
    <hyperlink ref="BT95" r:id="rId345" display="https://swarthmoreathletics.com/boxscore.aspx?id=12960&amp;path=mbball"/>
    <hyperlink ref="BT138" r:id="rId346" display="https://swarthmoreathletics.com/boxscore.aspx?id=12961&amp;path=mbball"/>
    <hyperlink ref="BT92" r:id="rId347" display="https://swarthmoreathletics.com/boxscore.aspx?id=12962&amp;path=mbball"/>
    <hyperlink ref="BT131" r:id="rId348" display="https://swarthmoreathletics.com/boxscore.aspx?id=12963&amp;path=mbball"/>
    <hyperlink ref="BT139" r:id="rId349" display="https://swarthmoreathletics.com/boxscore.aspx?id=12964&amp;path=mbball"/>
    <hyperlink ref="BT17" r:id="rId350" display="https://swarthmoreathletics.com/boxscore.aspx?id=12965&amp;path=mbball"/>
    <hyperlink ref="BT31" r:id="rId351" display="https://swarthmoreathletics.com/boxscore.aspx?id=12966&amp;path=mbball"/>
    <hyperlink ref="BT54" r:id="rId352" display="https://swarthmoreathletics.com/boxscore.aspx?id=12967&amp;path=mbball"/>
    <hyperlink ref="BT128" r:id="rId353" display="https://swarthmoreathletics.com/boxscore.aspx?id=12968&amp;path=mbball"/>
    <hyperlink ref="BT152" r:id="rId354" display="https://swarthmoreathletics.com/boxscore.aspx?id=12969&amp;path=mbball"/>
    <hyperlink ref="BT106" r:id="rId355" display="https://swarthmoreathletics.com/boxscore.aspx?id=12971&amp;path=mbball"/>
    <hyperlink ref="BT107" r:id="rId356" display="https://swarthmoreathletics.com/boxscore.aspx?id=12970&amp;path=mbball"/>
    <hyperlink ref="BT125" r:id="rId357" display="https://swarthmoreathletics.com/boxscore.aspx?id=12972&amp;path=mbball"/>
    <hyperlink ref="BT108" r:id="rId358" display="https://swarthmoreathletics.com/boxscore.aspx?id=12973&amp;path=mbball"/>
    <hyperlink ref="BT109" r:id="rId359" display="https://swarthmoreathletics.com/boxscore.aspx?id=13267&amp;path=mbball"/>
    <hyperlink ref="BT110" r:id="rId360" display="https://swarthmoreathletics.com/boxscore.aspx?id=13258&amp;path=mbball"/>
    <hyperlink ref="BT101" r:id="rId361" display="https://swarthmoreathletics.com/boxscore.aspx?id=13259&amp;path=mbball"/>
    <hyperlink ref="BT153" r:id="rId362" display="https://swarthmoreathletics.com/boxscore.aspx?id=13260&amp;path=mbball"/>
    <hyperlink ref="BT28" r:id="rId363" display="https://swarthmoreathletics.com/boxscore.aspx?id=13261&amp;path=mbball"/>
    <hyperlink ref="BT38" r:id="rId364" display="https://swarthmoreathletics.com/boxscore.aspx?id=13262&amp;path=mbball"/>
    <hyperlink ref="BT55" r:id="rId365" display="https://swarthmoreathletics.com/boxscore.aspx?id=13263&amp;path=mbball"/>
    <hyperlink ref="BT6" r:id="rId366" display="https://swarthmoreathletics.com/boxscore.aspx?id=13264&amp;path=mbball"/>
    <hyperlink ref="BT122" r:id="rId367" display="https://swarthmoreathletics.com/boxscore.aspx?id=12279&amp;path=mbball"/>
    <hyperlink ref="BT72" r:id="rId368" display="https://swarthmoreathletics.com/boxscore.aspx?id=12280&amp;path=mbball"/>
    <hyperlink ref="BT68" r:id="rId369" display="https://swarthmoreathletics.com/boxscore.aspx?id=12281&amp;path=mbball"/>
    <hyperlink ref="BT104" r:id="rId370" display="https://swarthmoreathletics.com/boxscore.aspx?id=12282&amp;path=mbball"/>
    <hyperlink ref="BT78" r:id="rId371" display="https://swarthmoreathletics.com/boxscore.aspx?id=12283&amp;path=mbball"/>
    <hyperlink ref="BT79" r:id="rId372" display="https://swarthmoreathletics.com/boxscore.aspx?id=12284&amp;path=mbball"/>
    <hyperlink ref="BT53" r:id="rId373" display="https://swarthmoreathletics.com/boxscore.aspx?id=12285&amp;path=mbball"/>
    <hyperlink ref="BT90" r:id="rId374" display="https://swarthmoreathletics.com/boxscore.aspx?id=12286&amp;path=mbball"/>
    <hyperlink ref="BT19" r:id="rId375" display="https://swarthmoreathletics.com/boxscore.aspx?id=12287&amp;path=mbball"/>
    <hyperlink ref="BT143" r:id="rId376" display="https://swarthmoreathletics.com/boxscore.aspx?id=12288&amp;path=mbball"/>
    <hyperlink ref="BT97" r:id="rId377" display="https://swarthmoreathletics.com/boxscore.aspx?id=12289&amp;path=mbball"/>
    <hyperlink ref="BT61" r:id="rId378" display="https://swarthmoreathletics.com/boxscore.aspx?id=12290&amp;path=mbball"/>
    <hyperlink ref="BT141" r:id="rId379" display="https://swarthmoreathletics.com/boxscore.aspx?id=12291&amp;path=mbball"/>
    <hyperlink ref="BT69" r:id="rId380" display="https://swarthmoreathletics.com/boxscore.aspx?id=12292&amp;path=mbball"/>
    <hyperlink ref="BT16" r:id="rId381" display="https://swarthmoreathletics.com/boxscore.aspx?id=12293&amp;path=mbball"/>
    <hyperlink ref="BT43" r:id="rId382" display="https://swarthmoreathletics.com/boxscore.aspx?id=12294&amp;path=mbball"/>
    <hyperlink ref="BT62" r:id="rId383" display="https://swarthmoreathletics.com/boxscore.aspx?id=12295&amp;path=mbball"/>
    <hyperlink ref="BT94" r:id="rId384" display="https://swarthmoreathletics.com/boxscore.aspx?id=12296&amp;path=mbball"/>
    <hyperlink ref="BT91" r:id="rId385" display="https://swarthmoreathletics.com/boxscore.aspx?id=12297&amp;path=mbball"/>
    <hyperlink ref="BT22" r:id="rId386" display="https://swarthmoreathletics.com/boxscore.aspx?id=12298&amp;path=mbball"/>
    <hyperlink ref="BT49" r:id="rId387" display="https://swarthmoreathletics.com/boxscore.aspx?id=12299&amp;path=mbball"/>
    <hyperlink ref="BT123" r:id="rId388" display="https://swarthmoreathletics.com/boxscore.aspx?id=12300&amp;path=mbball"/>
    <hyperlink ref="BT23" r:id="rId389" display="https://swarthmoreathletics.com/boxscore.aspx?id=12301&amp;path=mbball"/>
    <hyperlink ref="BT80" r:id="rId390" display="https://swarthmoreathletics.com/boxscore.aspx?id=12302&amp;path=mbball"/>
    <hyperlink ref="BT29" r:id="rId391" display="https://swarthmoreathletics.com/boxscore.aspx?id=12303&amp;path=mbball"/>
    <hyperlink ref="BT113" r:id="rId392" display="https://swarthmoreathletics.com/boxscore.aspx?id=12795&amp;path=mbball"/>
    <hyperlink ref="BT20" r:id="rId393" display="https://swarthmoreathletics.com/boxscore.aspx?id=12783&amp;path=mbball"/>
    <hyperlink ref="BT133" r:id="rId394" display="https://swarthmoreathletics.com/boxscore.aspx?id=12796&amp;path=mbball"/>
    <hyperlink ref="BT124" r:id="rId395" display="https://swarthmoreathletics.com/boxscore.aspx?id=12799&amp;path=mbball"/>
    <hyperlink ref="BT137" r:id="rId396" display="https://swarthmoreathletics.com/boxscore.aspx?id=12802&amp;path=mbball"/>
    <hyperlink ref="BT7" r:id="rId397" display="https://swarthmoreathletics.com/boxscore.aspx?id=12804&amp;path=mbball"/>
    <hyperlink ref="BT57" r:id="rId398" display="https://swarthmoreathletics.com/boxscore.aspx?id=6276&amp;path=mbball"/>
    <hyperlink ref="BT86" r:id="rId399" display="https://swarthmoreathletics.com/boxscore.aspx?id=6277&amp;path=mbball"/>
    <hyperlink ref="BT40" r:id="rId400" display="https://swarthmoreathletics.com/boxscore.aspx?id=6278&amp;path=mbball"/>
    <hyperlink ref="BT50" r:id="rId401" display="https://swarthmoreathletics.com/boxscore.aspx?id=6279&amp;path=mbball"/>
    <hyperlink ref="BT135" r:id="rId402" display="https://swarthmoreathletics.com/boxscore.aspx?id=6280&amp;path=mbball"/>
    <hyperlink ref="BT47" r:id="rId403" display="https://swarthmoreathletics.com/boxscore.aspx?id=6281&amp;path=mbball"/>
    <hyperlink ref="BT136" r:id="rId404" display="https://swarthmoreathletics.com/boxscore.aspx?id=6282&amp;path=mbball"/>
    <hyperlink ref="BT70" r:id="rId405" display="https://swarthmoreathletics.com/boxscore.aspx?id=6283&amp;path=mbball"/>
    <hyperlink ref="BT149" r:id="rId406" display="https://swarthmoreathletics.com/boxscore.aspx?id=6372&amp;path=mbball"/>
    <hyperlink ref="BT18" r:id="rId407" display="https://swarthmoreathletics.com/boxscore.aspx?id=6285&amp;path=mbball"/>
    <hyperlink ref="BT66" r:id="rId408" display="https://swarthmoreathletics.com/boxscore.aspx?id=6286&amp;path=mbball"/>
    <hyperlink ref="BT21" r:id="rId409" display="https://swarthmoreathletics.com/boxscore.aspx?id=6287&amp;path=mbball"/>
    <hyperlink ref="BT8" r:id="rId410" display="https://swarthmoreathletics.com/boxscore.aspx?id=6288&amp;path=mbball"/>
    <hyperlink ref="BT87" r:id="rId411" display="https://swarthmoreathletics.com/boxscore.aspx?id=6289&amp;path=mbball"/>
    <hyperlink ref="BT41" r:id="rId412" display="https://swarthmoreathletics.com/boxscore.aspx?id=6290&amp;path=mbball"/>
    <hyperlink ref="BT88" r:id="rId413" display="https://swarthmoreathletics.com/boxscore.aspx?id=6291&amp;path=mbball"/>
    <hyperlink ref="BT51" r:id="rId414" display="https://swarthmoreathletics.com/boxscore.aspx?id=6292&amp;path=mbball"/>
    <hyperlink ref="BT89" r:id="rId415" display="https://swarthmoreathletics.com/boxscore.aspx?id=6293&amp;path=mbball"/>
    <hyperlink ref="BT12" r:id="rId416" display="https://swarthmoreathletics.com/boxscore.aspx?id=6294&amp;path=mbball"/>
    <hyperlink ref="BT112" r:id="rId417" display="https://swarthmoreathletics.com/boxscore.aspx?id=6295&amp;path=mbball"/>
    <hyperlink ref="BT15" r:id="rId418" display="https://swarthmoreathletics.com/boxscore.aspx?id=6296&amp;path=mbball"/>
    <hyperlink ref="BT120" r:id="rId419" display="https://swarthmoreathletics.com/boxscore.aspx?id=6297&amp;path=mbball"/>
    <hyperlink ref="BT13" r:id="rId420" display="https://swarthmoreathletics.com/boxscore.aspx?id=6298&amp;path=mbball"/>
    <hyperlink ref="BT117" r:id="rId421" display="https://swarthmoreathletics.com/boxscore.aspx?id=6299&amp;path=mbball"/>
    <hyperlink ref="BT74" r:id="rId422" display="https://swarthmoreathletics.com/boxscore.aspx?id=6300&amp;path=mbball"/>
    <hyperlink ref="BT36" r:id="rId423" display="https://swarthmoreathletics.com/boxscore.aspx?id=6302&amp;path=mbball"/>
    <hyperlink ref="BT9" r:id="rId424" display="https://swarthmoreathletics.com/boxscore.aspx?id=6303&amp;path=mbball"/>
    <hyperlink ref="BT118" r:id="rId425" display="https://swarthmoreathletics.com/boxscore.aspx?id=6568&amp;path=mbball"/>
    <hyperlink ref="BT77" r:id="rId426" display="https://swarthmoreathletics.com/boxscore.aspx?id=6569&amp;path=mbball"/>
    <hyperlink ref="BT3" r:id="rId427" display="https://swarthmoreathletics.com/boxscore.aspx?id=6570&amp;path=mbball"/>
    <hyperlink ref="BT98" r:id="rId428" display="https://swarthmoreathletics.com/boxscore.aspx?id=8594&amp;path=mbball"/>
    <hyperlink ref="BT48" r:id="rId429" display="https://swarthmoreathletics.com/boxscore.aspx?id=8595&amp;path=mbball"/>
    <hyperlink ref="BT82" r:id="rId430" display="https://swarthmoreathletics.com/boxscore.aspx?id=8596&amp;path=mbball"/>
    <hyperlink ref="BT58" r:id="rId431" display="https://swarthmoreathletics.com/boxscore.aspx?id=8597&amp;path=mbball"/>
    <hyperlink ref="BT142" r:id="rId432" display="https://swarthmoreathletics.com/boxscore.aspx?id=8598&amp;path=mbball"/>
    <hyperlink ref="BT52" r:id="rId433" display="https://swarthmoreathletics.com/boxscore.aspx?id=8599&amp;path=mbball"/>
    <hyperlink ref="BT59" r:id="rId434" display="https://swarthmoreathletics.com/boxscore.aspx?id=8600&amp;path=mbball"/>
    <hyperlink ref="BT14" r:id="rId435" display="https://swarthmoreathletics.com/boxscore.aspx?id=8601&amp;path=mbball"/>
    <hyperlink ref="BT27" r:id="rId436" display="https://swarthmoreathletics.com/boxscore.aspx?id=8602&amp;path=mbball"/>
    <hyperlink ref="BT67" r:id="rId437" display="https://swarthmoreathletics.com/boxscore.aspx?id=8603&amp;path=mbball"/>
    <hyperlink ref="BT150" r:id="rId438" display="https://swarthmoreathletics.com/boxscore.aspx?id=8604&amp;path=mbball"/>
    <hyperlink ref="BT99" r:id="rId439" display="https://swarthmoreathletics.com/boxscore.aspx?id=8605&amp;path=mbball"/>
    <hyperlink ref="BT42" r:id="rId440" display="https://swarthmoreathletics.com/boxscore.aspx?id=8606&amp;path=mbball"/>
    <hyperlink ref="BT4" r:id="rId441" display="https://swarthmoreathletics.com/boxscore.aspx?id=8607&amp;path=mbball"/>
    <hyperlink ref="BT5" r:id="rId442" display="https://swarthmoreathletics.com/boxscore.aspx?id=8608&amp;path=mbball"/>
    <hyperlink ref="BT119" r:id="rId443" display="https://swarthmoreathletics.com/boxscore.aspx?id=8609&amp;path=mbball"/>
    <hyperlink ref="BT83" r:id="rId444" display="https://swarthmoreathletics.com/boxscore.aspx?id=8610&amp;path=mbball"/>
    <hyperlink ref="BT126" r:id="rId445" display="https://swarthmoreathletics.com/boxscore.aspx?id=8611&amp;path=mbball"/>
    <hyperlink ref="BT10" r:id="rId446" display="https://swarthmoreathletics.com/boxscore.aspx?id=8612&amp;path=mbball"/>
    <hyperlink ref="BT115" r:id="rId447" display="https://swarthmoreathletics.com/boxscore.aspx?id=8613&amp;path=mbball"/>
    <hyperlink ref="BT60" r:id="rId448" display="https://swarthmoreathletics.com/boxscore.aspx?id=8614&amp;path=mbball"/>
    <hyperlink ref="BT71" r:id="rId449" display="https://swarthmoreathletics.com/boxscore.aspx?id=8615&amp;path=mbball"/>
    <hyperlink ref="BT121" r:id="rId450" display="https://swarthmoreathletics.com/boxscore.aspx?id=8616&amp;path=mbball"/>
    <hyperlink ref="BT127" r:id="rId451" display="https://swarthmoreathletics.com/boxscore.aspx?id=8617&amp;path=mbball"/>
    <hyperlink ref="BT2" r:id="rId452" display="https://swarthmoreathletics.com/boxscore.aspx?id=8618&amp;path=mbball"/>
    <hyperlink ref="BT116" r:id="rId453" display="https://swarthmoreathletics.com/boxscore.aspx?id=12172&amp;path=mbball"/>
    <hyperlink ref="BT37" r:id="rId454" display="https://swarthmoreathletics.com/boxscore.aspx?id=12171&amp;path=mbball"/>
    <hyperlink ref="BT129" r:id="rId455" display="https://swarthmoreathletics.com/boxscore.aspx?id=12175&amp;path=mbball"/>
    <hyperlink ref="BT11" r:id="rId456" display="https://swarthmoreathletics.com/boxscore.aspx?id=12177&amp;path=mbball"/>
    <hyperlink ref="DD125" r:id="rId457" display="https://swarthmoreathletics.com/boxscore.aspx?id=13491&amp;path=mbball"/>
    <hyperlink ref="DD126" r:id="rId458" display="https://swarthmoreathletics.com/boxscore.aspx?id=13492&amp;path=mbball"/>
    <hyperlink ref="DD127" r:id="rId459" display="https://swarthmoreathletics.com/boxscore.aspx?id=13493&amp;path=mbball"/>
    <hyperlink ref="DD128" r:id="rId460" display="https://swarthmoreathletics.com/boxscore.aspx?id=13494&amp;path=mbball"/>
    <hyperlink ref="DD129" r:id="rId461" display="https://swarthmoreathletics.com/boxscore.aspx?id=13495&amp;path=mbball"/>
    <hyperlink ref="DD130" r:id="rId462" display="https://swarthmoreathletics.com/boxscore.aspx?id=13496&amp;path=mbball"/>
    <hyperlink ref="DD131" r:id="rId463" display="https://swarthmoreathletics.com/boxscore.aspx?id=13497&amp;path=mbball"/>
    <hyperlink ref="DD132" r:id="rId464" display="https://swarthmoreathletics.com/boxscore.aspx?id=13498&amp;path=mbball"/>
    <hyperlink ref="DD133" r:id="rId465" display="https://swarthmoreathletics.com/boxscore.aspx?id=13499&amp;path=mbball"/>
    <hyperlink ref="DD134" r:id="rId466" display="https://swarthmoreathletics.com/boxscore.aspx?id=13500&amp;path=mbball"/>
    <hyperlink ref="DD135" r:id="rId467" display="https://swarthmoreathletics.com/boxscore.aspx?id=13501&amp;path=mbball"/>
    <hyperlink ref="DD136" r:id="rId468" display="https://swarthmoreathletics.com/boxscore.aspx?id=13502&amp;path=mbball"/>
    <hyperlink ref="DD137" r:id="rId469" display="https://swarthmoreathletics.com/boxscore.aspx?id=13503&amp;path=mbball"/>
    <hyperlink ref="DD138" r:id="rId470" display="https://swarthmoreathletics.com/boxscore.aspx?id=13504&amp;path=mbball"/>
    <hyperlink ref="DD139" r:id="rId471" display="https://swarthmoreathletics.com/boxscore.aspx?id=13505&amp;path=mbball"/>
    <hyperlink ref="DD140" r:id="rId472" display="https://swarthmoreathletics.com/boxscore.aspx?id=13506&amp;path=mbball"/>
    <hyperlink ref="DD141" r:id="rId473" display="https://swarthmoreathletics.com/boxscore.aspx?id=13507&amp;path=mbball"/>
    <hyperlink ref="DD142" r:id="rId474" display="https://swarthmoreathletics.com/boxscore.aspx?id=13508&amp;path=mbball"/>
    <hyperlink ref="DD143" r:id="rId475" display="https://swarthmoreathletics.com/boxscore.aspx?id=13509&amp;path=mbball"/>
    <hyperlink ref="DD144" r:id="rId476" display="https://swarthmoreathletics.com/boxscore.aspx?id=13510&amp;path=mbball"/>
    <hyperlink ref="DD145" r:id="rId477" display="https://swarthmoreathletics.com/boxscore.aspx?id=13511&amp;path=mbball"/>
    <hyperlink ref="DD146" r:id="rId478" display="https://swarthmoreathletics.com/boxscore.aspx?id=13512&amp;path=mbball"/>
    <hyperlink ref="DD147" r:id="rId479" display="https://swarthmoreathletics.com/boxscore.aspx?id=13513&amp;path=mbball"/>
    <hyperlink ref="DD148" r:id="rId480" display="https://swarthmoreathletics.com/boxscore.aspx?id=13514&amp;path=mbball"/>
    <hyperlink ref="DD149" r:id="rId481" display="https://swarthmoreathletics.com/boxscore.aspx?id=13515&amp;path=mbball"/>
    <hyperlink ref="DD150" r:id="rId482" display="https://swarthmoreathletics.com/boxscore.aspx?id=17116&amp;path=mbball"/>
    <hyperlink ref="DD151" r:id="rId483" display="https://swarthmoreathletics.com/boxscore.aspx?id=17117&amp;path=mbball"/>
    <hyperlink ref="DD152" r:id="rId484" display="https://swarthmoreathletics.com/boxscore.aspx?id=14949&amp;path=mbball"/>
    <hyperlink ref="DD153" r:id="rId485" display="https://swarthmoreathletics.com/boxscore.aspx?id=17194&amp;path=mbball"/>
    <hyperlink ref="DD92" r:id="rId486" display="https://swarthmoreathletics.com/boxscore.aspx?id=12949&amp;path=mbball"/>
    <hyperlink ref="DD93" r:id="rId487" display="https://swarthmoreathletics.com/boxscore.aspx?id=12950&amp;path=mbball"/>
    <hyperlink ref="DD94" r:id="rId488" display="https://swarthmoreathletics.com/boxscore.aspx?id=12951&amp;path=mbball"/>
    <hyperlink ref="DD95" r:id="rId489" display="https://swarthmoreathletics.com/boxscore.aspx?id=12952&amp;path=mbball"/>
    <hyperlink ref="DD96" r:id="rId490" display="https://swarthmoreathletics.com/boxscore.aspx?id=12953&amp;path=mbball"/>
    <hyperlink ref="DD97" r:id="rId491" display="https://swarthmoreathletics.com/boxscore.aspx?id=12954&amp;path=mbball"/>
    <hyperlink ref="DD98" r:id="rId492" display="https://swarthmoreathletics.com/boxscore.aspx?id=12955&amp;path=mbball"/>
    <hyperlink ref="DD99" r:id="rId493" display="https://swarthmoreathletics.com/boxscore.aspx?id=12956&amp;path=mbball"/>
    <hyperlink ref="DD100" r:id="rId494" display="https://swarthmoreathletics.com/boxscore.aspx?id=12957&amp;path=mbball"/>
    <hyperlink ref="DD101" r:id="rId495" display="https://swarthmoreathletics.com/boxscore.aspx?id=12958&amp;path=mbball"/>
    <hyperlink ref="DD102" r:id="rId496" display="https://swarthmoreathletics.com/boxscore.aspx?id=12959&amp;path=mbball"/>
    <hyperlink ref="DD103" r:id="rId497" display="https://swarthmoreathletics.com/boxscore.aspx?id=12960&amp;path=mbball"/>
    <hyperlink ref="DD104" r:id="rId498" display="https://swarthmoreathletics.com/boxscore.aspx?id=12961&amp;path=mbball"/>
    <hyperlink ref="DD105" r:id="rId499" display="https://swarthmoreathletics.com/boxscore.aspx?id=12962&amp;path=mbball"/>
    <hyperlink ref="DD106" r:id="rId500" display="https://swarthmoreathletics.com/boxscore.aspx?id=12963&amp;path=mbball"/>
    <hyperlink ref="DD107" r:id="rId501" display="https://swarthmoreathletics.com/boxscore.aspx?id=12964&amp;path=mbball"/>
    <hyperlink ref="DD108" r:id="rId502" display="https://swarthmoreathletics.com/boxscore.aspx?id=12965&amp;path=mbball"/>
    <hyperlink ref="DD109" r:id="rId503" display="https://swarthmoreathletics.com/boxscore.aspx?id=12966&amp;path=mbball"/>
    <hyperlink ref="DD110" r:id="rId504" display="https://swarthmoreathletics.com/boxscore.aspx?id=12967&amp;path=mbball"/>
    <hyperlink ref="DD111" r:id="rId505" display="https://swarthmoreathletics.com/boxscore.aspx?id=12968&amp;path=mbball"/>
    <hyperlink ref="DD112" r:id="rId506" display="https://swarthmoreathletics.com/boxscore.aspx?id=12969&amp;path=mbball"/>
    <hyperlink ref="DD113" r:id="rId507" display="https://swarthmoreathletics.com/boxscore.aspx?id=12971&amp;path=mbball"/>
    <hyperlink ref="DD114" r:id="rId508" display="https://swarthmoreathletics.com/boxscore.aspx?id=12970&amp;path=mbball"/>
    <hyperlink ref="DD115" r:id="rId509" display="https://swarthmoreathletics.com/boxscore.aspx?id=12972&amp;path=mbball"/>
    <hyperlink ref="DD116" r:id="rId510" display="https://swarthmoreathletics.com/boxscore.aspx?id=12973&amp;path=mbball"/>
    <hyperlink ref="DD117" r:id="rId511" display="https://swarthmoreathletics.com/boxscore.aspx?id=13267&amp;path=mbball"/>
    <hyperlink ref="DD118" r:id="rId512" display="https://swarthmoreathletics.com/boxscore.aspx?id=13258&amp;path=mbball"/>
    <hyperlink ref="DD119" r:id="rId513" display="https://swarthmoreathletics.com/boxscore.aspx?id=13259&amp;path=mbball"/>
    <hyperlink ref="DD120" r:id="rId514" display="https://swarthmoreathletics.com/boxscore.aspx?id=13260&amp;path=mbball"/>
    <hyperlink ref="DD121" r:id="rId515" display="https://swarthmoreathletics.com/boxscore.aspx?id=13261&amp;path=mbball"/>
    <hyperlink ref="DD122" r:id="rId516" display="https://swarthmoreathletics.com/boxscore.aspx?id=13262&amp;path=mbball"/>
    <hyperlink ref="DD123" r:id="rId517" display="https://swarthmoreathletics.com/boxscore.aspx?id=13263&amp;path=mbball"/>
    <hyperlink ref="DD124" r:id="rId518" display="https://swarthmoreathletics.com/boxscore.aspx?id=13264&amp;path=mbball"/>
    <hyperlink ref="DD61" r:id="rId519" display="https://swarthmoreathletics.com/boxscore.aspx?id=12279&amp;path=mbball"/>
    <hyperlink ref="DD62" r:id="rId520" display="https://swarthmoreathletics.com/boxscore.aspx?id=12280&amp;path=mbball"/>
    <hyperlink ref="DD63" r:id="rId521" display="https://swarthmoreathletics.com/boxscore.aspx?id=12281&amp;path=mbball"/>
    <hyperlink ref="DD64" r:id="rId522" display="https://swarthmoreathletics.com/boxscore.aspx?id=12282&amp;path=mbball"/>
    <hyperlink ref="DD65" r:id="rId523" display="https://swarthmoreathletics.com/boxscore.aspx?id=12283&amp;path=mbball"/>
    <hyperlink ref="DD66" r:id="rId524" display="https://swarthmoreathletics.com/boxscore.aspx?id=12284&amp;path=mbball"/>
    <hyperlink ref="DD67" r:id="rId525" display="https://swarthmoreathletics.com/boxscore.aspx?id=12285&amp;path=mbball"/>
    <hyperlink ref="DD68" r:id="rId526" display="https://swarthmoreathletics.com/boxscore.aspx?id=12286&amp;path=mbball"/>
    <hyperlink ref="DD69" r:id="rId527" display="https://swarthmoreathletics.com/boxscore.aspx?id=12287&amp;path=mbball"/>
    <hyperlink ref="DD70" r:id="rId528" display="https://swarthmoreathletics.com/boxscore.aspx?id=12288&amp;path=mbball"/>
    <hyperlink ref="DD71" r:id="rId529" display="https://swarthmoreathletics.com/boxscore.aspx?id=12289&amp;path=mbball"/>
    <hyperlink ref="DD72" r:id="rId530" display="https://swarthmoreathletics.com/boxscore.aspx?id=12290&amp;path=mbball"/>
    <hyperlink ref="DD73" r:id="rId531" display="https://swarthmoreathletics.com/boxscore.aspx?id=12291&amp;path=mbball"/>
    <hyperlink ref="DD74" r:id="rId532" display="https://swarthmoreathletics.com/boxscore.aspx?id=12292&amp;path=mbball"/>
    <hyperlink ref="DD75" r:id="rId533" display="https://swarthmoreathletics.com/boxscore.aspx?id=12293&amp;path=mbball"/>
    <hyperlink ref="DD76" r:id="rId534" display="https://swarthmoreathletics.com/boxscore.aspx?id=12294&amp;path=mbball"/>
    <hyperlink ref="DD77" r:id="rId535" display="https://swarthmoreathletics.com/boxscore.aspx?id=12295&amp;path=mbball"/>
    <hyperlink ref="DD78" r:id="rId536" display="https://swarthmoreathletics.com/boxscore.aspx?id=12296&amp;path=mbball"/>
    <hyperlink ref="DD79" r:id="rId537" display="https://swarthmoreathletics.com/boxscore.aspx?id=12297&amp;path=mbball"/>
    <hyperlink ref="DD80" r:id="rId538" display="https://swarthmoreathletics.com/boxscore.aspx?id=12298&amp;path=mbball"/>
    <hyperlink ref="DD81" r:id="rId539" display="https://swarthmoreathletics.com/boxscore.aspx?id=12299&amp;path=mbball"/>
    <hyperlink ref="DD82" r:id="rId540" display="https://swarthmoreathletics.com/boxscore.aspx?id=12300&amp;path=mbball"/>
    <hyperlink ref="DD83" r:id="rId541" display="https://swarthmoreathletics.com/boxscore.aspx?id=12301&amp;path=mbball"/>
    <hyperlink ref="DD84" r:id="rId542" display="https://swarthmoreathletics.com/boxscore.aspx?id=12302&amp;path=mbball"/>
    <hyperlink ref="DD85" r:id="rId543" display="https://swarthmoreathletics.com/boxscore.aspx?id=12303&amp;path=mbball"/>
    <hyperlink ref="DD86" r:id="rId544" display="https://swarthmoreathletics.com/boxscore.aspx?id=12795&amp;path=mbball"/>
    <hyperlink ref="DD87" r:id="rId545" display="https://swarthmoreathletics.com/boxscore.aspx?id=12783&amp;path=mbball"/>
    <hyperlink ref="DD88" r:id="rId546" display="https://swarthmoreathletics.com/boxscore.aspx?id=12796&amp;path=mbball"/>
    <hyperlink ref="DD89" r:id="rId547" display="https://swarthmoreathletics.com/boxscore.aspx?id=12799&amp;path=mbball"/>
    <hyperlink ref="DD90" r:id="rId548" display="https://swarthmoreathletics.com/boxscore.aspx?id=12802&amp;path=mbball"/>
    <hyperlink ref="DD91" r:id="rId549" display="https://swarthmoreathletics.com/boxscore.aspx?id=12804&amp;path=mbball"/>
    <hyperlink ref="DD2" r:id="rId550" display="https://swarthmoreathletics.com/boxscore.aspx?id=6276&amp;path=mbball"/>
    <hyperlink ref="DD3" r:id="rId551" display="https://swarthmoreathletics.com/boxscore.aspx?id=6277&amp;path=mbball"/>
    <hyperlink ref="DD4" r:id="rId552" display="https://swarthmoreathletics.com/boxscore.aspx?id=6278&amp;path=mbball"/>
    <hyperlink ref="DD5" r:id="rId553" display="https://swarthmoreathletics.com/boxscore.aspx?id=6279&amp;path=mbball"/>
    <hyperlink ref="DD6" r:id="rId554" display="https://swarthmoreathletics.com/boxscore.aspx?id=6280&amp;path=mbball"/>
    <hyperlink ref="DD7" r:id="rId555" display="https://swarthmoreathletics.com/boxscore.aspx?id=6281&amp;path=mbball"/>
    <hyperlink ref="DD8" r:id="rId556" display="https://swarthmoreathletics.com/boxscore.aspx?id=6282&amp;path=mbball"/>
    <hyperlink ref="DD9" r:id="rId557" display="https://swarthmoreathletics.com/boxscore.aspx?id=6283&amp;path=mbball"/>
    <hyperlink ref="DD10" r:id="rId558" display="https://swarthmoreathletics.com/boxscore.aspx?id=6372&amp;path=mbball"/>
    <hyperlink ref="DD11" r:id="rId559" display="https://swarthmoreathletics.com/boxscore.aspx?id=6285&amp;path=mbball"/>
    <hyperlink ref="DD12" r:id="rId560" display="https://swarthmoreathletics.com/boxscore.aspx?id=6286&amp;path=mbball"/>
    <hyperlink ref="DD13" r:id="rId561" display="https://swarthmoreathletics.com/boxscore.aspx?id=6287&amp;path=mbball"/>
    <hyperlink ref="DD14" r:id="rId562" display="https://swarthmoreathletics.com/boxscore.aspx?id=6288&amp;path=mbball"/>
    <hyperlink ref="DD15" r:id="rId563" display="https://swarthmoreathletics.com/boxscore.aspx?id=6289&amp;path=mbball"/>
    <hyperlink ref="DD16" r:id="rId564" display="https://swarthmoreathletics.com/boxscore.aspx?id=6290&amp;path=mbball"/>
    <hyperlink ref="DD17" r:id="rId565" display="https://swarthmoreathletics.com/boxscore.aspx?id=6291&amp;path=mbball"/>
    <hyperlink ref="DD18" r:id="rId566" display="https://swarthmoreathletics.com/boxscore.aspx?id=6292&amp;path=mbball"/>
    <hyperlink ref="DD19" r:id="rId567" display="https://swarthmoreathletics.com/boxscore.aspx?id=6293&amp;path=mbball"/>
    <hyperlink ref="DD20" r:id="rId568" display="https://swarthmoreathletics.com/boxscore.aspx?id=6294&amp;path=mbball"/>
    <hyperlink ref="DD21" r:id="rId569" display="https://swarthmoreathletics.com/boxscore.aspx?id=6295&amp;path=mbball"/>
    <hyperlink ref="DD22" r:id="rId570" display="https://swarthmoreathletics.com/boxscore.aspx?id=6296&amp;path=mbball"/>
    <hyperlink ref="DD23" r:id="rId571" display="https://swarthmoreathletics.com/boxscore.aspx?id=6297&amp;path=mbball"/>
    <hyperlink ref="DD24" r:id="rId572" display="https://swarthmoreathletics.com/boxscore.aspx?id=6298&amp;path=mbball"/>
    <hyperlink ref="DD25" r:id="rId573" display="https://swarthmoreathletics.com/boxscore.aspx?id=6299&amp;path=mbball"/>
    <hyperlink ref="DD26" r:id="rId574" display="https://swarthmoreathletics.com/boxscore.aspx?id=6300&amp;path=mbball"/>
    <hyperlink ref="DD27" r:id="rId575" display="https://swarthmoreathletics.com/boxscore.aspx?id=6302&amp;path=mbball"/>
    <hyperlink ref="DD28" r:id="rId576" display="https://swarthmoreathletics.com/boxscore.aspx?id=6303&amp;path=mbball"/>
    <hyperlink ref="DD29" r:id="rId577" display="https://swarthmoreathletics.com/boxscore.aspx?id=6568&amp;path=mbball"/>
    <hyperlink ref="DD30" r:id="rId578" display="https://swarthmoreathletics.com/boxscore.aspx?id=6569&amp;path=mbball"/>
    <hyperlink ref="DD31" r:id="rId579" display="https://swarthmoreathletics.com/boxscore.aspx?id=6570&amp;path=mbball"/>
    <hyperlink ref="DD32" r:id="rId580" display="https://swarthmoreathletics.com/boxscore.aspx?id=8594&amp;path=mbball"/>
    <hyperlink ref="DD33" r:id="rId581" display="https://swarthmoreathletics.com/boxscore.aspx?id=8595&amp;path=mbball"/>
    <hyperlink ref="DD34" r:id="rId582" display="https://swarthmoreathletics.com/boxscore.aspx?id=8596&amp;path=mbball"/>
    <hyperlink ref="DD35" r:id="rId583" display="https://swarthmoreathletics.com/boxscore.aspx?id=8597&amp;path=mbball"/>
    <hyperlink ref="DD36" r:id="rId584" display="https://swarthmoreathletics.com/boxscore.aspx?id=8598&amp;path=mbball"/>
    <hyperlink ref="DD37" r:id="rId585" display="https://swarthmoreathletics.com/boxscore.aspx?id=8599&amp;path=mbball"/>
    <hyperlink ref="DD38" r:id="rId586" display="https://swarthmoreathletics.com/boxscore.aspx?id=8600&amp;path=mbball"/>
    <hyperlink ref="DD39" r:id="rId587" display="https://swarthmoreathletics.com/boxscore.aspx?id=8601&amp;path=mbball"/>
    <hyperlink ref="DD40" r:id="rId588" display="https://swarthmoreathletics.com/boxscore.aspx?id=8602&amp;path=mbball"/>
    <hyperlink ref="DD41" r:id="rId589" display="https://swarthmoreathletics.com/boxscore.aspx?id=8603&amp;path=mbball"/>
    <hyperlink ref="DD42" r:id="rId590" display="https://swarthmoreathletics.com/boxscore.aspx?id=8604&amp;path=mbball"/>
    <hyperlink ref="DD43" r:id="rId591" display="https://swarthmoreathletics.com/boxscore.aspx?id=8605&amp;path=mbball"/>
    <hyperlink ref="DD44" r:id="rId592" display="https://swarthmoreathletics.com/boxscore.aspx?id=8606&amp;path=mbball"/>
    <hyperlink ref="DD45" r:id="rId593" display="https://swarthmoreathletics.com/boxscore.aspx?id=8607&amp;path=mbball"/>
    <hyperlink ref="DD46" r:id="rId594" display="https://swarthmoreathletics.com/boxscore.aspx?id=8608&amp;path=mbball"/>
    <hyperlink ref="DD47" r:id="rId595" display="https://swarthmoreathletics.com/boxscore.aspx?id=8609&amp;path=mbball"/>
    <hyperlink ref="DD48" r:id="rId596" display="https://swarthmoreathletics.com/boxscore.aspx?id=8610&amp;path=mbball"/>
    <hyperlink ref="DD49" r:id="rId597" display="https://swarthmoreathletics.com/boxscore.aspx?id=8611&amp;path=mbball"/>
    <hyperlink ref="DD50" r:id="rId598" display="https://swarthmoreathletics.com/boxscore.aspx?id=8612&amp;path=mbball"/>
    <hyperlink ref="DD51" r:id="rId599" display="https://swarthmoreathletics.com/boxscore.aspx?id=8613&amp;path=mbball"/>
    <hyperlink ref="DD52" r:id="rId600" display="https://swarthmoreathletics.com/boxscore.aspx?id=8614&amp;path=mbball"/>
    <hyperlink ref="DD53" r:id="rId601" display="https://swarthmoreathletics.com/boxscore.aspx?id=8615&amp;path=mbball"/>
    <hyperlink ref="DD54" r:id="rId602" display="https://swarthmoreathletics.com/boxscore.aspx?id=8616&amp;path=mbball"/>
    <hyperlink ref="DD55" r:id="rId603" display="https://swarthmoreathletics.com/boxscore.aspx?id=8617&amp;path=mbball"/>
    <hyperlink ref="DD56" r:id="rId604" display="https://swarthmoreathletics.com/boxscore.aspx?id=8618&amp;path=mbball"/>
    <hyperlink ref="DD57" r:id="rId605" display="https://swarthmoreathletics.com/boxscore.aspx?id=12172&amp;path=mbball"/>
    <hyperlink ref="DD58" r:id="rId606" display="https://swarthmoreathletics.com/boxscore.aspx?id=12171&amp;path=mbball"/>
    <hyperlink ref="DD59" r:id="rId607" display="https://swarthmoreathletics.com/boxscore.aspx?id=12175&amp;path=mbball"/>
    <hyperlink ref="DD60" r:id="rId608" display="https://swarthmoreathletics.com/boxscore.aspx?id=12177&amp;path=mbball"/>
  </hyperlinks>
  <pageMargins left="0.7" right="0.7" top="0.75" bottom="0.75" header="0.3" footer="0.3"/>
  <ignoredErrors>
    <ignoredError sqref="Z16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70"/>
  <sheetViews>
    <sheetView tabSelected="1" topLeftCell="AF2" workbookViewId="0">
      <selection activeCell="AK18" sqref="AK18"/>
    </sheetView>
  </sheetViews>
  <sheetFormatPr defaultColWidth="11.5546875" defaultRowHeight="17.25" x14ac:dyDescent="0.3"/>
  <sheetData>
    <row r="1" spans="1:33" x14ac:dyDescent="0.3">
      <c r="A1" s="15" t="s">
        <v>0</v>
      </c>
      <c r="B1" s="16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587</v>
      </c>
      <c r="J1" s="17" t="s">
        <v>8</v>
      </c>
      <c r="K1" s="17" t="s">
        <v>9</v>
      </c>
      <c r="L1" s="17" t="s">
        <v>10</v>
      </c>
      <c r="M1" s="17" t="s">
        <v>11</v>
      </c>
      <c r="N1" s="17" t="s">
        <v>12</v>
      </c>
      <c r="O1" s="17" t="s">
        <v>614</v>
      </c>
      <c r="P1" s="17" t="s">
        <v>13</v>
      </c>
      <c r="Q1" s="17" t="s">
        <v>14</v>
      </c>
      <c r="R1" s="17" t="s">
        <v>15</v>
      </c>
      <c r="S1" s="17" t="s">
        <v>16</v>
      </c>
      <c r="T1" s="17" t="s">
        <v>17</v>
      </c>
      <c r="U1" s="17" t="s">
        <v>634</v>
      </c>
      <c r="V1" s="17" t="s">
        <v>18</v>
      </c>
      <c r="W1" s="17" t="s">
        <v>19</v>
      </c>
      <c r="X1" s="17" t="s">
        <v>619</v>
      </c>
      <c r="Y1" s="17" t="s">
        <v>20</v>
      </c>
      <c r="Z1" s="17" t="s">
        <v>21</v>
      </c>
      <c r="AA1" s="17" t="s">
        <v>621</v>
      </c>
      <c r="AB1" s="17" t="s">
        <v>22</v>
      </c>
      <c r="AC1" s="17" t="s">
        <v>623</v>
      </c>
      <c r="AD1" s="17" t="s">
        <v>23</v>
      </c>
      <c r="AE1" s="17" t="s">
        <v>24</v>
      </c>
      <c r="AF1" s="17" t="s">
        <v>25</v>
      </c>
      <c r="AG1" s="17" t="s">
        <v>552</v>
      </c>
    </row>
    <row r="2" spans="1:33" x14ac:dyDescent="0.3">
      <c r="A2" s="18" t="s">
        <v>107</v>
      </c>
      <c r="B2" s="19">
        <v>42383</v>
      </c>
      <c r="C2" s="20" t="s">
        <v>439</v>
      </c>
      <c r="D2" s="20" t="s">
        <v>28</v>
      </c>
      <c r="E2" s="17">
        <v>14</v>
      </c>
      <c r="F2" s="20" t="s">
        <v>440</v>
      </c>
      <c r="G2" s="20">
        <v>0.48099999999999998</v>
      </c>
      <c r="H2" s="21" t="s">
        <v>560</v>
      </c>
      <c r="I2" s="83">
        <v>13</v>
      </c>
      <c r="J2" s="20">
        <v>0.38500000000000001</v>
      </c>
      <c r="K2" s="20" t="s">
        <v>441</v>
      </c>
      <c r="L2" s="20">
        <v>0.92600000000000005</v>
      </c>
      <c r="M2" s="20">
        <v>0.36799999999999999</v>
      </c>
      <c r="N2" s="20">
        <v>30</v>
      </c>
      <c r="O2" s="27">
        <v>-17</v>
      </c>
      <c r="P2" s="20">
        <v>10</v>
      </c>
      <c r="Q2" s="20">
        <v>35</v>
      </c>
      <c r="R2" s="20">
        <v>45</v>
      </c>
      <c r="S2" s="22">
        <v>0.35714285714285715</v>
      </c>
      <c r="T2" s="22">
        <v>0.76086956521739135</v>
      </c>
      <c r="U2" s="22">
        <v>1.1180124223602486</v>
      </c>
      <c r="V2" s="20">
        <v>21</v>
      </c>
      <c r="W2" s="17">
        <v>25</v>
      </c>
      <c r="X2" s="17">
        <v>-4</v>
      </c>
      <c r="Y2" s="20">
        <v>14</v>
      </c>
      <c r="Z2" s="20">
        <v>19</v>
      </c>
      <c r="AA2" s="25">
        <v>0.73684210526315785</v>
      </c>
      <c r="AB2" s="17">
        <v>10</v>
      </c>
      <c r="AC2" s="17">
        <f>AB2-Z2</f>
        <v>-9</v>
      </c>
      <c r="AD2" s="20">
        <v>3</v>
      </c>
      <c r="AE2" s="20">
        <v>4</v>
      </c>
      <c r="AF2" s="20">
        <v>82</v>
      </c>
      <c r="AG2" s="20">
        <v>86</v>
      </c>
    </row>
    <row r="3" spans="1:33" x14ac:dyDescent="0.3">
      <c r="A3" s="18" t="s">
        <v>52</v>
      </c>
      <c r="B3" s="19">
        <v>42413</v>
      </c>
      <c r="C3" s="20" t="s">
        <v>462</v>
      </c>
      <c r="D3" s="20" t="s">
        <v>68</v>
      </c>
      <c r="E3" s="17">
        <v>-9</v>
      </c>
      <c r="F3" s="20" t="s">
        <v>463</v>
      </c>
      <c r="G3" s="20">
        <v>0.39</v>
      </c>
      <c r="H3" s="21" t="s">
        <v>273</v>
      </c>
      <c r="I3" s="83">
        <v>23</v>
      </c>
      <c r="J3" s="20">
        <v>0.30399999999999999</v>
      </c>
      <c r="K3" s="20" t="s">
        <v>464</v>
      </c>
      <c r="L3" s="20">
        <v>0.81299999999999994</v>
      </c>
      <c r="M3" s="20">
        <v>0.49</v>
      </c>
      <c r="N3" s="20">
        <v>19</v>
      </c>
      <c r="O3" s="27">
        <v>4</v>
      </c>
      <c r="P3" s="20">
        <v>16</v>
      </c>
      <c r="Q3" s="20">
        <v>23</v>
      </c>
      <c r="R3" s="20">
        <v>39</v>
      </c>
      <c r="S3" s="22">
        <v>0.42105263157894735</v>
      </c>
      <c r="T3" s="22">
        <v>0.71875</v>
      </c>
      <c r="U3" s="22">
        <v>1.1398026315789473</v>
      </c>
      <c r="V3" s="20">
        <v>23</v>
      </c>
      <c r="W3" s="17">
        <v>21</v>
      </c>
      <c r="X3" s="17">
        <v>2</v>
      </c>
      <c r="Y3" s="20">
        <v>5</v>
      </c>
      <c r="Z3" s="20">
        <v>18</v>
      </c>
      <c r="AA3" s="25">
        <v>0.27777777777777779</v>
      </c>
      <c r="AB3" s="17">
        <v>15</v>
      </c>
      <c r="AC3" s="17">
        <f>AB3-Z3</f>
        <v>-3</v>
      </c>
      <c r="AD3" s="20">
        <v>0</v>
      </c>
      <c r="AE3" s="20">
        <v>4</v>
      </c>
      <c r="AF3" s="20">
        <v>66</v>
      </c>
      <c r="AG3" s="20">
        <v>82</v>
      </c>
    </row>
    <row r="4" spans="1:33" x14ac:dyDescent="0.3">
      <c r="A4" s="18" t="s">
        <v>107</v>
      </c>
      <c r="B4" s="19">
        <v>42426</v>
      </c>
      <c r="C4" s="20" t="s">
        <v>467</v>
      </c>
      <c r="D4" s="20" t="s">
        <v>28</v>
      </c>
      <c r="E4" s="17">
        <v>4</v>
      </c>
      <c r="F4" s="20" t="s">
        <v>468</v>
      </c>
      <c r="G4" s="20">
        <v>0.38600000000000001</v>
      </c>
      <c r="H4" s="21" t="s">
        <v>170</v>
      </c>
      <c r="I4" s="83">
        <v>21</v>
      </c>
      <c r="J4" s="20">
        <v>0.28599999999999998</v>
      </c>
      <c r="K4" s="20" t="s">
        <v>469</v>
      </c>
      <c r="L4" s="20">
        <v>0.81799999999999995</v>
      </c>
      <c r="M4" s="20">
        <v>0.434</v>
      </c>
      <c r="N4" s="20">
        <v>19</v>
      </c>
      <c r="O4" s="27">
        <v>2</v>
      </c>
      <c r="P4" s="20">
        <v>8</v>
      </c>
      <c r="Q4" s="20">
        <v>27</v>
      </c>
      <c r="R4" s="20">
        <v>35</v>
      </c>
      <c r="S4" s="22">
        <v>0.21621621621621623</v>
      </c>
      <c r="T4" s="22">
        <v>0.84375</v>
      </c>
      <c r="U4" s="22">
        <v>1.0599662162162162</v>
      </c>
      <c r="V4" s="20">
        <v>21</v>
      </c>
      <c r="W4" s="17">
        <v>27</v>
      </c>
      <c r="X4" s="17">
        <v>-6</v>
      </c>
      <c r="Y4" s="20">
        <v>8</v>
      </c>
      <c r="Z4" s="20">
        <v>9</v>
      </c>
      <c r="AA4" s="25">
        <v>0.88888888888888884</v>
      </c>
      <c r="AB4" s="17">
        <v>15</v>
      </c>
      <c r="AC4" s="17">
        <f t="shared" ref="AC4:AC13" si="0">AB4-Z4</f>
        <v>6</v>
      </c>
      <c r="AD4" s="20">
        <v>3</v>
      </c>
      <c r="AE4" s="20">
        <v>7</v>
      </c>
      <c r="AF4" s="20">
        <v>77</v>
      </c>
      <c r="AG4" s="20">
        <v>82</v>
      </c>
    </row>
    <row r="5" spans="1:33" x14ac:dyDescent="0.3">
      <c r="A5" s="18" t="s">
        <v>107</v>
      </c>
      <c r="B5" s="19">
        <v>42707</v>
      </c>
      <c r="C5" s="20" t="s">
        <v>496</v>
      </c>
      <c r="D5" s="20" t="s">
        <v>103</v>
      </c>
      <c r="E5" s="17">
        <v>7</v>
      </c>
      <c r="F5" s="20" t="s">
        <v>448</v>
      </c>
      <c r="G5" s="20">
        <v>0.43099999999999999</v>
      </c>
      <c r="H5" s="21" t="s">
        <v>574</v>
      </c>
      <c r="I5" s="83">
        <v>10</v>
      </c>
      <c r="J5" s="20">
        <v>0.3</v>
      </c>
      <c r="K5" s="20" t="s">
        <v>497</v>
      </c>
      <c r="L5" s="20">
        <v>0.67900000000000005</v>
      </c>
      <c r="M5" s="17">
        <v>0.40300000000000002</v>
      </c>
      <c r="N5" s="17">
        <v>26</v>
      </c>
      <c r="O5" s="27">
        <v>-16</v>
      </c>
      <c r="P5" s="20">
        <v>17</v>
      </c>
      <c r="Q5" s="20">
        <v>30</v>
      </c>
      <c r="R5" s="20">
        <v>47</v>
      </c>
      <c r="S5" s="22">
        <v>0.53125</v>
      </c>
      <c r="T5" s="22">
        <v>0.78947368421052633</v>
      </c>
      <c r="U5" s="22">
        <v>1.3207236842105263</v>
      </c>
      <c r="V5" s="20">
        <v>17</v>
      </c>
      <c r="W5" s="17">
        <v>25</v>
      </c>
      <c r="X5" s="17">
        <v>-8</v>
      </c>
      <c r="Y5" s="20">
        <v>7</v>
      </c>
      <c r="Z5" s="20">
        <v>23</v>
      </c>
      <c r="AA5" s="25">
        <v>0.30434782608695654</v>
      </c>
      <c r="AB5" s="17">
        <v>15</v>
      </c>
      <c r="AC5" s="17">
        <f t="shared" si="0"/>
        <v>-8</v>
      </c>
      <c r="AD5" s="20">
        <v>5</v>
      </c>
      <c r="AE5" s="20">
        <v>7</v>
      </c>
      <c r="AF5" s="20">
        <v>72</v>
      </c>
      <c r="AG5" s="20" t="s">
        <v>628</v>
      </c>
    </row>
    <row r="6" spans="1:33" x14ac:dyDescent="0.3">
      <c r="A6" s="18" t="s">
        <v>52</v>
      </c>
      <c r="B6" s="19">
        <v>42756</v>
      </c>
      <c r="C6" s="20" t="s">
        <v>522</v>
      </c>
      <c r="D6" s="20" t="s">
        <v>28</v>
      </c>
      <c r="E6" s="17">
        <v>13</v>
      </c>
      <c r="F6" s="20" t="s">
        <v>523</v>
      </c>
      <c r="G6" s="20">
        <v>0.42899999999999999</v>
      </c>
      <c r="H6" s="21" t="s">
        <v>580</v>
      </c>
      <c r="I6" s="83">
        <v>22</v>
      </c>
      <c r="J6" s="20">
        <v>0.22700000000000001</v>
      </c>
      <c r="K6" s="20" t="s">
        <v>524</v>
      </c>
      <c r="L6" s="20">
        <v>0.95</v>
      </c>
      <c r="M6" s="17">
        <v>0.34</v>
      </c>
      <c r="N6" s="17">
        <v>14</v>
      </c>
      <c r="O6" s="27">
        <v>8</v>
      </c>
      <c r="P6" s="20">
        <v>9</v>
      </c>
      <c r="Q6" s="20">
        <v>32</v>
      </c>
      <c r="R6" s="20">
        <v>41</v>
      </c>
      <c r="S6" s="22">
        <v>0.34615384615384615</v>
      </c>
      <c r="T6" s="22">
        <v>0.88888888888888884</v>
      </c>
      <c r="U6" s="22">
        <v>1.2350427350427351</v>
      </c>
      <c r="V6" s="20">
        <v>23</v>
      </c>
      <c r="W6" s="17">
        <v>18</v>
      </c>
      <c r="X6" s="17">
        <v>5</v>
      </c>
      <c r="Y6" s="20">
        <v>10</v>
      </c>
      <c r="Z6" s="20">
        <v>19</v>
      </c>
      <c r="AA6" s="25">
        <v>0.52631578947368418</v>
      </c>
      <c r="AB6" s="17">
        <v>10</v>
      </c>
      <c r="AC6" s="17">
        <f t="shared" si="0"/>
        <v>-9</v>
      </c>
      <c r="AD6" s="20">
        <v>2</v>
      </c>
      <c r="AE6" s="20">
        <v>3</v>
      </c>
      <c r="AF6" s="20">
        <v>66</v>
      </c>
      <c r="AG6" s="20">
        <v>74</v>
      </c>
    </row>
    <row r="7" spans="1:33" x14ac:dyDescent="0.3">
      <c r="A7" s="18" t="s">
        <v>107</v>
      </c>
      <c r="B7" s="19">
        <v>42791</v>
      </c>
      <c r="C7" s="20" t="s">
        <v>543</v>
      </c>
      <c r="D7" s="20" t="s">
        <v>28</v>
      </c>
      <c r="E7" s="17">
        <v>4</v>
      </c>
      <c r="F7" s="20" t="s">
        <v>544</v>
      </c>
      <c r="G7" s="20">
        <v>0.54800000000000004</v>
      </c>
      <c r="H7" s="21" t="s">
        <v>381</v>
      </c>
      <c r="I7" s="83">
        <v>20</v>
      </c>
      <c r="J7" s="20">
        <v>0.6</v>
      </c>
      <c r="K7" s="21" t="s">
        <v>127</v>
      </c>
      <c r="L7" s="20">
        <v>0.55600000000000005</v>
      </c>
      <c r="M7" s="17">
        <v>0.44600000000000001</v>
      </c>
      <c r="N7" s="17">
        <v>22</v>
      </c>
      <c r="O7" s="27">
        <v>-2</v>
      </c>
      <c r="P7" s="20">
        <v>5</v>
      </c>
      <c r="Q7" s="20">
        <v>24</v>
      </c>
      <c r="R7" s="20">
        <v>29</v>
      </c>
      <c r="S7" s="22">
        <v>0.22727272727272727</v>
      </c>
      <c r="T7" s="22">
        <v>0.75</v>
      </c>
      <c r="U7" s="22">
        <v>0.97727272727272729</v>
      </c>
      <c r="V7" s="20">
        <v>13</v>
      </c>
      <c r="W7" s="17">
        <v>17</v>
      </c>
      <c r="X7" s="17">
        <v>-4</v>
      </c>
      <c r="Y7" s="20">
        <v>16</v>
      </c>
      <c r="Z7" s="20">
        <v>20</v>
      </c>
      <c r="AA7" s="25">
        <v>0.8</v>
      </c>
      <c r="AB7" s="17">
        <v>12</v>
      </c>
      <c r="AC7" s="17">
        <f t="shared" si="0"/>
        <v>-8</v>
      </c>
      <c r="AD7" s="20">
        <v>6</v>
      </c>
      <c r="AE7" s="20">
        <v>5</v>
      </c>
      <c r="AF7" s="20">
        <v>68</v>
      </c>
      <c r="AG7" s="20">
        <v>70</v>
      </c>
    </row>
    <row r="8" spans="1:33" x14ac:dyDescent="0.3">
      <c r="A8" s="18" t="s">
        <v>52</v>
      </c>
      <c r="B8" s="19">
        <v>43071</v>
      </c>
      <c r="C8" s="20" t="s">
        <v>53</v>
      </c>
      <c r="D8" s="20" t="s">
        <v>28</v>
      </c>
      <c r="E8" s="20">
        <v>12</v>
      </c>
      <c r="F8" s="20" t="s">
        <v>54</v>
      </c>
      <c r="G8" s="20">
        <v>0.58499999999999996</v>
      </c>
      <c r="H8" s="21" t="s">
        <v>55</v>
      </c>
      <c r="I8" s="83">
        <v>13</v>
      </c>
      <c r="J8" s="20">
        <v>0.46200000000000002</v>
      </c>
      <c r="K8" s="21" t="s">
        <v>56</v>
      </c>
      <c r="L8" s="20">
        <v>0.71399999999999997</v>
      </c>
      <c r="M8" s="23">
        <v>0.38900000000000001</v>
      </c>
      <c r="N8" s="20">
        <v>23</v>
      </c>
      <c r="O8" s="27">
        <v>-10</v>
      </c>
      <c r="P8" s="20">
        <v>10</v>
      </c>
      <c r="Q8" s="20">
        <v>30</v>
      </c>
      <c r="R8" s="20">
        <v>40</v>
      </c>
      <c r="S8" s="25">
        <v>0.4</v>
      </c>
      <c r="T8" s="25">
        <v>0.83333333333333337</v>
      </c>
      <c r="U8" s="22">
        <v>1.2333333333333334</v>
      </c>
      <c r="V8" s="20">
        <v>19</v>
      </c>
      <c r="W8" s="20">
        <v>19</v>
      </c>
      <c r="X8" s="17">
        <v>0</v>
      </c>
      <c r="Y8" s="20">
        <v>15</v>
      </c>
      <c r="Z8" s="20">
        <v>20</v>
      </c>
      <c r="AA8" s="25">
        <v>0.75</v>
      </c>
      <c r="AB8" s="20">
        <v>13</v>
      </c>
      <c r="AC8" s="17">
        <f t="shared" si="0"/>
        <v>-7</v>
      </c>
      <c r="AD8" s="20">
        <v>3</v>
      </c>
      <c r="AE8" s="20">
        <v>8</v>
      </c>
      <c r="AF8" s="20">
        <v>78</v>
      </c>
      <c r="AG8" s="17">
        <v>81</v>
      </c>
    </row>
    <row r="9" spans="1:33" x14ac:dyDescent="0.3">
      <c r="A9" s="18" t="s">
        <v>107</v>
      </c>
      <c r="B9" s="19">
        <v>43120</v>
      </c>
      <c r="C9" s="20" t="s">
        <v>108</v>
      </c>
      <c r="D9" s="20" t="s">
        <v>28</v>
      </c>
      <c r="E9" s="20">
        <v>8</v>
      </c>
      <c r="F9" s="20" t="s">
        <v>109</v>
      </c>
      <c r="G9" s="20">
        <v>0.46</v>
      </c>
      <c r="H9" s="21" t="s">
        <v>110</v>
      </c>
      <c r="I9" s="83">
        <v>19</v>
      </c>
      <c r="J9" s="20">
        <v>0.36799999999999999</v>
      </c>
      <c r="K9" s="20" t="s">
        <v>111</v>
      </c>
      <c r="L9" s="20">
        <v>0.879</v>
      </c>
      <c r="M9" s="23">
        <v>0.47199999999999998</v>
      </c>
      <c r="N9" s="20">
        <v>16</v>
      </c>
      <c r="O9" s="27">
        <v>3</v>
      </c>
      <c r="P9" s="20">
        <v>13</v>
      </c>
      <c r="Q9" s="20">
        <v>24</v>
      </c>
      <c r="R9" s="20">
        <v>37</v>
      </c>
      <c r="S9" s="25">
        <v>0.43333333333333335</v>
      </c>
      <c r="T9" s="25">
        <v>0.82758620689655171</v>
      </c>
      <c r="U9" s="22">
        <v>1.2609195402298852</v>
      </c>
      <c r="V9" s="20">
        <v>15</v>
      </c>
      <c r="W9" s="20">
        <v>27</v>
      </c>
      <c r="X9" s="17">
        <v>-12</v>
      </c>
      <c r="Y9" s="20">
        <v>11</v>
      </c>
      <c r="Z9" s="20">
        <v>13</v>
      </c>
      <c r="AA9" s="25">
        <v>0.84615384615384615</v>
      </c>
      <c r="AB9" s="20">
        <v>7</v>
      </c>
      <c r="AC9" s="17">
        <f t="shared" si="0"/>
        <v>-6</v>
      </c>
      <c r="AD9" s="20">
        <v>6</v>
      </c>
      <c r="AE9" s="20">
        <v>2</v>
      </c>
      <c r="AF9" s="20">
        <v>82</v>
      </c>
      <c r="AG9" s="17">
        <v>78</v>
      </c>
    </row>
    <row r="10" spans="1:33" x14ac:dyDescent="0.3">
      <c r="A10" s="18" t="s">
        <v>107</v>
      </c>
      <c r="B10" s="19">
        <v>43475</v>
      </c>
      <c r="C10" s="20" t="s">
        <v>230</v>
      </c>
      <c r="D10" s="20" t="s">
        <v>28</v>
      </c>
      <c r="E10" s="20">
        <v>14</v>
      </c>
      <c r="F10" s="20" t="s">
        <v>231</v>
      </c>
      <c r="G10" s="20">
        <v>0.46300000000000002</v>
      </c>
      <c r="H10" s="21" t="s">
        <v>232</v>
      </c>
      <c r="I10" s="83">
        <v>18</v>
      </c>
      <c r="J10" s="20">
        <v>0.44400000000000001</v>
      </c>
      <c r="K10" s="21" t="s">
        <v>233</v>
      </c>
      <c r="L10" s="20">
        <v>0.75</v>
      </c>
      <c r="M10" s="23">
        <v>0.34599999999999997</v>
      </c>
      <c r="N10" s="24">
        <v>15</v>
      </c>
      <c r="O10" s="27">
        <v>3</v>
      </c>
      <c r="P10" s="20">
        <v>11</v>
      </c>
      <c r="Q10" s="20">
        <v>28</v>
      </c>
      <c r="R10" s="20">
        <v>39</v>
      </c>
      <c r="S10" s="22">
        <v>0.35483870967741937</v>
      </c>
      <c r="T10" s="25">
        <v>0.73684210526315785</v>
      </c>
      <c r="U10" s="22">
        <v>1.0916808149405772</v>
      </c>
      <c r="V10" s="20">
        <v>22</v>
      </c>
      <c r="W10" s="20">
        <v>18</v>
      </c>
      <c r="X10" s="17">
        <v>4</v>
      </c>
      <c r="Y10" s="20">
        <v>15</v>
      </c>
      <c r="Z10" s="20">
        <v>19</v>
      </c>
      <c r="AA10" s="25">
        <v>0.78947368421052633</v>
      </c>
      <c r="AB10" s="20">
        <v>15</v>
      </c>
      <c r="AC10" s="17">
        <f t="shared" si="0"/>
        <v>-4</v>
      </c>
      <c r="AD10" s="20">
        <v>6</v>
      </c>
      <c r="AE10" s="20">
        <v>5</v>
      </c>
      <c r="AF10" s="20">
        <v>67</v>
      </c>
      <c r="AG10" s="17">
        <v>78</v>
      </c>
    </row>
    <row r="11" spans="1:33" x14ac:dyDescent="0.3">
      <c r="A11" s="18" t="s">
        <v>52</v>
      </c>
      <c r="B11" s="19">
        <v>43505</v>
      </c>
      <c r="C11" s="20" t="s">
        <v>262</v>
      </c>
      <c r="D11" s="20" t="s">
        <v>28</v>
      </c>
      <c r="E11" s="20">
        <v>18</v>
      </c>
      <c r="F11" s="20" t="s">
        <v>263</v>
      </c>
      <c r="G11" s="20">
        <v>0.48399999999999999</v>
      </c>
      <c r="H11" s="20" t="s">
        <v>264</v>
      </c>
      <c r="I11" s="24">
        <v>30</v>
      </c>
      <c r="J11" s="20">
        <v>0.46700000000000003</v>
      </c>
      <c r="K11" s="20" t="s">
        <v>265</v>
      </c>
      <c r="L11" s="20">
        <v>0.77400000000000002</v>
      </c>
      <c r="M11" s="23">
        <v>0.46400000000000002</v>
      </c>
      <c r="N11" s="24">
        <v>23</v>
      </c>
      <c r="O11" s="27">
        <v>7</v>
      </c>
      <c r="P11" s="20">
        <v>11</v>
      </c>
      <c r="Q11" s="20">
        <v>23</v>
      </c>
      <c r="R11" s="20">
        <v>34</v>
      </c>
      <c r="S11" s="22">
        <v>0.31428571428571428</v>
      </c>
      <c r="T11" s="25">
        <v>0.69696969696969702</v>
      </c>
      <c r="U11" s="22">
        <v>1.0112554112554113</v>
      </c>
      <c r="V11" s="20">
        <v>20</v>
      </c>
      <c r="W11" s="20">
        <v>23</v>
      </c>
      <c r="X11" s="17">
        <v>-3</v>
      </c>
      <c r="Y11" s="20">
        <v>14</v>
      </c>
      <c r="Z11" s="20">
        <v>10</v>
      </c>
      <c r="AA11" s="25">
        <v>1.4</v>
      </c>
      <c r="AB11" s="20">
        <v>14</v>
      </c>
      <c r="AC11" s="17">
        <f t="shared" si="0"/>
        <v>4</v>
      </c>
      <c r="AD11" s="20">
        <v>5</v>
      </c>
      <c r="AE11" s="20">
        <v>3</v>
      </c>
      <c r="AF11" s="20">
        <v>100</v>
      </c>
      <c r="AG11" s="17">
        <v>83</v>
      </c>
    </row>
    <row r="12" spans="1:33" x14ac:dyDescent="0.3">
      <c r="A12" s="18" t="s">
        <v>52</v>
      </c>
      <c r="B12" s="19">
        <v>43848</v>
      </c>
      <c r="C12" s="20" t="s">
        <v>360</v>
      </c>
      <c r="D12" s="20" t="s">
        <v>28</v>
      </c>
      <c r="E12" s="20">
        <v>19</v>
      </c>
      <c r="F12" s="20" t="s">
        <v>361</v>
      </c>
      <c r="G12" s="20">
        <v>0.435</v>
      </c>
      <c r="H12" s="21" t="s">
        <v>362</v>
      </c>
      <c r="I12" s="83">
        <v>21</v>
      </c>
      <c r="J12" s="20">
        <v>0.33300000000000002</v>
      </c>
      <c r="K12" s="20" t="s">
        <v>363</v>
      </c>
      <c r="L12" s="20">
        <v>0.69</v>
      </c>
      <c r="M12" s="23">
        <v>0.434</v>
      </c>
      <c r="N12" s="24">
        <v>18</v>
      </c>
      <c r="O12" s="27">
        <v>3</v>
      </c>
      <c r="P12" s="20">
        <v>17</v>
      </c>
      <c r="Q12" s="20">
        <v>29</v>
      </c>
      <c r="R12" s="20">
        <v>46</v>
      </c>
      <c r="S12" s="25">
        <v>0.45945945945945948</v>
      </c>
      <c r="T12" s="25">
        <v>0.90625</v>
      </c>
      <c r="U12" s="22">
        <v>1.3657094594594594</v>
      </c>
      <c r="V12" s="20">
        <v>16</v>
      </c>
      <c r="W12" s="24">
        <v>26</v>
      </c>
      <c r="X12" s="17">
        <v>-10</v>
      </c>
      <c r="Y12" s="20">
        <v>16</v>
      </c>
      <c r="Z12" s="20">
        <v>15</v>
      </c>
      <c r="AA12" s="25">
        <v>1.0666666666666667</v>
      </c>
      <c r="AB12" s="24">
        <v>17</v>
      </c>
      <c r="AC12" s="17">
        <f t="shared" si="0"/>
        <v>2</v>
      </c>
      <c r="AD12" s="20">
        <v>3</v>
      </c>
      <c r="AE12" s="20">
        <v>9</v>
      </c>
      <c r="AF12" s="20">
        <v>81</v>
      </c>
      <c r="AG12" s="17">
        <v>93</v>
      </c>
    </row>
    <row r="13" spans="1:33" x14ac:dyDescent="0.3">
      <c r="A13" s="18" t="s">
        <v>107</v>
      </c>
      <c r="B13" s="19">
        <v>43876</v>
      </c>
      <c r="C13" s="20" t="s">
        <v>386</v>
      </c>
      <c r="D13" s="20" t="s">
        <v>28</v>
      </c>
      <c r="E13" s="20">
        <v>27</v>
      </c>
      <c r="F13" s="20" t="s">
        <v>227</v>
      </c>
      <c r="G13" s="20">
        <v>0.46700000000000003</v>
      </c>
      <c r="H13" s="21" t="s">
        <v>236</v>
      </c>
      <c r="I13" s="83">
        <v>24</v>
      </c>
      <c r="J13" s="20">
        <v>0.41699999999999998</v>
      </c>
      <c r="K13" s="20" t="s">
        <v>387</v>
      </c>
      <c r="L13" s="20">
        <v>0.88200000000000001</v>
      </c>
      <c r="M13" s="23">
        <v>0.42399999999999999</v>
      </c>
      <c r="N13" s="24">
        <v>24</v>
      </c>
      <c r="O13" s="27">
        <v>0</v>
      </c>
      <c r="P13" s="20">
        <v>18</v>
      </c>
      <c r="Q13" s="20">
        <v>31</v>
      </c>
      <c r="R13" s="20">
        <v>49</v>
      </c>
      <c r="S13" s="25">
        <v>0.51428571428571423</v>
      </c>
      <c r="T13" s="25">
        <v>0.83783783783783783</v>
      </c>
      <c r="U13" s="22">
        <v>1.352123552123552</v>
      </c>
      <c r="V13" s="20">
        <v>15</v>
      </c>
      <c r="W13" s="24">
        <v>25</v>
      </c>
      <c r="X13" s="17">
        <v>-10</v>
      </c>
      <c r="Y13" s="20">
        <v>18</v>
      </c>
      <c r="Z13" s="20">
        <v>12</v>
      </c>
      <c r="AA13" s="20">
        <v>1.5</v>
      </c>
      <c r="AB13" s="24">
        <v>10</v>
      </c>
      <c r="AC13" s="17">
        <f t="shared" si="0"/>
        <v>-2</v>
      </c>
      <c r="AD13" s="20">
        <v>3</v>
      </c>
      <c r="AE13" s="20">
        <v>7</v>
      </c>
      <c r="AF13" s="20">
        <v>96</v>
      </c>
      <c r="AG13" s="17">
        <v>88</v>
      </c>
    </row>
    <row r="14" spans="1:33" x14ac:dyDescent="0.3">
      <c r="A14" s="73"/>
      <c r="B14" s="74"/>
      <c r="C14" s="75"/>
      <c r="D14" s="75"/>
      <c r="E14" s="76">
        <f>AVERAGE(E2:E13)</f>
        <v>10.916666666666666</v>
      </c>
      <c r="F14" s="77"/>
      <c r="G14" s="78">
        <f>AVERAGE(G2:G13)</f>
        <v>0.46324999999999994</v>
      </c>
      <c r="H14" s="79"/>
      <c r="I14" s="75">
        <f>AVERAGE(I2:I13)</f>
        <v>19.5</v>
      </c>
      <c r="J14" s="78">
        <f>AVERAGE(J2:J13)</f>
        <v>0.38274999999999998</v>
      </c>
      <c r="K14" s="75"/>
      <c r="L14" s="78">
        <f t="shared" ref="L14:W14" si="1">AVERAGE(L2:L13)</f>
        <v>0.7859166666666666</v>
      </c>
      <c r="M14" s="78">
        <f t="shared" si="1"/>
        <v>0.41750000000000004</v>
      </c>
      <c r="N14" s="76">
        <f t="shared" si="1"/>
        <v>20.75</v>
      </c>
      <c r="O14" s="76">
        <f t="shared" si="1"/>
        <v>-1.25</v>
      </c>
      <c r="P14" s="76">
        <f t="shared" si="1"/>
        <v>12.083333333333334</v>
      </c>
      <c r="Q14" s="75">
        <f t="shared" si="1"/>
        <v>28</v>
      </c>
      <c r="R14" s="76">
        <f t="shared" si="1"/>
        <v>40.083333333333336</v>
      </c>
      <c r="S14" s="78">
        <f t="shared" si="1"/>
        <v>0.38127426745051962</v>
      </c>
      <c r="T14" s="78">
        <f t="shared" si="1"/>
        <v>0.79921260988478215</v>
      </c>
      <c r="U14" s="78">
        <f t="shared" si="1"/>
        <v>1.1804868773353017</v>
      </c>
      <c r="V14" s="76">
        <f t="shared" si="1"/>
        <v>18.75</v>
      </c>
      <c r="W14" s="76">
        <f t="shared" si="1"/>
        <v>22.583333333333332</v>
      </c>
      <c r="X14" s="80">
        <f>V14-W14</f>
        <v>-3.8333333333333321</v>
      </c>
      <c r="Y14" s="76">
        <f>AVERAGE(Y2:Y13)</f>
        <v>12.416666666666666</v>
      </c>
      <c r="Z14" s="76">
        <f>AVERAGE(Z2:Z13)</f>
        <v>16.416666666666668</v>
      </c>
      <c r="AA14" s="81">
        <f>Y14/Z14</f>
        <v>0.75634517766497456</v>
      </c>
      <c r="AB14" s="76">
        <f>AVERAGE(AB2:AB13)</f>
        <v>12.75</v>
      </c>
      <c r="AC14" s="80">
        <f>AB14-Z14</f>
        <v>-3.6666666666666679</v>
      </c>
      <c r="AD14" s="76">
        <f>AVERAGE(AD2:AD13)</f>
        <v>3.75</v>
      </c>
      <c r="AE14" s="76">
        <f>AVERAGE(AE2:AE13)</f>
        <v>5.333333333333333</v>
      </c>
      <c r="AF14" s="76">
        <f>AVERAGE(AF2:AF13)</f>
        <v>77.916666666666671</v>
      </c>
      <c r="AG14" s="76">
        <f>AVERAGE(AG2:AG13)</f>
        <v>81.36363636363636</v>
      </c>
    </row>
    <row r="15" spans="1:33" x14ac:dyDescent="0.3">
      <c r="A15" s="15" t="s">
        <v>0</v>
      </c>
      <c r="B15" s="16" t="s">
        <v>1</v>
      </c>
      <c r="C15" s="17" t="s">
        <v>2</v>
      </c>
      <c r="D15" s="17" t="s">
        <v>3</v>
      </c>
      <c r="E15" s="17" t="s">
        <v>4</v>
      </c>
      <c r="F15" s="17" t="s">
        <v>5</v>
      </c>
      <c r="G15" s="17" t="s">
        <v>6</v>
      </c>
      <c r="H15" s="17" t="s">
        <v>7</v>
      </c>
      <c r="I15" s="17" t="s">
        <v>587</v>
      </c>
      <c r="J15" s="17" t="s">
        <v>8</v>
      </c>
      <c r="K15" s="17" t="s">
        <v>9</v>
      </c>
      <c r="L15" s="17" t="s">
        <v>10</v>
      </c>
      <c r="M15" s="17" t="s">
        <v>11</v>
      </c>
      <c r="N15" s="17" t="s">
        <v>12</v>
      </c>
      <c r="O15" s="17" t="s">
        <v>614</v>
      </c>
      <c r="P15" s="17" t="s">
        <v>13</v>
      </c>
      <c r="Q15" s="17" t="s">
        <v>14</v>
      </c>
      <c r="R15" s="17" t="s">
        <v>15</v>
      </c>
      <c r="S15" s="17" t="s">
        <v>16</v>
      </c>
      <c r="T15" s="17" t="s">
        <v>17</v>
      </c>
      <c r="U15" s="17" t="s">
        <v>634</v>
      </c>
      <c r="V15" s="17" t="s">
        <v>18</v>
      </c>
      <c r="W15" s="17" t="s">
        <v>19</v>
      </c>
      <c r="X15" s="17" t="s">
        <v>619</v>
      </c>
      <c r="Y15" s="17" t="s">
        <v>20</v>
      </c>
      <c r="Z15" s="17" t="s">
        <v>21</v>
      </c>
      <c r="AA15" s="17" t="s">
        <v>621</v>
      </c>
      <c r="AB15" s="17" t="s">
        <v>22</v>
      </c>
      <c r="AC15" s="17" t="s">
        <v>623</v>
      </c>
      <c r="AD15" s="17" t="s">
        <v>23</v>
      </c>
      <c r="AE15" s="17" t="s">
        <v>24</v>
      </c>
      <c r="AF15" s="17" t="s">
        <v>25</v>
      </c>
      <c r="AG15" s="17" t="s">
        <v>552</v>
      </c>
    </row>
    <row r="16" spans="1:33" x14ac:dyDescent="0.3">
      <c r="A16" s="18" t="s">
        <v>96</v>
      </c>
      <c r="B16" s="19">
        <v>42378</v>
      </c>
      <c r="C16" s="20" t="s">
        <v>434</v>
      </c>
      <c r="D16" s="20" t="s">
        <v>68</v>
      </c>
      <c r="E16" s="17">
        <v>-3</v>
      </c>
      <c r="F16" s="20" t="s">
        <v>435</v>
      </c>
      <c r="G16" s="20">
        <v>0.34100000000000003</v>
      </c>
      <c r="H16" s="21" t="s">
        <v>155</v>
      </c>
      <c r="I16" s="83">
        <v>14</v>
      </c>
      <c r="J16" s="20">
        <v>0.28599999999999998</v>
      </c>
      <c r="K16" s="20" t="s">
        <v>436</v>
      </c>
      <c r="L16" s="20">
        <v>0.90900000000000003</v>
      </c>
      <c r="M16" s="20">
        <v>0.34</v>
      </c>
      <c r="N16" s="20">
        <v>12</v>
      </c>
      <c r="O16" s="27">
        <v>2</v>
      </c>
      <c r="P16" s="20">
        <v>8</v>
      </c>
      <c r="Q16" s="20">
        <v>28</v>
      </c>
      <c r="R16" s="20">
        <v>36</v>
      </c>
      <c r="S16" s="22">
        <v>0.26666666666666666</v>
      </c>
      <c r="T16" s="22">
        <v>0.73684210526315785</v>
      </c>
      <c r="U16" s="22">
        <v>1.0035087719298246</v>
      </c>
      <c r="V16" s="20">
        <v>22</v>
      </c>
      <c r="W16" s="17">
        <v>22</v>
      </c>
      <c r="X16" s="17">
        <v>0</v>
      </c>
      <c r="Y16" s="20">
        <v>6</v>
      </c>
      <c r="Z16" s="20">
        <v>16</v>
      </c>
      <c r="AA16" s="25">
        <v>0.375</v>
      </c>
      <c r="AB16" s="17">
        <v>10</v>
      </c>
      <c r="AC16" s="17">
        <f>AB16-Z16</f>
        <v>-6</v>
      </c>
      <c r="AD16" s="20">
        <v>6</v>
      </c>
      <c r="AE16" s="20">
        <v>4</v>
      </c>
      <c r="AF16" s="20">
        <v>54</v>
      </c>
      <c r="AG16" s="20">
        <v>70</v>
      </c>
    </row>
    <row r="17" spans="1:33" x14ac:dyDescent="0.3">
      <c r="A17" s="18" t="s">
        <v>146</v>
      </c>
      <c r="B17" s="19">
        <v>42406</v>
      </c>
      <c r="C17" s="20" t="s">
        <v>459</v>
      </c>
      <c r="D17" s="20" t="s">
        <v>68</v>
      </c>
      <c r="E17" s="17">
        <v>-6</v>
      </c>
      <c r="F17" s="20" t="s">
        <v>460</v>
      </c>
      <c r="G17" s="20">
        <v>0.46700000000000003</v>
      </c>
      <c r="H17" s="21" t="s">
        <v>142</v>
      </c>
      <c r="I17" s="83">
        <v>20</v>
      </c>
      <c r="J17" s="25">
        <v>0.3</v>
      </c>
      <c r="K17" s="20" t="s">
        <v>86</v>
      </c>
      <c r="L17" s="20">
        <v>0.85699999999999998</v>
      </c>
      <c r="M17" s="20">
        <v>0.44</v>
      </c>
      <c r="N17" s="20">
        <v>14</v>
      </c>
      <c r="O17" s="27">
        <v>6</v>
      </c>
      <c r="P17" s="20">
        <v>6</v>
      </c>
      <c r="Q17" s="20">
        <v>25</v>
      </c>
      <c r="R17" s="20">
        <v>31</v>
      </c>
      <c r="S17" s="22">
        <v>0.24</v>
      </c>
      <c r="T17" s="22">
        <v>0.78125</v>
      </c>
      <c r="U17" s="22">
        <v>1.02125</v>
      </c>
      <c r="V17" s="20">
        <v>23</v>
      </c>
      <c r="W17" s="17">
        <v>20</v>
      </c>
      <c r="X17" s="17">
        <v>3</v>
      </c>
      <c r="Y17" s="20">
        <v>9</v>
      </c>
      <c r="Z17" s="20">
        <v>13</v>
      </c>
      <c r="AA17" s="25">
        <v>0.69230769230769229</v>
      </c>
      <c r="AB17" s="17">
        <v>8</v>
      </c>
      <c r="AC17" s="17">
        <f>AB17-Z17</f>
        <v>-5</v>
      </c>
      <c r="AD17" s="20">
        <v>3</v>
      </c>
      <c r="AE17" s="20">
        <v>2</v>
      </c>
      <c r="AF17" s="20">
        <v>66</v>
      </c>
      <c r="AG17" s="20">
        <v>69</v>
      </c>
    </row>
    <row r="18" spans="1:33" x14ac:dyDescent="0.3">
      <c r="A18" s="18" t="s">
        <v>96</v>
      </c>
      <c r="B18" s="19">
        <v>42427</v>
      </c>
      <c r="C18" s="20" t="s">
        <v>470</v>
      </c>
      <c r="D18" s="20" t="s">
        <v>68</v>
      </c>
      <c r="E18" s="17">
        <v>-11</v>
      </c>
      <c r="F18" s="20" t="s">
        <v>471</v>
      </c>
      <c r="G18" s="20">
        <v>0.377</v>
      </c>
      <c r="H18" s="21" t="s">
        <v>567</v>
      </c>
      <c r="I18" s="83">
        <v>25</v>
      </c>
      <c r="J18" s="20">
        <v>0.36</v>
      </c>
      <c r="K18" s="20" t="s">
        <v>137</v>
      </c>
      <c r="L18" s="20">
        <v>0.65200000000000002</v>
      </c>
      <c r="M18" s="20">
        <v>0.50900000000000001</v>
      </c>
      <c r="N18" s="20">
        <v>12</v>
      </c>
      <c r="O18" s="27">
        <v>13</v>
      </c>
      <c r="P18" s="20">
        <v>13</v>
      </c>
      <c r="Q18" s="20">
        <v>19</v>
      </c>
      <c r="R18" s="20">
        <v>32</v>
      </c>
      <c r="S18" s="22">
        <v>0.34210526315789475</v>
      </c>
      <c r="T18" s="22">
        <v>0.6333333333333333</v>
      </c>
      <c r="U18" s="22">
        <v>0.97543859649122799</v>
      </c>
      <c r="V18" s="20">
        <v>21</v>
      </c>
      <c r="W18" s="17">
        <v>19</v>
      </c>
      <c r="X18" s="17">
        <v>2</v>
      </c>
      <c r="Y18" s="20">
        <v>11</v>
      </c>
      <c r="Z18" s="20">
        <v>11</v>
      </c>
      <c r="AA18" s="25">
        <v>1</v>
      </c>
      <c r="AB18" s="17">
        <v>8</v>
      </c>
      <c r="AC18" s="17">
        <f t="shared" ref="AC18:AC26" si="2">AB18-Z18</f>
        <v>-3</v>
      </c>
      <c r="AD18" s="20">
        <v>4</v>
      </c>
      <c r="AE18" s="20">
        <v>4</v>
      </c>
      <c r="AF18" s="20">
        <v>64</v>
      </c>
      <c r="AG18" s="20">
        <v>74</v>
      </c>
    </row>
    <row r="19" spans="1:33" x14ac:dyDescent="0.3">
      <c r="A19" s="18" t="s">
        <v>146</v>
      </c>
      <c r="B19" s="19">
        <v>42749</v>
      </c>
      <c r="C19" s="20" t="s">
        <v>517</v>
      </c>
      <c r="D19" s="20" t="s">
        <v>68</v>
      </c>
      <c r="E19" s="17">
        <v>-17</v>
      </c>
      <c r="F19" s="20" t="s">
        <v>518</v>
      </c>
      <c r="G19" s="20">
        <v>0.48299999999999998</v>
      </c>
      <c r="H19" s="21" t="s">
        <v>578</v>
      </c>
      <c r="I19" s="83">
        <v>11</v>
      </c>
      <c r="J19" s="20">
        <v>0.182</v>
      </c>
      <c r="K19" s="21" t="s">
        <v>584</v>
      </c>
      <c r="L19" s="20">
        <v>0.66700000000000004</v>
      </c>
      <c r="M19" s="17">
        <v>0.54900000000000004</v>
      </c>
      <c r="N19" s="17">
        <v>15</v>
      </c>
      <c r="O19" s="27">
        <v>-4</v>
      </c>
      <c r="P19" s="20">
        <v>17</v>
      </c>
      <c r="Q19" s="20">
        <v>17</v>
      </c>
      <c r="R19" s="20">
        <v>34</v>
      </c>
      <c r="S19" s="22">
        <v>0.53125</v>
      </c>
      <c r="T19" s="22">
        <v>0.70833333333333337</v>
      </c>
      <c r="U19" s="22">
        <v>1.2395833333333335</v>
      </c>
      <c r="V19" s="20">
        <v>19</v>
      </c>
      <c r="W19" s="17">
        <v>14</v>
      </c>
      <c r="X19" s="17">
        <v>5</v>
      </c>
      <c r="Y19" s="20">
        <v>14</v>
      </c>
      <c r="Z19" s="20">
        <v>17</v>
      </c>
      <c r="AA19" s="25">
        <v>0.82352941176470584</v>
      </c>
      <c r="AB19" s="17">
        <v>9</v>
      </c>
      <c r="AC19" s="17">
        <f t="shared" si="2"/>
        <v>-8</v>
      </c>
      <c r="AD19" s="20">
        <v>2</v>
      </c>
      <c r="AE19" s="20">
        <v>5</v>
      </c>
      <c r="AF19" s="20">
        <v>66</v>
      </c>
      <c r="AG19" s="20">
        <v>81</v>
      </c>
    </row>
    <row r="20" spans="1:33" x14ac:dyDescent="0.3">
      <c r="A20" s="18" t="s">
        <v>96</v>
      </c>
      <c r="B20" s="19">
        <v>42783</v>
      </c>
      <c r="C20" s="20" t="s">
        <v>539</v>
      </c>
      <c r="D20" s="20" t="s">
        <v>68</v>
      </c>
      <c r="E20" s="17">
        <v>-27</v>
      </c>
      <c r="F20" s="20" t="s">
        <v>540</v>
      </c>
      <c r="G20" s="20">
        <v>0.46400000000000002</v>
      </c>
      <c r="H20" s="21" t="s">
        <v>297</v>
      </c>
      <c r="I20" s="83">
        <v>15</v>
      </c>
      <c r="J20" s="20">
        <v>0.4</v>
      </c>
      <c r="K20" s="21" t="s">
        <v>585</v>
      </c>
      <c r="L20" s="20">
        <v>0.61499999999999999</v>
      </c>
      <c r="M20" s="17">
        <v>0.61799999999999999</v>
      </c>
      <c r="N20" s="17">
        <v>20</v>
      </c>
      <c r="O20" s="27">
        <v>-5</v>
      </c>
      <c r="P20" s="20">
        <v>10</v>
      </c>
      <c r="Q20" s="20">
        <v>17</v>
      </c>
      <c r="R20" s="20">
        <v>27</v>
      </c>
      <c r="S20" s="22">
        <v>0.3125</v>
      </c>
      <c r="T20" s="22">
        <v>0.80952380952380953</v>
      </c>
      <c r="U20" s="22">
        <v>1.1220238095238095</v>
      </c>
      <c r="V20" s="20">
        <v>15</v>
      </c>
      <c r="W20" s="17">
        <v>17</v>
      </c>
      <c r="X20" s="17">
        <v>-2</v>
      </c>
      <c r="Y20" s="20">
        <v>10</v>
      </c>
      <c r="Z20" s="20">
        <v>14</v>
      </c>
      <c r="AA20" s="25">
        <v>0.7142857142857143</v>
      </c>
      <c r="AB20" s="17">
        <v>9</v>
      </c>
      <c r="AC20" s="17">
        <f t="shared" si="2"/>
        <v>-5</v>
      </c>
      <c r="AD20" s="20">
        <v>3</v>
      </c>
      <c r="AE20" s="20">
        <v>3</v>
      </c>
      <c r="AF20" s="20">
        <v>66</v>
      </c>
      <c r="AG20" s="20">
        <v>75</v>
      </c>
    </row>
    <row r="21" spans="1:33" x14ac:dyDescent="0.3">
      <c r="A21" s="18" t="s">
        <v>96</v>
      </c>
      <c r="B21" s="19">
        <v>43113</v>
      </c>
      <c r="C21" s="20" t="s">
        <v>97</v>
      </c>
      <c r="D21" s="20" t="s">
        <v>68</v>
      </c>
      <c r="E21" s="20">
        <v>-6</v>
      </c>
      <c r="F21" s="20" t="s">
        <v>98</v>
      </c>
      <c r="G21" s="20">
        <v>0.38500000000000001</v>
      </c>
      <c r="H21" s="21" t="s">
        <v>99</v>
      </c>
      <c r="I21" s="83">
        <v>22</v>
      </c>
      <c r="J21" s="20">
        <v>0.27300000000000002</v>
      </c>
      <c r="K21" s="20" t="s">
        <v>100</v>
      </c>
      <c r="L21" s="20">
        <v>0.75900000000000001</v>
      </c>
      <c r="M21" s="23">
        <v>0.41699999999999998</v>
      </c>
      <c r="N21" s="20">
        <v>13</v>
      </c>
      <c r="O21" s="27">
        <v>9</v>
      </c>
      <c r="P21" s="20">
        <v>14</v>
      </c>
      <c r="Q21" s="20">
        <v>30</v>
      </c>
      <c r="R21" s="20">
        <v>44</v>
      </c>
      <c r="S21" s="25">
        <v>0.4</v>
      </c>
      <c r="T21" s="25">
        <v>0.69767441860465118</v>
      </c>
      <c r="U21" s="22">
        <v>1.0976744186046512</v>
      </c>
      <c r="V21" s="20">
        <v>30</v>
      </c>
      <c r="W21" s="20">
        <v>25</v>
      </c>
      <c r="X21" s="17">
        <v>5</v>
      </c>
      <c r="Y21" s="20">
        <v>10</v>
      </c>
      <c r="Z21" s="20">
        <v>25</v>
      </c>
      <c r="AA21" s="25">
        <v>0.4</v>
      </c>
      <c r="AB21" s="20">
        <v>9</v>
      </c>
      <c r="AC21" s="17">
        <f t="shared" si="2"/>
        <v>-16</v>
      </c>
      <c r="AD21" s="20">
        <v>4</v>
      </c>
      <c r="AE21" s="20">
        <v>0</v>
      </c>
      <c r="AF21" s="20">
        <v>68</v>
      </c>
      <c r="AG21" s="17">
        <v>91</v>
      </c>
    </row>
    <row r="22" spans="1:33" x14ac:dyDescent="0.3">
      <c r="A22" s="18" t="s">
        <v>146</v>
      </c>
      <c r="B22" s="19">
        <v>43148</v>
      </c>
      <c r="C22" s="20" t="s">
        <v>147</v>
      </c>
      <c r="D22" s="20" t="s">
        <v>28</v>
      </c>
      <c r="E22" s="20">
        <v>2</v>
      </c>
      <c r="F22" s="20" t="s">
        <v>148</v>
      </c>
      <c r="G22" s="20">
        <v>0.44900000000000001</v>
      </c>
      <c r="H22" s="21" t="s">
        <v>149</v>
      </c>
      <c r="I22" s="83">
        <v>14</v>
      </c>
      <c r="J22" s="20">
        <v>0.14299999999999999</v>
      </c>
      <c r="K22" s="21" t="s">
        <v>132</v>
      </c>
      <c r="L22" s="20">
        <v>0.57099999999999995</v>
      </c>
      <c r="M22" s="23">
        <v>0.38300000000000001</v>
      </c>
      <c r="N22" s="20">
        <v>22</v>
      </c>
      <c r="O22" s="27">
        <v>-8</v>
      </c>
      <c r="P22" s="20">
        <v>13</v>
      </c>
      <c r="Q22" s="20">
        <v>24</v>
      </c>
      <c r="R22" s="20">
        <v>37</v>
      </c>
      <c r="S22" s="25">
        <v>0.39393939393939392</v>
      </c>
      <c r="T22" s="25">
        <v>0.66666666666666663</v>
      </c>
      <c r="U22" s="22">
        <v>1.0606060606060606</v>
      </c>
      <c r="V22" s="20">
        <v>14</v>
      </c>
      <c r="W22" s="20">
        <v>21</v>
      </c>
      <c r="X22" s="17">
        <v>-7</v>
      </c>
      <c r="Y22" s="20">
        <v>8</v>
      </c>
      <c r="Z22" s="20">
        <v>16</v>
      </c>
      <c r="AA22" s="25">
        <v>0.5</v>
      </c>
      <c r="AB22" s="20">
        <v>14</v>
      </c>
      <c r="AC22" s="17">
        <f t="shared" si="2"/>
        <v>-2</v>
      </c>
      <c r="AD22" s="20">
        <v>9</v>
      </c>
      <c r="AE22" s="20">
        <v>4</v>
      </c>
      <c r="AF22" s="20">
        <v>58</v>
      </c>
      <c r="AG22" s="17">
        <v>72</v>
      </c>
    </row>
    <row r="23" spans="1:33" x14ac:dyDescent="0.3">
      <c r="A23" s="18" t="s">
        <v>146</v>
      </c>
      <c r="B23" s="19">
        <v>43435</v>
      </c>
      <c r="C23" s="20" t="s">
        <v>196</v>
      </c>
      <c r="D23" s="20" t="s">
        <v>68</v>
      </c>
      <c r="E23" s="20">
        <v>-2</v>
      </c>
      <c r="F23" s="20" t="s">
        <v>197</v>
      </c>
      <c r="G23" s="20">
        <v>0.379</v>
      </c>
      <c r="H23" s="21" t="s">
        <v>198</v>
      </c>
      <c r="I23" s="83">
        <v>18</v>
      </c>
      <c r="J23" s="20">
        <v>0.222</v>
      </c>
      <c r="K23" s="21" t="s">
        <v>199</v>
      </c>
      <c r="L23" s="20">
        <v>0.6</v>
      </c>
      <c r="M23" s="23">
        <v>0.45500000000000002</v>
      </c>
      <c r="N23" s="24">
        <v>1</v>
      </c>
      <c r="O23" s="27">
        <v>17</v>
      </c>
      <c r="P23" s="20">
        <v>11</v>
      </c>
      <c r="Q23" s="20">
        <v>24</v>
      </c>
      <c r="R23" s="20">
        <v>35</v>
      </c>
      <c r="S23" s="22">
        <v>0.30555555555555558</v>
      </c>
      <c r="T23" s="25">
        <v>0.96</v>
      </c>
      <c r="U23" s="22">
        <v>1.2655555555555555</v>
      </c>
      <c r="V23" s="20">
        <v>15</v>
      </c>
      <c r="W23" s="20">
        <v>10</v>
      </c>
      <c r="X23" s="17">
        <v>5</v>
      </c>
      <c r="Y23" s="20">
        <v>13</v>
      </c>
      <c r="Z23" s="20">
        <v>17</v>
      </c>
      <c r="AA23" s="25">
        <v>0.76470588235294112</v>
      </c>
      <c r="AB23" s="20">
        <v>19</v>
      </c>
      <c r="AC23" s="17">
        <f t="shared" si="2"/>
        <v>2</v>
      </c>
      <c r="AD23" s="20">
        <v>3</v>
      </c>
      <c r="AE23" s="20">
        <v>5</v>
      </c>
      <c r="AF23" s="20">
        <v>51</v>
      </c>
      <c r="AG23" s="17">
        <v>78</v>
      </c>
    </row>
    <row r="24" spans="1:33" x14ac:dyDescent="0.3">
      <c r="A24" s="18" t="s">
        <v>96</v>
      </c>
      <c r="B24" s="19">
        <v>43491</v>
      </c>
      <c r="C24" s="20" t="s">
        <v>248</v>
      </c>
      <c r="D24" s="20" t="s">
        <v>28</v>
      </c>
      <c r="E24" s="20">
        <v>7</v>
      </c>
      <c r="F24" s="20" t="s">
        <v>249</v>
      </c>
      <c r="G24" s="20">
        <v>0.48899999999999999</v>
      </c>
      <c r="H24" s="21" t="s">
        <v>195</v>
      </c>
      <c r="I24" s="83">
        <v>9</v>
      </c>
      <c r="J24" s="20">
        <v>0.44400000000000001</v>
      </c>
      <c r="K24" s="20" t="s">
        <v>250</v>
      </c>
      <c r="L24" s="20">
        <v>0.86199999999999999</v>
      </c>
      <c r="M24" s="23">
        <v>0.42</v>
      </c>
      <c r="N24" s="24">
        <v>14</v>
      </c>
      <c r="O24" s="27">
        <v>-5</v>
      </c>
      <c r="P24" s="20">
        <v>12</v>
      </c>
      <c r="Q24" s="20">
        <v>17</v>
      </c>
      <c r="R24" s="20">
        <v>29</v>
      </c>
      <c r="S24" s="22">
        <v>0.46153846153846156</v>
      </c>
      <c r="T24" s="25">
        <v>0.54838709677419351</v>
      </c>
      <c r="U24" s="22">
        <v>1.0099255583126552</v>
      </c>
      <c r="V24" s="20">
        <v>20</v>
      </c>
      <c r="W24" s="20">
        <v>24</v>
      </c>
      <c r="X24" s="17">
        <v>-4</v>
      </c>
      <c r="Y24" s="20">
        <v>7</v>
      </c>
      <c r="Z24" s="20">
        <v>13</v>
      </c>
      <c r="AA24" s="25">
        <v>0.53846153846153844</v>
      </c>
      <c r="AB24" s="20">
        <v>14</v>
      </c>
      <c r="AC24" s="17">
        <f t="shared" si="2"/>
        <v>1</v>
      </c>
      <c r="AD24" s="20">
        <v>4</v>
      </c>
      <c r="AE24" s="20">
        <v>7</v>
      </c>
      <c r="AF24" s="20">
        <v>75</v>
      </c>
      <c r="AG24" s="17">
        <v>74</v>
      </c>
    </row>
    <row r="25" spans="1:33" x14ac:dyDescent="0.3">
      <c r="A25" s="18" t="s">
        <v>96</v>
      </c>
      <c r="B25" s="19">
        <v>43841</v>
      </c>
      <c r="C25" s="20" t="s">
        <v>351</v>
      </c>
      <c r="D25" s="20" t="s">
        <v>28</v>
      </c>
      <c r="E25" s="20">
        <v>15</v>
      </c>
      <c r="F25" s="20" t="s">
        <v>352</v>
      </c>
      <c r="G25" s="20">
        <v>0.45300000000000001</v>
      </c>
      <c r="H25" s="21" t="s">
        <v>353</v>
      </c>
      <c r="I25" s="83">
        <v>19</v>
      </c>
      <c r="J25" s="20">
        <v>0.105</v>
      </c>
      <c r="K25" s="20" t="s">
        <v>354</v>
      </c>
      <c r="L25" s="20">
        <v>0.81799999999999995</v>
      </c>
      <c r="M25" s="23">
        <v>0.4</v>
      </c>
      <c r="N25" s="24">
        <v>12</v>
      </c>
      <c r="O25" s="27">
        <v>7</v>
      </c>
      <c r="P25" s="20">
        <v>10</v>
      </c>
      <c r="Q25" s="20">
        <v>25</v>
      </c>
      <c r="R25" s="20">
        <v>35</v>
      </c>
      <c r="S25" s="25">
        <v>0.3125</v>
      </c>
      <c r="T25" s="25">
        <v>0.67567567567567566</v>
      </c>
      <c r="U25" s="22">
        <v>0.98817567567567566</v>
      </c>
      <c r="V25" s="20">
        <v>24</v>
      </c>
      <c r="W25" s="24">
        <v>23</v>
      </c>
      <c r="X25" s="17">
        <v>1</v>
      </c>
      <c r="Y25" s="20">
        <v>10</v>
      </c>
      <c r="Z25" s="20">
        <v>19</v>
      </c>
      <c r="AA25" s="25">
        <v>0.52631578947368418</v>
      </c>
      <c r="AB25" s="24">
        <v>23</v>
      </c>
      <c r="AC25" s="17">
        <f t="shared" si="2"/>
        <v>4</v>
      </c>
      <c r="AD25" s="20">
        <v>3</v>
      </c>
      <c r="AE25" s="20">
        <v>11</v>
      </c>
      <c r="AF25" s="20">
        <v>68</v>
      </c>
      <c r="AG25" s="17">
        <v>80</v>
      </c>
    </row>
    <row r="26" spans="1:33" x14ac:dyDescent="0.3">
      <c r="A26" s="18" t="s">
        <v>146</v>
      </c>
      <c r="B26" s="19">
        <v>43869</v>
      </c>
      <c r="C26" s="20" t="s">
        <v>380</v>
      </c>
      <c r="D26" s="20" t="s">
        <v>28</v>
      </c>
      <c r="E26" s="20">
        <v>17</v>
      </c>
      <c r="F26" s="20" t="s">
        <v>367</v>
      </c>
      <c r="G26" s="20">
        <v>0.51700000000000002</v>
      </c>
      <c r="H26" s="21" t="s">
        <v>381</v>
      </c>
      <c r="I26" s="83">
        <v>20</v>
      </c>
      <c r="J26" s="23">
        <v>0.6</v>
      </c>
      <c r="K26" s="20" t="s">
        <v>382</v>
      </c>
      <c r="L26" s="20">
        <v>0.86699999999999999</v>
      </c>
      <c r="M26" s="23">
        <v>0.46300000000000002</v>
      </c>
      <c r="N26" s="24">
        <v>12</v>
      </c>
      <c r="O26" s="27">
        <v>8</v>
      </c>
      <c r="P26" s="20">
        <v>12</v>
      </c>
      <c r="Q26" s="20">
        <v>23</v>
      </c>
      <c r="R26" s="20">
        <v>35</v>
      </c>
      <c r="S26" s="25">
        <v>0.4</v>
      </c>
      <c r="T26" s="25">
        <v>0.71875</v>
      </c>
      <c r="U26" s="22">
        <v>1.1187499999999999</v>
      </c>
      <c r="V26" s="20">
        <v>15</v>
      </c>
      <c r="W26" s="24">
        <v>16</v>
      </c>
      <c r="X26" s="17">
        <v>-1</v>
      </c>
      <c r="Y26" s="20">
        <v>18</v>
      </c>
      <c r="Z26" s="20">
        <v>13</v>
      </c>
      <c r="AA26" s="25">
        <v>1.3846153846153846</v>
      </c>
      <c r="AB26" s="24">
        <v>14</v>
      </c>
      <c r="AC26" s="17">
        <f t="shared" si="2"/>
        <v>1</v>
      </c>
      <c r="AD26" s="20">
        <v>5</v>
      </c>
      <c r="AE26" s="20">
        <v>7</v>
      </c>
      <c r="AF26" s="20">
        <v>85</v>
      </c>
      <c r="AG26" s="17">
        <v>76</v>
      </c>
    </row>
    <row r="27" spans="1:33" x14ac:dyDescent="0.3">
      <c r="A27" s="73"/>
      <c r="B27" s="74"/>
      <c r="C27" s="75"/>
      <c r="D27" s="75"/>
      <c r="E27" s="76">
        <f>AVERAGE(E16:E26)</f>
        <v>-2.8181818181818183</v>
      </c>
      <c r="F27" s="76"/>
      <c r="G27" s="78">
        <f>AVERAGE(G16:G26)</f>
        <v>0.43672727272727274</v>
      </c>
      <c r="H27" s="76"/>
      <c r="I27" s="76">
        <f>AVERAGE(I16:I26)</f>
        <v>17</v>
      </c>
      <c r="J27" s="78">
        <f>AVERAGE(J16:J26)</f>
        <v>0.30136363636363639</v>
      </c>
      <c r="K27" s="76"/>
      <c r="L27" s="78">
        <f t="shared" ref="L27:AG27" si="3">AVERAGE(L16:L26)</f>
        <v>0.74336363636363634</v>
      </c>
      <c r="M27" s="78">
        <f t="shared" si="3"/>
        <v>0.45400000000000007</v>
      </c>
      <c r="N27" s="76">
        <f t="shared" si="3"/>
        <v>13.363636363636363</v>
      </c>
      <c r="O27" s="76">
        <f t="shared" si="3"/>
        <v>3.6363636363636362</v>
      </c>
      <c r="P27" s="76">
        <f t="shared" si="3"/>
        <v>11.454545454545455</v>
      </c>
      <c r="Q27" s="76">
        <f t="shared" si="3"/>
        <v>22.636363636363637</v>
      </c>
      <c r="R27" s="76">
        <f t="shared" si="3"/>
        <v>34.090909090909093</v>
      </c>
      <c r="S27" s="81">
        <f t="shared" si="3"/>
        <v>0.36055048553254293</v>
      </c>
      <c r="T27" s="81">
        <f t="shared" si="3"/>
        <v>0.72149422174316558</v>
      </c>
      <c r="U27" s="81">
        <f t="shared" si="3"/>
        <v>1.0820447072757085</v>
      </c>
      <c r="V27" s="76">
        <f t="shared" si="3"/>
        <v>19.818181818181817</v>
      </c>
      <c r="W27" s="76">
        <f t="shared" si="3"/>
        <v>19.181818181818183</v>
      </c>
      <c r="X27" s="76">
        <f t="shared" si="3"/>
        <v>0.63636363636363635</v>
      </c>
      <c r="Y27" s="76">
        <f t="shared" si="3"/>
        <v>10.545454545454545</v>
      </c>
      <c r="Z27" s="76">
        <f t="shared" si="3"/>
        <v>15.818181818181818</v>
      </c>
      <c r="AA27" s="81">
        <f t="shared" si="3"/>
        <v>0.70174740120560553</v>
      </c>
      <c r="AB27" s="76">
        <f t="shared" si="3"/>
        <v>12.454545454545455</v>
      </c>
      <c r="AC27" s="76">
        <f t="shared" si="3"/>
        <v>-3.3636363636363638</v>
      </c>
      <c r="AD27" s="76">
        <f t="shared" si="3"/>
        <v>4.1818181818181817</v>
      </c>
      <c r="AE27" s="76">
        <f t="shared" si="3"/>
        <v>4.7272727272727275</v>
      </c>
      <c r="AF27" s="76">
        <f t="shared" si="3"/>
        <v>65.545454545454547</v>
      </c>
      <c r="AG27" s="76">
        <f t="shared" si="3"/>
        <v>76.36363636363636</v>
      </c>
    </row>
    <row r="28" spans="1:33" x14ac:dyDescent="0.3">
      <c r="A28" s="15" t="s">
        <v>0</v>
      </c>
      <c r="B28" s="16" t="s">
        <v>1</v>
      </c>
      <c r="C28" s="17" t="s">
        <v>2</v>
      </c>
      <c r="D28" s="17" t="s">
        <v>3</v>
      </c>
      <c r="E28" s="17" t="s">
        <v>4</v>
      </c>
      <c r="F28" s="17" t="s">
        <v>5</v>
      </c>
      <c r="G28" s="17" t="s">
        <v>6</v>
      </c>
      <c r="H28" s="17" t="s">
        <v>7</v>
      </c>
      <c r="I28" s="17" t="s">
        <v>587</v>
      </c>
      <c r="J28" s="17" t="s">
        <v>8</v>
      </c>
      <c r="K28" s="17" t="s">
        <v>9</v>
      </c>
      <c r="L28" s="17" t="s">
        <v>10</v>
      </c>
      <c r="M28" s="17" t="s">
        <v>11</v>
      </c>
      <c r="N28" s="17" t="s">
        <v>12</v>
      </c>
      <c r="O28" s="17" t="s">
        <v>614</v>
      </c>
      <c r="P28" s="17" t="s">
        <v>13</v>
      </c>
      <c r="Q28" s="17" t="s">
        <v>14</v>
      </c>
      <c r="R28" s="17" t="s">
        <v>15</v>
      </c>
      <c r="S28" s="17" t="s">
        <v>16</v>
      </c>
      <c r="T28" s="17" t="s">
        <v>17</v>
      </c>
      <c r="U28" s="17" t="s">
        <v>634</v>
      </c>
      <c r="V28" s="17" t="s">
        <v>18</v>
      </c>
      <c r="W28" s="17" t="s">
        <v>19</v>
      </c>
      <c r="X28" s="17" t="s">
        <v>619</v>
      </c>
      <c r="Y28" s="17" t="s">
        <v>20</v>
      </c>
      <c r="Z28" s="17" t="s">
        <v>21</v>
      </c>
      <c r="AA28" s="17" t="s">
        <v>621</v>
      </c>
      <c r="AB28" s="17" t="s">
        <v>22</v>
      </c>
      <c r="AC28" s="17" t="s">
        <v>623</v>
      </c>
      <c r="AD28" s="17" t="s">
        <v>23</v>
      </c>
      <c r="AE28" s="17" t="s">
        <v>24</v>
      </c>
      <c r="AF28" s="17" t="s">
        <v>25</v>
      </c>
      <c r="AG28" s="17" t="s">
        <v>552</v>
      </c>
    </row>
    <row r="29" spans="1:33" x14ac:dyDescent="0.3">
      <c r="A29" s="18" t="s">
        <v>82</v>
      </c>
      <c r="B29" s="19">
        <v>42376</v>
      </c>
      <c r="C29" s="20" t="s">
        <v>432</v>
      </c>
      <c r="D29" s="20" t="s">
        <v>28</v>
      </c>
      <c r="E29" s="17">
        <v>9</v>
      </c>
      <c r="F29" s="20" t="s">
        <v>433</v>
      </c>
      <c r="G29" s="20">
        <v>0.48099999999999998</v>
      </c>
      <c r="H29" s="21" t="s">
        <v>558</v>
      </c>
      <c r="I29" s="83">
        <v>16</v>
      </c>
      <c r="J29" s="20">
        <v>0.625</v>
      </c>
      <c r="K29" s="21" t="s">
        <v>571</v>
      </c>
      <c r="L29" s="20">
        <v>0.78600000000000003</v>
      </c>
      <c r="M29" s="20">
        <v>0.39300000000000002</v>
      </c>
      <c r="N29" s="20">
        <v>26</v>
      </c>
      <c r="O29" s="27">
        <v>-10</v>
      </c>
      <c r="P29" s="20">
        <v>6</v>
      </c>
      <c r="Q29" s="20">
        <v>27</v>
      </c>
      <c r="R29" s="20">
        <v>33</v>
      </c>
      <c r="S29" s="22">
        <v>0.21428571428571427</v>
      </c>
      <c r="T29" s="22">
        <v>0.77142857142857146</v>
      </c>
      <c r="U29" s="22">
        <v>0.98571428571428577</v>
      </c>
      <c r="V29" s="20">
        <v>12</v>
      </c>
      <c r="W29" s="17">
        <v>18</v>
      </c>
      <c r="X29" s="17">
        <v>-6</v>
      </c>
      <c r="Y29" s="20">
        <v>13</v>
      </c>
      <c r="Z29" s="20">
        <v>9</v>
      </c>
      <c r="AA29" s="25">
        <v>1.4444444444444444</v>
      </c>
      <c r="AB29" s="17">
        <v>10</v>
      </c>
      <c r="AC29" s="17">
        <f>AB29-Z29</f>
        <v>1</v>
      </c>
      <c r="AD29" s="20">
        <v>1</v>
      </c>
      <c r="AE29" s="20">
        <v>2</v>
      </c>
      <c r="AF29" s="20">
        <v>71</v>
      </c>
      <c r="AG29" s="20">
        <v>59</v>
      </c>
    </row>
    <row r="30" spans="1:33" x14ac:dyDescent="0.3">
      <c r="A30" s="18" t="s">
        <v>117</v>
      </c>
      <c r="B30" s="19">
        <v>42394</v>
      </c>
      <c r="C30" s="20" t="s">
        <v>447</v>
      </c>
      <c r="D30" s="20" t="s">
        <v>28</v>
      </c>
      <c r="E30" s="17">
        <v>7</v>
      </c>
      <c r="F30" s="20" t="s">
        <v>448</v>
      </c>
      <c r="G30" s="20">
        <v>0.43099999999999999</v>
      </c>
      <c r="H30" s="21" t="s">
        <v>563</v>
      </c>
      <c r="I30" s="83">
        <v>22</v>
      </c>
      <c r="J30" s="20">
        <v>0.36399999999999999</v>
      </c>
      <c r="K30" s="20" t="s">
        <v>449</v>
      </c>
      <c r="L30" s="20">
        <v>0.72</v>
      </c>
      <c r="M30" s="20">
        <v>0.42099999999999999</v>
      </c>
      <c r="N30" s="20">
        <v>25</v>
      </c>
      <c r="O30" s="27">
        <v>-3</v>
      </c>
      <c r="P30" s="20">
        <v>9</v>
      </c>
      <c r="Q30" s="20">
        <v>26</v>
      </c>
      <c r="R30" s="20">
        <v>35</v>
      </c>
      <c r="S30" s="22">
        <v>0.26470588235294118</v>
      </c>
      <c r="T30" s="22">
        <v>0.74285714285714288</v>
      </c>
      <c r="U30" s="22">
        <v>1.007563025210084</v>
      </c>
      <c r="V30" s="20">
        <v>18</v>
      </c>
      <c r="W30" s="17">
        <v>22</v>
      </c>
      <c r="X30" s="17">
        <v>-4</v>
      </c>
      <c r="Y30" s="20">
        <v>15</v>
      </c>
      <c r="Z30" s="20">
        <v>5</v>
      </c>
      <c r="AA30" s="25">
        <v>3</v>
      </c>
      <c r="AB30" s="17">
        <v>11</v>
      </c>
      <c r="AC30" s="17">
        <f>AB30-Z30</f>
        <v>6</v>
      </c>
      <c r="AD30" s="20">
        <v>2</v>
      </c>
      <c r="AE30" s="20">
        <v>5</v>
      </c>
      <c r="AF30" s="20">
        <v>76</v>
      </c>
      <c r="AG30" s="20">
        <v>74</v>
      </c>
    </row>
    <row r="31" spans="1:33" x14ac:dyDescent="0.3">
      <c r="A31" s="18" t="s">
        <v>117</v>
      </c>
      <c r="B31" s="19">
        <v>42742</v>
      </c>
      <c r="C31" s="20" t="s">
        <v>514</v>
      </c>
      <c r="D31" s="20" t="s">
        <v>28</v>
      </c>
      <c r="E31" s="17">
        <v>17</v>
      </c>
      <c r="F31" s="20" t="s">
        <v>186</v>
      </c>
      <c r="G31" s="20">
        <v>0.50900000000000001</v>
      </c>
      <c r="H31" s="20" t="s">
        <v>411</v>
      </c>
      <c r="I31" s="24">
        <v>23</v>
      </c>
      <c r="J31" s="20">
        <v>0.60899999999999999</v>
      </c>
      <c r="K31" s="21" t="s">
        <v>156</v>
      </c>
      <c r="L31" s="20">
        <v>0.53800000000000003</v>
      </c>
      <c r="M31" s="17">
        <v>0.36099999999999999</v>
      </c>
      <c r="N31" s="17">
        <v>26</v>
      </c>
      <c r="O31" s="27">
        <v>-3</v>
      </c>
      <c r="P31" s="20">
        <v>11</v>
      </c>
      <c r="Q31" s="20">
        <v>32</v>
      </c>
      <c r="R31" s="20">
        <v>43</v>
      </c>
      <c r="S31" s="22">
        <v>0.36666666666666664</v>
      </c>
      <c r="T31" s="22">
        <v>0.76190476190476186</v>
      </c>
      <c r="U31" s="22">
        <v>1.1285714285714286</v>
      </c>
      <c r="V31" s="20">
        <v>13</v>
      </c>
      <c r="W31" s="17">
        <v>15</v>
      </c>
      <c r="X31" s="17">
        <v>-2</v>
      </c>
      <c r="Y31" s="20">
        <v>16</v>
      </c>
      <c r="Z31" s="20">
        <v>15</v>
      </c>
      <c r="AA31" s="25">
        <v>1.0666666666666667</v>
      </c>
      <c r="AB31" s="17">
        <v>8</v>
      </c>
      <c r="AC31" s="17">
        <f t="shared" ref="AC31:AC38" si="4">AB31-Z31</f>
        <v>-7</v>
      </c>
      <c r="AD31" s="20">
        <v>5</v>
      </c>
      <c r="AE31" s="20">
        <v>4</v>
      </c>
      <c r="AF31" s="20">
        <v>75</v>
      </c>
      <c r="AG31" s="20">
        <v>74</v>
      </c>
    </row>
    <row r="32" spans="1:33" x14ac:dyDescent="0.3">
      <c r="A32" s="18" t="s">
        <v>82</v>
      </c>
      <c r="B32" s="19">
        <v>42763</v>
      </c>
      <c r="C32" s="20" t="s">
        <v>527</v>
      </c>
      <c r="D32" s="20" t="s">
        <v>68</v>
      </c>
      <c r="E32" s="17">
        <v>-11</v>
      </c>
      <c r="F32" s="20" t="s">
        <v>528</v>
      </c>
      <c r="G32" s="20">
        <v>0.33300000000000002</v>
      </c>
      <c r="H32" s="21" t="s">
        <v>581</v>
      </c>
      <c r="I32" s="83">
        <v>29</v>
      </c>
      <c r="J32" s="20">
        <v>0.17199999999999999</v>
      </c>
      <c r="K32" s="20" t="s">
        <v>285</v>
      </c>
      <c r="L32" s="20">
        <v>0.82399999999999995</v>
      </c>
      <c r="M32" s="17">
        <v>0.51</v>
      </c>
      <c r="N32" s="17">
        <v>24</v>
      </c>
      <c r="O32" s="27">
        <v>5</v>
      </c>
      <c r="P32" s="20">
        <v>14</v>
      </c>
      <c r="Q32" s="20">
        <v>25</v>
      </c>
      <c r="R32" s="20">
        <v>39</v>
      </c>
      <c r="S32" s="22">
        <v>0.2978723404255319</v>
      </c>
      <c r="T32" s="22">
        <v>0.80645161290322576</v>
      </c>
      <c r="U32" s="22">
        <v>1.1043239533287577</v>
      </c>
      <c r="V32" s="20">
        <v>17</v>
      </c>
      <c r="W32" s="17">
        <v>13</v>
      </c>
      <c r="X32" s="17">
        <v>4</v>
      </c>
      <c r="Y32" s="20">
        <v>8</v>
      </c>
      <c r="Z32" s="20">
        <v>5</v>
      </c>
      <c r="AA32" s="25">
        <v>1.6</v>
      </c>
      <c r="AB32" s="17">
        <v>10</v>
      </c>
      <c r="AC32" s="17">
        <f t="shared" si="4"/>
        <v>5</v>
      </c>
      <c r="AD32" s="20">
        <v>5</v>
      </c>
      <c r="AE32" s="20">
        <v>4</v>
      </c>
      <c r="AF32" s="20">
        <v>65</v>
      </c>
      <c r="AG32" s="20">
        <v>83</v>
      </c>
    </row>
    <row r="33" spans="1:33" x14ac:dyDescent="0.3">
      <c r="A33" s="18" t="s">
        <v>82</v>
      </c>
      <c r="B33" s="19">
        <v>43106</v>
      </c>
      <c r="C33" s="20" t="s">
        <v>83</v>
      </c>
      <c r="D33" s="20" t="s">
        <v>28</v>
      </c>
      <c r="E33" s="20">
        <v>8</v>
      </c>
      <c r="F33" s="20" t="s">
        <v>84</v>
      </c>
      <c r="G33" s="20">
        <v>0.40400000000000003</v>
      </c>
      <c r="H33" s="21" t="s">
        <v>85</v>
      </c>
      <c r="I33" s="83">
        <v>24</v>
      </c>
      <c r="J33" s="20">
        <v>0.20799999999999999</v>
      </c>
      <c r="K33" s="20" t="s">
        <v>86</v>
      </c>
      <c r="L33" s="20">
        <v>0.85699999999999998</v>
      </c>
      <c r="M33" s="23">
        <v>0.43099999999999999</v>
      </c>
      <c r="N33" s="20">
        <v>17</v>
      </c>
      <c r="O33" s="27">
        <v>7</v>
      </c>
      <c r="P33" s="20">
        <v>8</v>
      </c>
      <c r="Q33" s="20">
        <v>25</v>
      </c>
      <c r="R33" s="20">
        <v>33</v>
      </c>
      <c r="S33" s="25">
        <v>0.22857142857142856</v>
      </c>
      <c r="T33" s="25">
        <v>0.75757575757575757</v>
      </c>
      <c r="U33" s="22">
        <v>0.98614718614718611</v>
      </c>
      <c r="V33" s="20">
        <v>13</v>
      </c>
      <c r="W33" s="20">
        <v>16</v>
      </c>
      <c r="X33" s="17">
        <v>-3</v>
      </c>
      <c r="Y33" s="20">
        <v>12</v>
      </c>
      <c r="Z33" s="20">
        <v>8</v>
      </c>
      <c r="AA33" s="25">
        <v>1.5</v>
      </c>
      <c r="AB33" s="20">
        <v>14</v>
      </c>
      <c r="AC33" s="17">
        <f t="shared" si="4"/>
        <v>6</v>
      </c>
      <c r="AD33" s="20">
        <v>7</v>
      </c>
      <c r="AE33" s="20">
        <v>7</v>
      </c>
      <c r="AF33" s="20">
        <v>69</v>
      </c>
      <c r="AG33" s="17">
        <v>74</v>
      </c>
    </row>
    <row r="34" spans="1:33" x14ac:dyDescent="0.3">
      <c r="A34" s="18" t="s">
        <v>117</v>
      </c>
      <c r="B34" s="19">
        <v>43127</v>
      </c>
      <c r="C34" s="20" t="s">
        <v>118</v>
      </c>
      <c r="D34" s="20" t="s">
        <v>28</v>
      </c>
      <c r="E34" s="20">
        <v>14</v>
      </c>
      <c r="F34" s="20" t="s">
        <v>119</v>
      </c>
      <c r="G34" s="20">
        <v>0.56899999999999995</v>
      </c>
      <c r="H34" s="21" t="s">
        <v>120</v>
      </c>
      <c r="I34" s="83">
        <v>23</v>
      </c>
      <c r="J34" s="20">
        <v>0.56499999999999995</v>
      </c>
      <c r="K34" s="21" t="s">
        <v>121</v>
      </c>
      <c r="L34" s="20">
        <v>0.7</v>
      </c>
      <c r="M34" s="23">
        <v>0.42099999999999999</v>
      </c>
      <c r="N34" s="20">
        <v>22</v>
      </c>
      <c r="O34" s="27">
        <v>1</v>
      </c>
      <c r="P34" s="20">
        <v>6</v>
      </c>
      <c r="Q34" s="20">
        <v>27</v>
      </c>
      <c r="R34" s="20">
        <v>33</v>
      </c>
      <c r="S34" s="25">
        <v>0.25</v>
      </c>
      <c r="T34" s="25">
        <v>0.79411764705882348</v>
      </c>
      <c r="U34" s="22">
        <v>1.0441176470588234</v>
      </c>
      <c r="V34" s="20">
        <v>10</v>
      </c>
      <c r="W34" s="20">
        <v>14</v>
      </c>
      <c r="X34" s="17">
        <v>-4</v>
      </c>
      <c r="Y34" s="20">
        <v>17</v>
      </c>
      <c r="Z34" s="20">
        <v>12</v>
      </c>
      <c r="AA34" s="25">
        <v>1.4166666666666667</v>
      </c>
      <c r="AB34" s="20">
        <v>6</v>
      </c>
      <c r="AC34" s="17">
        <f t="shared" si="4"/>
        <v>-6</v>
      </c>
      <c r="AD34" s="20">
        <v>4</v>
      </c>
      <c r="AE34" s="20">
        <v>5</v>
      </c>
      <c r="AF34" s="20">
        <v>78</v>
      </c>
      <c r="AG34" s="17">
        <v>67</v>
      </c>
    </row>
    <row r="35" spans="1:33" x14ac:dyDescent="0.3">
      <c r="A35" s="18" t="s">
        <v>225</v>
      </c>
      <c r="B35" s="19">
        <v>43473</v>
      </c>
      <c r="C35" s="20" t="s">
        <v>226</v>
      </c>
      <c r="D35" s="20" t="s">
        <v>28</v>
      </c>
      <c r="E35" s="20">
        <v>30</v>
      </c>
      <c r="F35" s="20" t="s">
        <v>227</v>
      </c>
      <c r="G35" s="20">
        <v>0.46700000000000003</v>
      </c>
      <c r="H35" s="21" t="s">
        <v>228</v>
      </c>
      <c r="I35" s="83">
        <v>19</v>
      </c>
      <c r="J35" s="20">
        <v>0.316</v>
      </c>
      <c r="K35" s="20" t="s">
        <v>229</v>
      </c>
      <c r="L35" s="20">
        <v>0.75</v>
      </c>
      <c r="M35" s="23">
        <v>0.27700000000000002</v>
      </c>
      <c r="N35" s="24">
        <v>23</v>
      </c>
      <c r="O35" s="27">
        <v>-4</v>
      </c>
      <c r="P35" s="20">
        <v>10</v>
      </c>
      <c r="Q35" s="20">
        <v>37</v>
      </c>
      <c r="R35" s="20">
        <v>47</v>
      </c>
      <c r="S35" s="22">
        <v>0.2857142857142857</v>
      </c>
      <c r="T35" s="25">
        <v>0.74</v>
      </c>
      <c r="U35" s="22">
        <v>1.0257142857142858</v>
      </c>
      <c r="V35" s="20">
        <v>17</v>
      </c>
      <c r="W35" s="20">
        <v>16</v>
      </c>
      <c r="X35" s="17">
        <v>1</v>
      </c>
      <c r="Y35" s="20">
        <v>15</v>
      </c>
      <c r="Z35" s="20">
        <v>12</v>
      </c>
      <c r="AA35" s="25">
        <v>1.25</v>
      </c>
      <c r="AB35" s="20">
        <v>14</v>
      </c>
      <c r="AC35" s="17">
        <f t="shared" si="4"/>
        <v>2</v>
      </c>
      <c r="AD35" s="20">
        <v>6</v>
      </c>
      <c r="AE35" s="20">
        <v>5</v>
      </c>
      <c r="AF35" s="20">
        <v>77</v>
      </c>
      <c r="AG35" s="17">
        <v>82</v>
      </c>
    </row>
    <row r="36" spans="1:33" x14ac:dyDescent="0.3">
      <c r="A36" s="18" t="s">
        <v>82</v>
      </c>
      <c r="B36" s="19">
        <v>43498</v>
      </c>
      <c r="C36" s="20" t="s">
        <v>254</v>
      </c>
      <c r="D36" s="20" t="s">
        <v>28</v>
      </c>
      <c r="E36" s="20">
        <v>39</v>
      </c>
      <c r="F36" s="20" t="s">
        <v>255</v>
      </c>
      <c r="G36" s="20">
        <v>0.58799999999999997</v>
      </c>
      <c r="H36" s="21" t="s">
        <v>256</v>
      </c>
      <c r="I36" s="83">
        <v>25</v>
      </c>
      <c r="J36" s="20">
        <v>0.44</v>
      </c>
      <c r="K36" s="21" t="s">
        <v>257</v>
      </c>
      <c r="L36" s="20">
        <v>1</v>
      </c>
      <c r="M36" s="23">
        <v>0.39200000000000002</v>
      </c>
      <c r="N36" s="24">
        <v>22</v>
      </c>
      <c r="O36" s="27">
        <v>3</v>
      </c>
      <c r="P36" s="20">
        <v>14</v>
      </c>
      <c r="Q36" s="20">
        <v>26</v>
      </c>
      <c r="R36" s="20">
        <v>40</v>
      </c>
      <c r="S36" s="22">
        <v>0.51851851851851849</v>
      </c>
      <c r="T36" s="25">
        <v>0.83870967741935487</v>
      </c>
      <c r="U36" s="22">
        <v>1.3572281959378734</v>
      </c>
      <c r="V36" s="20">
        <v>14</v>
      </c>
      <c r="W36" s="20">
        <v>11</v>
      </c>
      <c r="X36" s="17">
        <v>3</v>
      </c>
      <c r="Y36" s="20">
        <v>17</v>
      </c>
      <c r="Z36" s="20">
        <v>10</v>
      </c>
      <c r="AA36" s="25">
        <v>1.7</v>
      </c>
      <c r="AB36" s="20">
        <v>14</v>
      </c>
      <c r="AC36" s="17">
        <f t="shared" si="4"/>
        <v>4</v>
      </c>
      <c r="AD36" s="20">
        <v>2</v>
      </c>
      <c r="AE36" s="20">
        <v>9</v>
      </c>
      <c r="AF36" s="20">
        <v>99</v>
      </c>
      <c r="AG36" s="17">
        <v>78</v>
      </c>
    </row>
    <row r="37" spans="1:33" x14ac:dyDescent="0.3">
      <c r="A37" s="18" t="s">
        <v>82</v>
      </c>
      <c r="B37" s="19">
        <v>43806</v>
      </c>
      <c r="C37" s="20" t="s">
        <v>331</v>
      </c>
      <c r="D37" s="20" t="s">
        <v>28</v>
      </c>
      <c r="E37" s="20">
        <v>32</v>
      </c>
      <c r="F37" s="20" t="s">
        <v>332</v>
      </c>
      <c r="G37" s="20">
        <v>0.56299999999999994</v>
      </c>
      <c r="H37" s="20" t="s">
        <v>333</v>
      </c>
      <c r="I37" s="24">
        <v>33</v>
      </c>
      <c r="J37" s="20">
        <v>0.45500000000000002</v>
      </c>
      <c r="K37" s="21" t="s">
        <v>334</v>
      </c>
      <c r="L37" s="20">
        <v>0.72699999999999998</v>
      </c>
      <c r="M37" s="23">
        <v>0.377</v>
      </c>
      <c r="N37" s="24">
        <v>24</v>
      </c>
      <c r="O37" s="27">
        <v>9</v>
      </c>
      <c r="P37" s="20">
        <v>16</v>
      </c>
      <c r="Q37" s="20">
        <v>30</v>
      </c>
      <c r="R37" s="20">
        <v>46</v>
      </c>
      <c r="S37" s="25">
        <v>0.55172413793103448</v>
      </c>
      <c r="T37" s="25">
        <v>0.76923076923076927</v>
      </c>
      <c r="U37" s="22">
        <v>1.3209549071618039</v>
      </c>
      <c r="V37" s="20">
        <v>13</v>
      </c>
      <c r="W37" s="24">
        <v>15</v>
      </c>
      <c r="X37" s="17">
        <v>-2</v>
      </c>
      <c r="Y37" s="20">
        <v>18</v>
      </c>
      <c r="Z37" s="20">
        <v>15</v>
      </c>
      <c r="AA37" s="25">
        <v>1.2</v>
      </c>
      <c r="AB37" s="24">
        <v>13</v>
      </c>
      <c r="AC37" s="17">
        <f t="shared" si="4"/>
        <v>-2</v>
      </c>
      <c r="AD37" s="20">
        <v>4</v>
      </c>
      <c r="AE37" s="20">
        <v>5</v>
      </c>
      <c r="AF37" s="20">
        <v>95</v>
      </c>
      <c r="AG37" s="17">
        <v>85</v>
      </c>
    </row>
    <row r="38" spans="1:33" x14ac:dyDescent="0.3">
      <c r="A38" s="18" t="s">
        <v>117</v>
      </c>
      <c r="B38" s="19">
        <v>43862</v>
      </c>
      <c r="C38" s="20" t="s">
        <v>373</v>
      </c>
      <c r="D38" s="20" t="s">
        <v>28</v>
      </c>
      <c r="E38" s="20">
        <v>4</v>
      </c>
      <c r="F38" s="20" t="s">
        <v>374</v>
      </c>
      <c r="G38" s="20">
        <v>0.38800000000000001</v>
      </c>
      <c r="H38" s="21" t="s">
        <v>375</v>
      </c>
      <c r="I38" s="83">
        <v>19</v>
      </c>
      <c r="J38" s="20">
        <v>0.26300000000000001</v>
      </c>
      <c r="K38" s="20" t="s">
        <v>376</v>
      </c>
      <c r="L38" s="20">
        <v>0.77300000000000002</v>
      </c>
      <c r="M38" s="23">
        <v>0.48199999999999998</v>
      </c>
      <c r="N38" s="24">
        <v>22</v>
      </c>
      <c r="O38" s="27">
        <v>-3</v>
      </c>
      <c r="P38" s="20">
        <v>15</v>
      </c>
      <c r="Q38" s="20">
        <v>26</v>
      </c>
      <c r="R38" s="20">
        <v>41</v>
      </c>
      <c r="S38" s="25">
        <v>0.34090909090909088</v>
      </c>
      <c r="T38" s="25">
        <v>0.8666666666666667</v>
      </c>
      <c r="U38" s="22">
        <v>1.2075757575757575</v>
      </c>
      <c r="V38" s="20">
        <v>17</v>
      </c>
      <c r="W38" s="24">
        <v>19</v>
      </c>
      <c r="X38" s="17">
        <v>-2</v>
      </c>
      <c r="Y38" s="20">
        <v>7</v>
      </c>
      <c r="Z38" s="20">
        <v>13</v>
      </c>
      <c r="AA38" s="25">
        <v>0.53846153846153844</v>
      </c>
      <c r="AB38" s="24">
        <v>17</v>
      </c>
      <c r="AC38" s="17">
        <f t="shared" si="4"/>
        <v>4</v>
      </c>
      <c r="AD38" s="20">
        <v>3</v>
      </c>
      <c r="AE38" s="20">
        <v>6</v>
      </c>
      <c r="AF38" s="20">
        <v>74</v>
      </c>
      <c r="AG38" s="17">
        <v>90</v>
      </c>
    </row>
    <row r="39" spans="1:33" x14ac:dyDescent="0.3">
      <c r="A39" s="73"/>
      <c r="B39" s="74"/>
      <c r="C39" s="75"/>
      <c r="D39" s="75"/>
      <c r="E39" s="75">
        <f>AVERAGE(E29:E38)</f>
        <v>14.9</v>
      </c>
      <c r="F39" s="75"/>
      <c r="G39" s="78">
        <f>AVERAGE(G29:G38)</f>
        <v>0.47329999999999994</v>
      </c>
      <c r="H39" s="79"/>
      <c r="I39" s="75">
        <f>AVERAGE(I29:I38)</f>
        <v>23.3</v>
      </c>
      <c r="J39" s="78">
        <f>AVERAGE(J29:J38)</f>
        <v>0.40169999999999995</v>
      </c>
      <c r="K39" s="79"/>
      <c r="L39" s="78">
        <f>AVERAGE(L29:L38)</f>
        <v>0.76749999999999996</v>
      </c>
      <c r="M39" s="78">
        <f>AVERAGE(M29:M38)</f>
        <v>0.40650000000000003</v>
      </c>
      <c r="N39" s="75">
        <f>AVERAGE(N29:N38)</f>
        <v>23.1</v>
      </c>
      <c r="O39" s="75">
        <f t="shared" ref="O39:AG39" si="5">AVERAGE(O29:O38)</f>
        <v>0.2</v>
      </c>
      <c r="P39" s="75">
        <f t="shared" si="5"/>
        <v>10.9</v>
      </c>
      <c r="Q39" s="75">
        <f t="shared" si="5"/>
        <v>28.1</v>
      </c>
      <c r="R39" s="75">
        <f t="shared" si="5"/>
        <v>39</v>
      </c>
      <c r="S39" s="81">
        <f t="shared" si="5"/>
        <v>0.33189680653752118</v>
      </c>
      <c r="T39" s="81">
        <f t="shared" si="5"/>
        <v>0.78489426070450752</v>
      </c>
      <c r="U39" s="81">
        <f t="shared" si="5"/>
        <v>1.1167910672420285</v>
      </c>
      <c r="V39" s="75">
        <f t="shared" si="5"/>
        <v>14.4</v>
      </c>
      <c r="W39" s="75">
        <f t="shared" si="5"/>
        <v>15.9</v>
      </c>
      <c r="X39" s="75">
        <f t="shared" si="5"/>
        <v>-1.5</v>
      </c>
      <c r="Y39" s="75">
        <f t="shared" si="5"/>
        <v>13.8</v>
      </c>
      <c r="Z39" s="75">
        <f t="shared" si="5"/>
        <v>10.4</v>
      </c>
      <c r="AA39" s="81">
        <f t="shared" si="5"/>
        <v>1.4716239316239315</v>
      </c>
      <c r="AB39" s="75">
        <f t="shared" si="5"/>
        <v>11.7</v>
      </c>
      <c r="AC39" s="75">
        <f t="shared" si="5"/>
        <v>1.3</v>
      </c>
      <c r="AD39" s="75">
        <f t="shared" si="5"/>
        <v>3.9</v>
      </c>
      <c r="AE39" s="75">
        <f t="shared" si="5"/>
        <v>5.2</v>
      </c>
      <c r="AF39" s="75">
        <f t="shared" si="5"/>
        <v>77.900000000000006</v>
      </c>
      <c r="AG39" s="75">
        <f t="shared" si="5"/>
        <v>76.599999999999994</v>
      </c>
    </row>
    <row r="40" spans="1:33" x14ac:dyDescent="0.3">
      <c r="A40" s="15" t="s">
        <v>0</v>
      </c>
      <c r="B40" s="16" t="s">
        <v>1</v>
      </c>
      <c r="C40" s="17" t="s">
        <v>2</v>
      </c>
      <c r="D40" s="17" t="s">
        <v>3</v>
      </c>
      <c r="E40" s="17" t="s">
        <v>4</v>
      </c>
      <c r="F40" s="17" t="s">
        <v>5</v>
      </c>
      <c r="G40" s="17" t="s">
        <v>6</v>
      </c>
      <c r="H40" s="17" t="s">
        <v>7</v>
      </c>
      <c r="I40" s="17" t="s">
        <v>587</v>
      </c>
      <c r="J40" s="17" t="s">
        <v>8</v>
      </c>
      <c r="K40" s="17" t="s">
        <v>9</v>
      </c>
      <c r="L40" s="17" t="s">
        <v>10</v>
      </c>
      <c r="M40" s="17" t="s">
        <v>11</v>
      </c>
      <c r="N40" s="17" t="s">
        <v>12</v>
      </c>
      <c r="O40" s="17" t="s">
        <v>614</v>
      </c>
      <c r="P40" s="17" t="s">
        <v>13</v>
      </c>
      <c r="Q40" s="17" t="s">
        <v>14</v>
      </c>
      <c r="R40" s="17" t="s">
        <v>15</v>
      </c>
      <c r="S40" s="17" t="s">
        <v>16</v>
      </c>
      <c r="T40" s="17" t="s">
        <v>17</v>
      </c>
      <c r="U40" s="17" t="s">
        <v>634</v>
      </c>
      <c r="V40" s="17" t="s">
        <v>18</v>
      </c>
      <c r="W40" s="17" t="s">
        <v>19</v>
      </c>
      <c r="X40" s="17" t="s">
        <v>619</v>
      </c>
      <c r="Y40" s="17" t="s">
        <v>20</v>
      </c>
      <c r="Z40" s="17" t="s">
        <v>21</v>
      </c>
      <c r="AA40" s="17" t="s">
        <v>621</v>
      </c>
      <c r="AB40" s="17" t="s">
        <v>22</v>
      </c>
      <c r="AC40" s="17" t="s">
        <v>623</v>
      </c>
      <c r="AD40" s="17" t="s">
        <v>23</v>
      </c>
      <c r="AE40" s="17" t="s">
        <v>24</v>
      </c>
      <c r="AF40" s="17" t="s">
        <v>25</v>
      </c>
      <c r="AG40" s="17" t="s">
        <v>552</v>
      </c>
    </row>
    <row r="41" spans="1:33" x14ac:dyDescent="0.3">
      <c r="A41" s="18" t="s">
        <v>101</v>
      </c>
      <c r="B41" s="19">
        <v>42396</v>
      </c>
      <c r="C41" s="20" t="s">
        <v>450</v>
      </c>
      <c r="D41" s="20" t="s">
        <v>28</v>
      </c>
      <c r="E41" s="17">
        <v>14</v>
      </c>
      <c r="F41" s="20" t="s">
        <v>451</v>
      </c>
      <c r="G41" s="20">
        <v>0.309</v>
      </c>
      <c r="H41" s="21" t="s">
        <v>564</v>
      </c>
      <c r="I41" s="83">
        <v>18</v>
      </c>
      <c r="J41" s="20">
        <v>0.16700000000000001</v>
      </c>
      <c r="K41" s="20" t="s">
        <v>452</v>
      </c>
      <c r="L41" s="20">
        <v>0.82899999999999996</v>
      </c>
      <c r="M41" s="20">
        <v>0.34599999999999997</v>
      </c>
      <c r="N41" s="20">
        <v>20</v>
      </c>
      <c r="O41" s="27">
        <v>-2</v>
      </c>
      <c r="P41" s="20">
        <v>13</v>
      </c>
      <c r="Q41" s="20">
        <v>33</v>
      </c>
      <c r="R41" s="20">
        <v>46</v>
      </c>
      <c r="S41" s="22">
        <v>0.32500000000000001</v>
      </c>
      <c r="T41" s="22">
        <v>0.86842105263157898</v>
      </c>
      <c r="U41" s="22">
        <v>1.1934210526315789</v>
      </c>
      <c r="V41" s="20">
        <v>19</v>
      </c>
      <c r="W41" s="17">
        <v>23</v>
      </c>
      <c r="X41" s="17">
        <v>-4</v>
      </c>
      <c r="Y41" s="20">
        <v>11</v>
      </c>
      <c r="Z41" s="20">
        <v>13</v>
      </c>
      <c r="AA41" s="25">
        <v>0.84615384615384615</v>
      </c>
      <c r="AB41" s="17">
        <v>16</v>
      </c>
      <c r="AC41" s="17">
        <f>AB41-Z41</f>
        <v>3</v>
      </c>
      <c r="AD41" s="20">
        <v>5</v>
      </c>
      <c r="AE41" s="20">
        <v>3</v>
      </c>
      <c r="AF41" s="20">
        <v>66</v>
      </c>
      <c r="AG41" s="20">
        <v>84</v>
      </c>
    </row>
    <row r="42" spans="1:33" x14ac:dyDescent="0.3">
      <c r="A42" s="18" t="s">
        <v>355</v>
      </c>
      <c r="B42" s="19">
        <v>42420</v>
      </c>
      <c r="C42" s="20" t="s">
        <v>466</v>
      </c>
      <c r="D42" s="20" t="s">
        <v>28</v>
      </c>
      <c r="E42" s="17">
        <v>11</v>
      </c>
      <c r="F42" s="20" t="s">
        <v>272</v>
      </c>
      <c r="G42" s="20">
        <v>0.45</v>
      </c>
      <c r="H42" s="21" t="s">
        <v>110</v>
      </c>
      <c r="I42" s="83">
        <v>19</v>
      </c>
      <c r="J42" s="20">
        <v>0.36799999999999999</v>
      </c>
      <c r="K42" s="20" t="s">
        <v>51</v>
      </c>
      <c r="L42" s="20">
        <v>0.83299999999999996</v>
      </c>
      <c r="M42" s="20">
        <v>0.42099999999999999</v>
      </c>
      <c r="N42" s="20">
        <v>18</v>
      </c>
      <c r="O42" s="27">
        <v>1</v>
      </c>
      <c r="P42" s="20">
        <v>14</v>
      </c>
      <c r="Q42" s="20">
        <v>27</v>
      </c>
      <c r="R42" s="20">
        <v>41</v>
      </c>
      <c r="S42" s="22">
        <v>0.42424242424242425</v>
      </c>
      <c r="T42" s="22">
        <v>0.77142857142857146</v>
      </c>
      <c r="U42" s="22">
        <v>1.1956709956709957</v>
      </c>
      <c r="V42" s="20">
        <v>21</v>
      </c>
      <c r="W42" s="17">
        <v>19</v>
      </c>
      <c r="X42" s="17">
        <v>2</v>
      </c>
      <c r="Y42" s="20">
        <v>18</v>
      </c>
      <c r="Z42" s="20">
        <v>14</v>
      </c>
      <c r="AA42" s="25">
        <v>1.2857142857142858</v>
      </c>
      <c r="AB42" s="17">
        <v>12</v>
      </c>
      <c r="AC42" s="17">
        <f>AB42-Z42</f>
        <v>-2</v>
      </c>
      <c r="AD42" s="20">
        <v>3</v>
      </c>
      <c r="AE42" s="20">
        <v>5</v>
      </c>
      <c r="AF42" s="20">
        <v>76</v>
      </c>
      <c r="AG42" s="20">
        <v>82</v>
      </c>
    </row>
    <row r="43" spans="1:33" x14ac:dyDescent="0.3">
      <c r="A43" s="18" t="s">
        <v>355</v>
      </c>
      <c r="B43" s="19">
        <v>42753</v>
      </c>
      <c r="C43" s="20" t="s">
        <v>519</v>
      </c>
      <c r="D43" s="20" t="s">
        <v>28</v>
      </c>
      <c r="E43" s="17">
        <v>21</v>
      </c>
      <c r="F43" s="20" t="s">
        <v>520</v>
      </c>
      <c r="G43" s="20">
        <v>0.5</v>
      </c>
      <c r="H43" s="21" t="s">
        <v>579</v>
      </c>
      <c r="I43" s="83">
        <v>16</v>
      </c>
      <c r="J43" s="20">
        <v>0.375</v>
      </c>
      <c r="K43" s="20" t="s">
        <v>521</v>
      </c>
      <c r="L43" s="20">
        <v>0.74199999999999999</v>
      </c>
      <c r="M43" s="17">
        <v>0.379</v>
      </c>
      <c r="N43" s="17">
        <v>24</v>
      </c>
      <c r="O43" s="27">
        <v>-8</v>
      </c>
      <c r="P43" s="20">
        <v>22</v>
      </c>
      <c r="Q43" s="20">
        <v>35</v>
      </c>
      <c r="R43" s="20">
        <v>57</v>
      </c>
      <c r="S43" s="22">
        <v>0.6470588235294118</v>
      </c>
      <c r="T43" s="22">
        <v>0.79545454545454541</v>
      </c>
      <c r="U43" s="22">
        <v>1.4425133689839571</v>
      </c>
      <c r="V43" s="20">
        <v>24</v>
      </c>
      <c r="W43" s="17">
        <v>24</v>
      </c>
      <c r="X43" s="17">
        <v>0</v>
      </c>
      <c r="Y43" s="20">
        <v>14</v>
      </c>
      <c r="Z43" s="20">
        <v>25</v>
      </c>
      <c r="AA43" s="25">
        <v>0.56000000000000005</v>
      </c>
      <c r="AB43" s="17">
        <v>14</v>
      </c>
      <c r="AC43" s="17">
        <f t="shared" ref="AC43:AC50" si="6">AB43-Z43</f>
        <v>-11</v>
      </c>
      <c r="AD43" s="20">
        <v>3</v>
      </c>
      <c r="AE43" s="20">
        <v>6</v>
      </c>
      <c r="AF43" s="20">
        <v>89</v>
      </c>
      <c r="AG43" s="20">
        <v>98</v>
      </c>
    </row>
    <row r="44" spans="1:33" x14ac:dyDescent="0.3">
      <c r="A44" s="18" t="s">
        <v>101</v>
      </c>
      <c r="B44" s="19">
        <v>42781</v>
      </c>
      <c r="C44" s="20" t="s">
        <v>537</v>
      </c>
      <c r="D44" s="20" t="s">
        <v>28</v>
      </c>
      <c r="E44" s="17">
        <v>23</v>
      </c>
      <c r="F44" s="20" t="s">
        <v>325</v>
      </c>
      <c r="G44" s="20">
        <v>0.51700000000000002</v>
      </c>
      <c r="H44" s="21" t="s">
        <v>99</v>
      </c>
      <c r="I44" s="83">
        <v>22</v>
      </c>
      <c r="J44" s="20">
        <v>0.27300000000000002</v>
      </c>
      <c r="K44" s="20" t="s">
        <v>538</v>
      </c>
      <c r="L44" s="20">
        <v>0.69199999999999995</v>
      </c>
      <c r="M44" s="17">
        <v>0.317</v>
      </c>
      <c r="N44" s="17">
        <v>19</v>
      </c>
      <c r="O44" s="27">
        <v>3</v>
      </c>
      <c r="P44" s="20">
        <v>12</v>
      </c>
      <c r="Q44" s="20">
        <v>37</v>
      </c>
      <c r="R44" s="20">
        <v>49</v>
      </c>
      <c r="S44" s="22">
        <v>0.375</v>
      </c>
      <c r="T44" s="22">
        <v>0.80434782608695654</v>
      </c>
      <c r="U44" s="22">
        <v>1.1793478260869565</v>
      </c>
      <c r="V44" s="20">
        <v>19</v>
      </c>
      <c r="W44" s="17">
        <v>20</v>
      </c>
      <c r="X44" s="17">
        <v>-1</v>
      </c>
      <c r="Y44" s="20">
        <v>10</v>
      </c>
      <c r="Z44" s="20">
        <v>13</v>
      </c>
      <c r="AA44" s="25">
        <v>0.76923076923076927</v>
      </c>
      <c r="AB44" s="17">
        <v>9</v>
      </c>
      <c r="AC44" s="17">
        <f t="shared" si="6"/>
        <v>-4</v>
      </c>
      <c r="AD44" s="20">
        <v>6</v>
      </c>
      <c r="AE44" s="20">
        <v>3</v>
      </c>
      <c r="AF44" s="20">
        <v>86</v>
      </c>
      <c r="AG44" s="20">
        <v>88</v>
      </c>
    </row>
    <row r="45" spans="1:33" x14ac:dyDescent="0.3">
      <c r="A45" s="18" t="s">
        <v>101</v>
      </c>
      <c r="B45" s="19">
        <v>43117</v>
      </c>
      <c r="C45" s="20" t="s">
        <v>102</v>
      </c>
      <c r="D45" s="20" t="s">
        <v>103</v>
      </c>
      <c r="E45" s="20">
        <v>5</v>
      </c>
      <c r="F45" s="20" t="s">
        <v>104</v>
      </c>
      <c r="G45" s="20">
        <v>0.35599999999999998</v>
      </c>
      <c r="H45" s="21" t="s">
        <v>105</v>
      </c>
      <c r="I45" s="83">
        <v>18</v>
      </c>
      <c r="J45" s="20">
        <v>0.33300000000000002</v>
      </c>
      <c r="K45" s="20" t="s">
        <v>106</v>
      </c>
      <c r="L45" s="20">
        <v>0.48599999999999999</v>
      </c>
      <c r="M45" s="23">
        <v>0.34899999999999998</v>
      </c>
      <c r="N45" s="20">
        <v>29</v>
      </c>
      <c r="O45" s="27">
        <v>-11</v>
      </c>
      <c r="P45" s="20">
        <v>16</v>
      </c>
      <c r="Q45" s="20">
        <v>38</v>
      </c>
      <c r="R45" s="20">
        <v>54</v>
      </c>
      <c r="S45" s="25">
        <v>0.31372549019607843</v>
      </c>
      <c r="T45" s="25">
        <v>0.88372093023255816</v>
      </c>
      <c r="U45" s="22">
        <v>1.1974464204286366</v>
      </c>
      <c r="V45" s="20">
        <v>13</v>
      </c>
      <c r="W45" s="20">
        <v>30</v>
      </c>
      <c r="X45" s="17">
        <v>-17</v>
      </c>
      <c r="Y45" s="20">
        <v>13</v>
      </c>
      <c r="Z45" s="20">
        <v>18</v>
      </c>
      <c r="AA45" s="25">
        <v>0.72222222222222221</v>
      </c>
      <c r="AB45" s="20">
        <v>16</v>
      </c>
      <c r="AC45" s="17">
        <f t="shared" si="6"/>
        <v>-2</v>
      </c>
      <c r="AD45" s="20">
        <v>2</v>
      </c>
      <c r="AE45" s="20">
        <v>9</v>
      </c>
      <c r="AF45" s="20">
        <v>65</v>
      </c>
      <c r="AG45" s="17" t="s">
        <v>627</v>
      </c>
    </row>
    <row r="46" spans="1:33" x14ac:dyDescent="0.3">
      <c r="A46" s="18" t="s">
        <v>144</v>
      </c>
      <c r="B46" s="19">
        <v>43145</v>
      </c>
      <c r="C46" s="20" t="s">
        <v>48</v>
      </c>
      <c r="D46" s="20" t="s">
        <v>28</v>
      </c>
      <c r="E46" s="20">
        <v>12</v>
      </c>
      <c r="F46" s="20" t="s">
        <v>39</v>
      </c>
      <c r="G46" s="20">
        <v>0.52600000000000002</v>
      </c>
      <c r="H46" s="21" t="s">
        <v>90</v>
      </c>
      <c r="I46" s="83">
        <v>24</v>
      </c>
      <c r="J46" s="20">
        <v>0.375</v>
      </c>
      <c r="K46" s="21" t="s">
        <v>145</v>
      </c>
      <c r="L46" s="20">
        <v>0.54500000000000004</v>
      </c>
      <c r="M46" s="23">
        <v>0.42199999999999999</v>
      </c>
      <c r="N46" s="20">
        <v>27</v>
      </c>
      <c r="O46" s="27">
        <v>-3</v>
      </c>
      <c r="P46" s="20">
        <v>14</v>
      </c>
      <c r="Q46" s="20">
        <v>26</v>
      </c>
      <c r="R46" s="20">
        <v>40</v>
      </c>
      <c r="S46" s="25">
        <v>0.42424242424242425</v>
      </c>
      <c r="T46" s="25">
        <v>0.70270270270270274</v>
      </c>
      <c r="U46" s="22">
        <v>1.1269451269451269</v>
      </c>
      <c r="V46" s="20">
        <v>12</v>
      </c>
      <c r="W46" s="20">
        <v>21</v>
      </c>
      <c r="X46" s="17">
        <v>-9</v>
      </c>
      <c r="Y46" s="20">
        <v>17</v>
      </c>
      <c r="Z46" s="20">
        <v>13</v>
      </c>
      <c r="AA46" s="25">
        <v>1.3076923076923077</v>
      </c>
      <c r="AB46" s="20">
        <v>14</v>
      </c>
      <c r="AC46" s="17">
        <f t="shared" si="6"/>
        <v>1</v>
      </c>
      <c r="AD46" s="20">
        <v>7</v>
      </c>
      <c r="AE46" s="20">
        <v>5</v>
      </c>
      <c r="AF46" s="20">
        <v>81</v>
      </c>
      <c r="AG46" s="17">
        <v>84</v>
      </c>
    </row>
    <row r="47" spans="1:33" x14ac:dyDescent="0.3">
      <c r="A47" s="18" t="s">
        <v>144</v>
      </c>
      <c r="B47" s="19">
        <v>43489</v>
      </c>
      <c r="C47" s="20" t="s">
        <v>244</v>
      </c>
      <c r="D47" s="20" t="s">
        <v>28</v>
      </c>
      <c r="E47" s="20">
        <v>2</v>
      </c>
      <c r="F47" s="20" t="s">
        <v>245</v>
      </c>
      <c r="G47" s="20">
        <v>0.41799999999999998</v>
      </c>
      <c r="H47" s="21" t="s">
        <v>246</v>
      </c>
      <c r="I47" s="83">
        <v>20</v>
      </c>
      <c r="J47" s="20">
        <v>0.25</v>
      </c>
      <c r="K47" s="21" t="s">
        <v>247</v>
      </c>
      <c r="L47" s="20">
        <v>0.75</v>
      </c>
      <c r="M47" s="23">
        <v>0.41299999999999998</v>
      </c>
      <c r="N47" s="24">
        <v>19</v>
      </c>
      <c r="O47" s="27">
        <v>1</v>
      </c>
      <c r="P47" s="20">
        <v>14</v>
      </c>
      <c r="Q47" s="20">
        <v>27</v>
      </c>
      <c r="R47" s="20">
        <v>41</v>
      </c>
      <c r="S47" s="22">
        <v>0.35</v>
      </c>
      <c r="T47" s="25">
        <v>0.72972972972972971</v>
      </c>
      <c r="U47" s="22">
        <v>1.0797297297297297</v>
      </c>
      <c r="V47" s="20">
        <v>9</v>
      </c>
      <c r="W47" s="20">
        <v>8</v>
      </c>
      <c r="X47" s="17">
        <v>1</v>
      </c>
      <c r="Y47" s="20">
        <v>11</v>
      </c>
      <c r="Z47" s="20">
        <v>8</v>
      </c>
      <c r="AA47" s="25">
        <v>1.375</v>
      </c>
      <c r="AB47" s="20">
        <v>8</v>
      </c>
      <c r="AC47" s="17">
        <f t="shared" si="6"/>
        <v>0</v>
      </c>
      <c r="AD47" s="20">
        <v>8</v>
      </c>
      <c r="AE47" s="20">
        <v>3</v>
      </c>
      <c r="AF47" s="20">
        <v>64</v>
      </c>
      <c r="AG47" s="17">
        <v>79</v>
      </c>
    </row>
    <row r="48" spans="1:33" x14ac:dyDescent="0.3">
      <c r="A48" s="18" t="s">
        <v>101</v>
      </c>
      <c r="B48" s="19">
        <v>43509</v>
      </c>
      <c r="C48" s="20" t="s">
        <v>266</v>
      </c>
      <c r="D48" s="20" t="s">
        <v>28</v>
      </c>
      <c r="E48" s="20">
        <v>22</v>
      </c>
      <c r="F48" s="20" t="s">
        <v>267</v>
      </c>
      <c r="G48" s="20">
        <v>0.40300000000000002</v>
      </c>
      <c r="H48" s="20" t="s">
        <v>268</v>
      </c>
      <c r="I48" s="24">
        <v>36</v>
      </c>
      <c r="J48" s="20">
        <v>0.41699999999999998</v>
      </c>
      <c r="K48" s="21" t="s">
        <v>269</v>
      </c>
      <c r="L48" s="20">
        <v>0.76900000000000002</v>
      </c>
      <c r="M48" s="23">
        <v>0.35899999999999999</v>
      </c>
      <c r="N48" s="24">
        <v>19</v>
      </c>
      <c r="O48" s="27">
        <v>17</v>
      </c>
      <c r="P48" s="20">
        <v>12</v>
      </c>
      <c r="Q48" s="20">
        <v>32</v>
      </c>
      <c r="R48" s="20">
        <v>44</v>
      </c>
      <c r="S48" s="22">
        <v>0.27906976744186046</v>
      </c>
      <c r="T48" s="25">
        <v>0.7441860465116279</v>
      </c>
      <c r="U48" s="22">
        <v>1.0232558139534884</v>
      </c>
      <c r="V48" s="20">
        <v>14</v>
      </c>
      <c r="W48" s="20">
        <v>16</v>
      </c>
      <c r="X48" s="17">
        <v>-2</v>
      </c>
      <c r="Y48" s="20">
        <v>16</v>
      </c>
      <c r="Z48" s="20">
        <v>11</v>
      </c>
      <c r="AA48" s="25">
        <v>1.4545454545454546</v>
      </c>
      <c r="AB48" s="20">
        <v>12</v>
      </c>
      <c r="AC48" s="17">
        <f t="shared" si="6"/>
        <v>1</v>
      </c>
      <c r="AD48" s="20">
        <v>2</v>
      </c>
      <c r="AE48" s="20">
        <v>5</v>
      </c>
      <c r="AF48" s="20">
        <v>79</v>
      </c>
      <c r="AG48" s="17">
        <v>84</v>
      </c>
    </row>
    <row r="49" spans="1:33" x14ac:dyDescent="0.3">
      <c r="A49" s="18" t="s">
        <v>355</v>
      </c>
      <c r="B49" s="19">
        <v>43845</v>
      </c>
      <c r="C49" s="20" t="s">
        <v>356</v>
      </c>
      <c r="D49" s="20" t="s">
        <v>28</v>
      </c>
      <c r="E49" s="20">
        <v>18</v>
      </c>
      <c r="F49" s="20" t="s">
        <v>357</v>
      </c>
      <c r="G49" s="20">
        <v>0.5</v>
      </c>
      <c r="H49" s="21" t="s">
        <v>358</v>
      </c>
      <c r="I49" s="83">
        <v>18</v>
      </c>
      <c r="J49" s="23">
        <v>0.5</v>
      </c>
      <c r="K49" s="21" t="s">
        <v>359</v>
      </c>
      <c r="L49" s="20">
        <v>0.75</v>
      </c>
      <c r="M49" s="23">
        <v>0.39600000000000002</v>
      </c>
      <c r="N49" s="24">
        <v>17</v>
      </c>
      <c r="O49" s="27">
        <v>1</v>
      </c>
      <c r="P49" s="20">
        <v>6</v>
      </c>
      <c r="Q49" s="20">
        <v>29</v>
      </c>
      <c r="R49" s="20">
        <v>35</v>
      </c>
      <c r="S49" s="25">
        <v>0.21428571428571427</v>
      </c>
      <c r="T49" s="25">
        <v>0.82857142857142863</v>
      </c>
      <c r="U49" s="22">
        <v>1.0428571428571429</v>
      </c>
      <c r="V49" s="20">
        <v>16</v>
      </c>
      <c r="W49" s="24">
        <v>12</v>
      </c>
      <c r="X49" s="17">
        <v>4</v>
      </c>
      <c r="Y49" s="20">
        <v>14</v>
      </c>
      <c r="Z49" s="20">
        <v>12</v>
      </c>
      <c r="AA49" s="25">
        <v>1.1666666666666667</v>
      </c>
      <c r="AB49" s="24">
        <v>15</v>
      </c>
      <c r="AC49" s="17">
        <f t="shared" si="6"/>
        <v>3</v>
      </c>
      <c r="AD49" s="20">
        <v>5</v>
      </c>
      <c r="AE49" s="20">
        <v>10</v>
      </c>
      <c r="AF49" s="20">
        <v>71</v>
      </c>
      <c r="AG49" s="17">
        <v>72</v>
      </c>
    </row>
    <row r="50" spans="1:33" x14ac:dyDescent="0.3">
      <c r="A50" s="18" t="s">
        <v>101</v>
      </c>
      <c r="B50" s="19">
        <v>43880</v>
      </c>
      <c r="C50" s="20" t="s">
        <v>388</v>
      </c>
      <c r="D50" s="20" t="s">
        <v>28</v>
      </c>
      <c r="E50" s="20">
        <v>13</v>
      </c>
      <c r="F50" s="20" t="s">
        <v>389</v>
      </c>
      <c r="G50" s="20">
        <v>0.54100000000000004</v>
      </c>
      <c r="H50" s="21" t="s">
        <v>347</v>
      </c>
      <c r="I50" s="83">
        <v>22</v>
      </c>
      <c r="J50" s="20">
        <v>0.318</v>
      </c>
      <c r="K50" s="20" t="s">
        <v>343</v>
      </c>
      <c r="L50" s="20">
        <v>0.68400000000000005</v>
      </c>
      <c r="M50" s="23">
        <v>0.50900000000000001</v>
      </c>
      <c r="N50" s="24">
        <v>17</v>
      </c>
      <c r="O50" s="27">
        <v>5</v>
      </c>
      <c r="P50" s="20">
        <v>11</v>
      </c>
      <c r="Q50" s="20">
        <v>23</v>
      </c>
      <c r="R50" s="20">
        <v>34</v>
      </c>
      <c r="S50" s="25">
        <v>0.37931034482758619</v>
      </c>
      <c r="T50" s="25">
        <v>0.8214285714285714</v>
      </c>
      <c r="U50" s="22">
        <v>1.2007389162561575</v>
      </c>
      <c r="V50" s="20">
        <v>11</v>
      </c>
      <c r="W50" s="24">
        <v>16</v>
      </c>
      <c r="X50" s="17">
        <v>-5</v>
      </c>
      <c r="Y50" s="20">
        <v>11</v>
      </c>
      <c r="Z50" s="20">
        <v>11</v>
      </c>
      <c r="AA50" s="25">
        <v>1</v>
      </c>
      <c r="AB50" s="24">
        <v>15</v>
      </c>
      <c r="AC50" s="17">
        <f t="shared" si="6"/>
        <v>4</v>
      </c>
      <c r="AD50" s="20">
        <v>7</v>
      </c>
      <c r="AE50" s="20">
        <v>10</v>
      </c>
      <c r="AF50" s="20">
        <v>86</v>
      </c>
      <c r="AG50" s="17">
        <v>81</v>
      </c>
    </row>
    <row r="51" spans="1:33" x14ac:dyDescent="0.3">
      <c r="A51" s="73"/>
      <c r="B51" s="74"/>
      <c r="C51" s="75"/>
      <c r="D51" s="75"/>
      <c r="E51" s="75">
        <f>AVERAGE(E41:E50)</f>
        <v>14.1</v>
      </c>
      <c r="F51" s="75"/>
      <c r="G51" s="75">
        <f>AVERAGE(G41:G50)</f>
        <v>0.45199999999999996</v>
      </c>
      <c r="H51" s="79"/>
      <c r="I51" s="75">
        <f>AVERAGE(I41:I50)</f>
        <v>21.3</v>
      </c>
      <c r="J51" s="78">
        <f>AVERAGE(J41:J50)</f>
        <v>0.33760000000000001</v>
      </c>
      <c r="K51" s="79"/>
      <c r="L51" s="75">
        <f>AVERAGE(L41:L50)</f>
        <v>0.70799999999999996</v>
      </c>
      <c r="M51" s="78">
        <f>AVERAGE(M41:M50)</f>
        <v>0.39109999999999995</v>
      </c>
      <c r="N51" s="75">
        <f>AVERAGE(N41:N50)</f>
        <v>20.9</v>
      </c>
      <c r="O51" s="75">
        <f t="shared" ref="O51:AG51" si="7">AVERAGE(O41:O50)</f>
        <v>0.4</v>
      </c>
      <c r="P51" s="75">
        <f t="shared" si="7"/>
        <v>13.4</v>
      </c>
      <c r="Q51" s="75">
        <f t="shared" si="7"/>
        <v>30.7</v>
      </c>
      <c r="R51" s="75">
        <f t="shared" si="7"/>
        <v>44.1</v>
      </c>
      <c r="S51" s="81">
        <f t="shared" si="7"/>
        <v>0.37319349887655001</v>
      </c>
      <c r="T51" s="81">
        <f t="shared" si="7"/>
        <v>0.79499914047782716</v>
      </c>
      <c r="U51" s="81">
        <f t="shared" si="7"/>
        <v>1.1681926393543769</v>
      </c>
      <c r="V51" s="75">
        <f t="shared" si="7"/>
        <v>15.8</v>
      </c>
      <c r="W51" s="75">
        <f t="shared" si="7"/>
        <v>18.899999999999999</v>
      </c>
      <c r="X51" s="75">
        <f t="shared" si="7"/>
        <v>-3.1</v>
      </c>
      <c r="Y51" s="75">
        <f t="shared" si="7"/>
        <v>13.5</v>
      </c>
      <c r="Z51" s="75">
        <f t="shared" si="7"/>
        <v>13.8</v>
      </c>
      <c r="AA51" s="81">
        <f t="shared" si="7"/>
        <v>1.0487225552225552</v>
      </c>
      <c r="AB51" s="75">
        <f t="shared" si="7"/>
        <v>13.1</v>
      </c>
      <c r="AC51" s="75">
        <f t="shared" si="7"/>
        <v>-0.7</v>
      </c>
      <c r="AD51" s="75">
        <f t="shared" si="7"/>
        <v>4.8</v>
      </c>
      <c r="AE51" s="75">
        <f t="shared" si="7"/>
        <v>5.9</v>
      </c>
      <c r="AF51" s="75">
        <f t="shared" si="7"/>
        <v>76.3</v>
      </c>
      <c r="AG51" s="76">
        <f t="shared" si="7"/>
        <v>83.555555555555557</v>
      </c>
    </row>
    <row r="52" spans="1:33" x14ac:dyDescent="0.3">
      <c r="A52" s="15" t="s">
        <v>0</v>
      </c>
      <c r="B52" s="16" t="s">
        <v>1</v>
      </c>
      <c r="C52" s="17" t="s">
        <v>2</v>
      </c>
      <c r="D52" s="17" t="s">
        <v>3</v>
      </c>
      <c r="E52" s="17" t="s">
        <v>4</v>
      </c>
      <c r="F52" s="17" t="s">
        <v>5</v>
      </c>
      <c r="G52" s="17" t="s">
        <v>6</v>
      </c>
      <c r="H52" s="17" t="s">
        <v>7</v>
      </c>
      <c r="I52" s="17" t="s">
        <v>587</v>
      </c>
      <c r="J52" s="17" t="s">
        <v>8</v>
      </c>
      <c r="K52" s="17" t="s">
        <v>9</v>
      </c>
      <c r="L52" s="17" t="s">
        <v>10</v>
      </c>
      <c r="M52" s="17" t="s">
        <v>11</v>
      </c>
      <c r="N52" s="17" t="s">
        <v>12</v>
      </c>
      <c r="O52" s="17" t="s">
        <v>614</v>
      </c>
      <c r="P52" s="17" t="s">
        <v>13</v>
      </c>
      <c r="Q52" s="17" t="s">
        <v>14</v>
      </c>
      <c r="R52" s="17" t="s">
        <v>15</v>
      </c>
      <c r="S52" s="17" t="s">
        <v>16</v>
      </c>
      <c r="T52" s="17" t="s">
        <v>17</v>
      </c>
      <c r="U52" s="17" t="s">
        <v>634</v>
      </c>
      <c r="V52" s="17" t="s">
        <v>18</v>
      </c>
      <c r="W52" s="17" t="s">
        <v>19</v>
      </c>
      <c r="X52" s="17" t="s">
        <v>619</v>
      </c>
      <c r="Y52" s="17" t="s">
        <v>20</v>
      </c>
      <c r="Z52" s="17" t="s">
        <v>21</v>
      </c>
      <c r="AA52" s="17" t="s">
        <v>621</v>
      </c>
      <c r="AB52" s="17" t="s">
        <v>22</v>
      </c>
      <c r="AC52" s="17" t="s">
        <v>623</v>
      </c>
      <c r="AD52" s="17" t="s">
        <v>23</v>
      </c>
      <c r="AE52" s="17" t="s">
        <v>24</v>
      </c>
      <c r="AF52" s="17" t="s">
        <v>25</v>
      </c>
      <c r="AG52" s="17" t="s">
        <v>552</v>
      </c>
    </row>
    <row r="53" spans="1:33" x14ac:dyDescent="0.3">
      <c r="A53" s="18" t="s">
        <v>138</v>
      </c>
      <c r="B53" s="19">
        <v>42381</v>
      </c>
      <c r="C53" s="20" t="s">
        <v>437</v>
      </c>
      <c r="D53" s="20" t="s">
        <v>68</v>
      </c>
      <c r="E53" s="17">
        <v>-11</v>
      </c>
      <c r="F53" s="20" t="s">
        <v>438</v>
      </c>
      <c r="G53" s="20">
        <v>0.39600000000000002</v>
      </c>
      <c r="H53" s="21" t="s">
        <v>559</v>
      </c>
      <c r="I53" s="83">
        <v>18</v>
      </c>
      <c r="J53" s="20">
        <v>0.27800000000000002</v>
      </c>
      <c r="K53" s="21" t="s">
        <v>392</v>
      </c>
      <c r="L53" s="23">
        <v>0.5</v>
      </c>
      <c r="M53" s="20">
        <v>0.36499999999999999</v>
      </c>
      <c r="N53" s="20">
        <v>16</v>
      </c>
      <c r="O53" s="27">
        <v>2</v>
      </c>
      <c r="P53" s="20">
        <v>8</v>
      </c>
      <c r="Q53" s="20">
        <v>28</v>
      </c>
      <c r="R53" s="20">
        <v>36</v>
      </c>
      <c r="S53" s="22">
        <v>0.24242424242424243</v>
      </c>
      <c r="T53" s="22">
        <v>0.73684210526315785</v>
      </c>
      <c r="U53" s="22">
        <v>0.97926634768740028</v>
      </c>
      <c r="V53" s="20">
        <v>18</v>
      </c>
      <c r="W53" s="17">
        <v>9</v>
      </c>
      <c r="X53" s="17">
        <v>9</v>
      </c>
      <c r="Y53" s="20">
        <v>8</v>
      </c>
      <c r="Z53" s="20">
        <v>18</v>
      </c>
      <c r="AA53" s="25">
        <v>0.44444444444444442</v>
      </c>
      <c r="AB53" s="17">
        <v>10</v>
      </c>
      <c r="AC53" s="17">
        <f>AB53-Z53</f>
        <v>-8</v>
      </c>
      <c r="AD53" s="20">
        <v>1</v>
      </c>
      <c r="AE53" s="20">
        <v>6</v>
      </c>
      <c r="AF53" s="20">
        <v>49</v>
      </c>
      <c r="AG53" s="20">
        <v>72</v>
      </c>
    </row>
    <row r="54" spans="1:33" x14ac:dyDescent="0.3">
      <c r="A54" s="18" t="s">
        <v>92</v>
      </c>
      <c r="B54" s="19">
        <v>42399</v>
      </c>
      <c r="C54" s="20" t="s">
        <v>453</v>
      </c>
      <c r="D54" s="20" t="s">
        <v>68</v>
      </c>
      <c r="E54" s="17">
        <v>-9</v>
      </c>
      <c r="F54" s="20" t="s">
        <v>454</v>
      </c>
      <c r="G54" s="20">
        <v>0.23899999999999999</v>
      </c>
      <c r="H54" s="21" t="s">
        <v>565</v>
      </c>
      <c r="I54" s="83">
        <v>33</v>
      </c>
      <c r="J54" s="20">
        <v>0.21199999999999999</v>
      </c>
      <c r="K54" s="20" t="s">
        <v>455</v>
      </c>
      <c r="L54" s="20">
        <v>0.93300000000000005</v>
      </c>
      <c r="M54" s="20">
        <v>0.41799999999999998</v>
      </c>
      <c r="N54" s="20">
        <v>13</v>
      </c>
      <c r="O54" s="27">
        <v>20</v>
      </c>
      <c r="P54" s="20">
        <v>16</v>
      </c>
      <c r="Q54" s="20">
        <v>23</v>
      </c>
      <c r="R54" s="20">
        <v>39</v>
      </c>
      <c r="S54" s="22">
        <v>0.35555555555555557</v>
      </c>
      <c r="T54" s="22">
        <v>0.63888888888888884</v>
      </c>
      <c r="U54" s="22">
        <v>0.99444444444444446</v>
      </c>
      <c r="V54" s="20">
        <v>20</v>
      </c>
      <c r="W54" s="17">
        <v>17</v>
      </c>
      <c r="X54" s="17">
        <v>3</v>
      </c>
      <c r="Y54" s="20">
        <v>12</v>
      </c>
      <c r="Z54" s="20">
        <v>13</v>
      </c>
      <c r="AA54" s="25">
        <v>0.92307692307692313</v>
      </c>
      <c r="AB54" s="17">
        <v>12</v>
      </c>
      <c r="AC54" s="17">
        <f>AB54-Z54</f>
        <v>-1</v>
      </c>
      <c r="AD54" s="20">
        <v>4</v>
      </c>
      <c r="AE54" s="20">
        <v>5</v>
      </c>
      <c r="AF54" s="20">
        <v>53</v>
      </c>
      <c r="AG54" s="20">
        <v>86</v>
      </c>
    </row>
    <row r="55" spans="1:33" x14ac:dyDescent="0.3">
      <c r="A55" s="18" t="s">
        <v>138</v>
      </c>
      <c r="B55" s="19">
        <v>42747</v>
      </c>
      <c r="C55" s="20" t="s">
        <v>516</v>
      </c>
      <c r="D55" s="20" t="s">
        <v>68</v>
      </c>
      <c r="E55" s="17">
        <v>-18</v>
      </c>
      <c r="F55" s="20" t="s">
        <v>98</v>
      </c>
      <c r="G55" s="20">
        <v>0.38500000000000001</v>
      </c>
      <c r="H55" s="21" t="s">
        <v>577</v>
      </c>
      <c r="I55" s="83">
        <v>15</v>
      </c>
      <c r="J55" s="20">
        <v>0.13300000000000001</v>
      </c>
      <c r="K55" s="21" t="s">
        <v>56</v>
      </c>
      <c r="L55" s="20">
        <v>0.71399999999999997</v>
      </c>
      <c r="M55" s="17">
        <v>0.47199999999999998</v>
      </c>
      <c r="N55" s="17">
        <v>23</v>
      </c>
      <c r="O55" s="27">
        <v>-8</v>
      </c>
      <c r="P55" s="20">
        <v>8</v>
      </c>
      <c r="Q55" s="20">
        <v>26</v>
      </c>
      <c r="R55" s="20">
        <v>34</v>
      </c>
      <c r="S55" s="22">
        <v>0.25</v>
      </c>
      <c r="T55" s="22">
        <v>0.78787878787878785</v>
      </c>
      <c r="U55" s="22">
        <v>1.0378787878787878</v>
      </c>
      <c r="V55" s="20">
        <v>18</v>
      </c>
      <c r="W55" s="17">
        <v>17</v>
      </c>
      <c r="X55" s="17">
        <v>1</v>
      </c>
      <c r="Y55" s="20">
        <v>9</v>
      </c>
      <c r="Z55" s="20">
        <v>12</v>
      </c>
      <c r="AA55" s="25">
        <v>0.75</v>
      </c>
      <c r="AB55" s="17">
        <v>9</v>
      </c>
      <c r="AC55" s="17">
        <f t="shared" ref="AC55:AC65" si="8">AB55-Z55</f>
        <v>-3</v>
      </c>
      <c r="AD55" s="20">
        <v>3</v>
      </c>
      <c r="AE55" s="20">
        <v>4</v>
      </c>
      <c r="AF55" s="20">
        <v>52</v>
      </c>
      <c r="AG55" s="20">
        <v>72</v>
      </c>
    </row>
    <row r="56" spans="1:33" x14ac:dyDescent="0.3">
      <c r="A56" s="18" t="s">
        <v>92</v>
      </c>
      <c r="B56" s="19">
        <v>42777</v>
      </c>
      <c r="C56" s="20" t="s">
        <v>536</v>
      </c>
      <c r="D56" s="20" t="s">
        <v>28</v>
      </c>
      <c r="E56" s="17">
        <v>22</v>
      </c>
      <c r="F56" s="20" t="s">
        <v>292</v>
      </c>
      <c r="G56" s="20">
        <v>0.41399999999999998</v>
      </c>
      <c r="H56" s="21" t="s">
        <v>236</v>
      </c>
      <c r="I56" s="83">
        <v>24</v>
      </c>
      <c r="J56" s="20">
        <v>0.41699999999999998</v>
      </c>
      <c r="K56" s="21" t="s">
        <v>379</v>
      </c>
      <c r="L56" s="20">
        <v>0.85699999999999998</v>
      </c>
      <c r="M56" s="17">
        <v>0.32700000000000001</v>
      </c>
      <c r="N56" s="17">
        <v>18</v>
      </c>
      <c r="O56" s="27">
        <v>6</v>
      </c>
      <c r="P56" s="20">
        <v>14</v>
      </c>
      <c r="Q56" s="20">
        <v>29</v>
      </c>
      <c r="R56" s="20">
        <v>43</v>
      </c>
      <c r="S56" s="22">
        <v>0.4375</v>
      </c>
      <c r="T56" s="22">
        <v>0.80555555555555558</v>
      </c>
      <c r="U56" s="22">
        <v>1.2430555555555556</v>
      </c>
      <c r="V56" s="20">
        <v>25</v>
      </c>
      <c r="W56" s="17">
        <v>21</v>
      </c>
      <c r="X56" s="17">
        <v>4</v>
      </c>
      <c r="Y56" s="20">
        <v>13</v>
      </c>
      <c r="Z56" s="20">
        <v>18</v>
      </c>
      <c r="AA56" s="25">
        <v>0.72222222222222221</v>
      </c>
      <c r="AB56" s="17">
        <v>13</v>
      </c>
      <c r="AC56" s="17">
        <f t="shared" si="8"/>
        <v>-5</v>
      </c>
      <c r="AD56" s="20">
        <v>9</v>
      </c>
      <c r="AE56" s="20">
        <v>3</v>
      </c>
      <c r="AF56" s="20">
        <v>70</v>
      </c>
      <c r="AG56" s="20">
        <v>81</v>
      </c>
    </row>
    <row r="57" spans="1:33" x14ac:dyDescent="0.3">
      <c r="A57" s="18" t="s">
        <v>92</v>
      </c>
      <c r="B57" s="19">
        <v>43111</v>
      </c>
      <c r="C57" s="20" t="s">
        <v>38</v>
      </c>
      <c r="D57" s="20" t="s">
        <v>28</v>
      </c>
      <c r="E57" s="20">
        <v>9</v>
      </c>
      <c r="F57" s="20" t="s">
        <v>93</v>
      </c>
      <c r="G57" s="20">
        <v>0.47099999999999997</v>
      </c>
      <c r="H57" s="21" t="s">
        <v>94</v>
      </c>
      <c r="I57" s="83">
        <v>17</v>
      </c>
      <c r="J57" s="20">
        <v>0.52900000000000003</v>
      </c>
      <c r="K57" s="20" t="s">
        <v>95</v>
      </c>
      <c r="L57" s="20">
        <v>0.71</v>
      </c>
      <c r="M57" s="23">
        <v>0.43099999999999999</v>
      </c>
      <c r="N57" s="20">
        <v>22</v>
      </c>
      <c r="O57" s="27">
        <v>-5</v>
      </c>
      <c r="P57" s="20">
        <v>9</v>
      </c>
      <c r="Q57" s="20">
        <v>30</v>
      </c>
      <c r="R57" s="20">
        <v>39</v>
      </c>
      <c r="S57" s="25">
        <v>0.29032258064516131</v>
      </c>
      <c r="T57" s="25">
        <v>0.81081081081081086</v>
      </c>
      <c r="U57" s="22">
        <v>1.1011333914559722</v>
      </c>
      <c r="V57" s="20">
        <v>16</v>
      </c>
      <c r="W57" s="20">
        <v>25</v>
      </c>
      <c r="X57" s="17">
        <v>-9</v>
      </c>
      <c r="Y57" s="20">
        <v>14</v>
      </c>
      <c r="Z57" s="20">
        <v>15</v>
      </c>
      <c r="AA57" s="25">
        <v>0.93333333333333335</v>
      </c>
      <c r="AB57" s="20">
        <v>11</v>
      </c>
      <c r="AC57" s="17">
        <f t="shared" si="8"/>
        <v>-4</v>
      </c>
      <c r="AD57" s="20">
        <v>6</v>
      </c>
      <c r="AE57" s="20">
        <v>5</v>
      </c>
      <c r="AF57" s="20">
        <v>79</v>
      </c>
      <c r="AG57" s="17">
        <v>81</v>
      </c>
    </row>
    <row r="58" spans="1:33" x14ac:dyDescent="0.3">
      <c r="A58" s="18" t="s">
        <v>138</v>
      </c>
      <c r="B58" s="19">
        <v>43141</v>
      </c>
      <c r="C58" s="20" t="s">
        <v>139</v>
      </c>
      <c r="D58" s="20" t="s">
        <v>140</v>
      </c>
      <c r="E58" s="20">
        <v>-2</v>
      </c>
      <c r="F58" s="20" t="s">
        <v>141</v>
      </c>
      <c r="G58" s="20">
        <v>0.42499999999999999</v>
      </c>
      <c r="H58" s="21" t="s">
        <v>142</v>
      </c>
      <c r="I58" s="83">
        <v>20</v>
      </c>
      <c r="J58" s="20">
        <v>0.3</v>
      </c>
      <c r="K58" s="20" t="s">
        <v>143</v>
      </c>
      <c r="L58" s="20">
        <v>0.56100000000000005</v>
      </c>
      <c r="M58" s="23">
        <v>0.45600000000000002</v>
      </c>
      <c r="N58" s="20">
        <v>30</v>
      </c>
      <c r="O58" s="27">
        <v>-10</v>
      </c>
      <c r="P58" s="20">
        <v>23</v>
      </c>
      <c r="Q58" s="20">
        <v>23</v>
      </c>
      <c r="R58" s="20">
        <v>46</v>
      </c>
      <c r="S58" s="25">
        <v>0.44230769230769229</v>
      </c>
      <c r="T58" s="25">
        <v>0.58974358974358976</v>
      </c>
      <c r="U58" s="22">
        <v>1.0320512820512819</v>
      </c>
      <c r="V58" s="20">
        <v>20</v>
      </c>
      <c r="W58" s="20">
        <v>30</v>
      </c>
      <c r="X58" s="17">
        <v>-10</v>
      </c>
      <c r="Y58" s="20">
        <v>12</v>
      </c>
      <c r="Z58" s="20">
        <v>8</v>
      </c>
      <c r="AA58" s="25">
        <v>1.5</v>
      </c>
      <c r="AB58" s="20">
        <v>12</v>
      </c>
      <c r="AC58" s="17">
        <f t="shared" si="8"/>
        <v>4</v>
      </c>
      <c r="AD58" s="20">
        <v>4</v>
      </c>
      <c r="AE58" s="20">
        <v>5</v>
      </c>
      <c r="AF58" s="20">
        <v>91</v>
      </c>
      <c r="AG58" s="17" t="s">
        <v>625</v>
      </c>
    </row>
    <row r="59" spans="1:33" x14ac:dyDescent="0.3">
      <c r="A59" s="18" t="s">
        <v>92</v>
      </c>
      <c r="B59" s="19">
        <v>43155</v>
      </c>
      <c r="C59" s="20" t="s">
        <v>153</v>
      </c>
      <c r="D59" s="20" t="s">
        <v>68</v>
      </c>
      <c r="E59" s="20">
        <v>-4</v>
      </c>
      <c r="F59" s="20" t="s">
        <v>154</v>
      </c>
      <c r="G59" s="20">
        <v>0.52300000000000002</v>
      </c>
      <c r="H59" s="21" t="s">
        <v>155</v>
      </c>
      <c r="I59" s="83">
        <v>14</v>
      </c>
      <c r="J59" s="20">
        <v>0.28599999999999998</v>
      </c>
      <c r="K59" s="21" t="s">
        <v>156</v>
      </c>
      <c r="L59" s="20">
        <v>0.53800000000000003</v>
      </c>
      <c r="M59" s="23">
        <v>0.47199999999999998</v>
      </c>
      <c r="N59" s="20">
        <v>16</v>
      </c>
      <c r="O59" s="27">
        <v>-2</v>
      </c>
      <c r="P59" s="20">
        <v>4</v>
      </c>
      <c r="Q59" s="20">
        <v>24</v>
      </c>
      <c r="R59" s="20">
        <v>28</v>
      </c>
      <c r="S59" s="25">
        <v>0.17391304347826086</v>
      </c>
      <c r="T59" s="25">
        <v>0.8571428571428571</v>
      </c>
      <c r="U59" s="22">
        <v>1.031055900621118</v>
      </c>
      <c r="V59" s="20">
        <v>13</v>
      </c>
      <c r="W59" s="20">
        <v>16</v>
      </c>
      <c r="X59" s="17">
        <v>-3</v>
      </c>
      <c r="Y59" s="20">
        <v>8</v>
      </c>
      <c r="Z59" s="20">
        <v>15</v>
      </c>
      <c r="AA59" s="25">
        <v>0.53333333333333333</v>
      </c>
      <c r="AB59" s="20">
        <v>9</v>
      </c>
      <c r="AC59" s="17">
        <f t="shared" si="8"/>
        <v>-6</v>
      </c>
      <c r="AD59" s="20">
        <v>3</v>
      </c>
      <c r="AE59" s="20">
        <v>3</v>
      </c>
      <c r="AF59" s="20">
        <v>57</v>
      </c>
      <c r="AG59" s="17">
        <v>64</v>
      </c>
    </row>
    <row r="60" spans="1:33" x14ac:dyDescent="0.3">
      <c r="A60" s="18" t="s">
        <v>138</v>
      </c>
      <c r="B60" s="19">
        <v>43433</v>
      </c>
      <c r="C60" s="20" t="s">
        <v>194</v>
      </c>
      <c r="D60" s="20" t="s">
        <v>68</v>
      </c>
      <c r="E60" s="20">
        <v>-2</v>
      </c>
      <c r="F60" s="20" t="s">
        <v>84</v>
      </c>
      <c r="G60" s="20">
        <v>0.40400000000000003</v>
      </c>
      <c r="H60" s="21" t="s">
        <v>64</v>
      </c>
      <c r="I60" s="83">
        <v>20</v>
      </c>
      <c r="J60" s="20">
        <v>0.35</v>
      </c>
      <c r="K60" s="21" t="s">
        <v>195</v>
      </c>
      <c r="L60" s="20">
        <v>0.44400000000000001</v>
      </c>
      <c r="M60" s="23">
        <v>0.41499999999999998</v>
      </c>
      <c r="N60" s="24">
        <v>28</v>
      </c>
      <c r="O60" s="27">
        <v>-8</v>
      </c>
      <c r="P60" s="20">
        <v>10</v>
      </c>
      <c r="Q60" s="20">
        <v>25</v>
      </c>
      <c r="R60" s="20">
        <v>35</v>
      </c>
      <c r="S60" s="22">
        <v>0.29411764705882354</v>
      </c>
      <c r="T60" s="25">
        <v>0.7142857142857143</v>
      </c>
      <c r="U60" s="22">
        <v>1.0084033613445378</v>
      </c>
      <c r="V60" s="20">
        <v>13</v>
      </c>
      <c r="W60" s="20">
        <v>12</v>
      </c>
      <c r="X60" s="17">
        <v>1</v>
      </c>
      <c r="Y60" s="20">
        <v>10</v>
      </c>
      <c r="Z60" s="20">
        <v>12</v>
      </c>
      <c r="AA60" s="25">
        <v>0.83333333333333337</v>
      </c>
      <c r="AB60" s="20">
        <v>13</v>
      </c>
      <c r="AC60" s="17">
        <f t="shared" si="8"/>
        <v>1</v>
      </c>
      <c r="AD60" s="20">
        <v>3</v>
      </c>
      <c r="AE60" s="20">
        <v>7</v>
      </c>
      <c r="AF60" s="20">
        <v>57</v>
      </c>
      <c r="AG60" s="17">
        <v>74</v>
      </c>
    </row>
    <row r="61" spans="1:33" x14ac:dyDescent="0.3">
      <c r="A61" s="18" t="s">
        <v>92</v>
      </c>
      <c r="B61" s="19">
        <v>43502</v>
      </c>
      <c r="C61" s="20" t="s">
        <v>258</v>
      </c>
      <c r="D61" s="20" t="s">
        <v>28</v>
      </c>
      <c r="E61" s="20">
        <v>18</v>
      </c>
      <c r="F61" s="20" t="s">
        <v>259</v>
      </c>
      <c r="G61" s="20">
        <v>0.57399999999999995</v>
      </c>
      <c r="H61" s="21" t="s">
        <v>260</v>
      </c>
      <c r="I61" s="83">
        <v>15</v>
      </c>
      <c r="J61" s="20">
        <v>0.33300000000000002</v>
      </c>
      <c r="K61" s="20" t="s">
        <v>261</v>
      </c>
      <c r="L61" s="20">
        <v>0.63600000000000001</v>
      </c>
      <c r="M61" s="23">
        <v>0.4</v>
      </c>
      <c r="N61" s="24">
        <v>18</v>
      </c>
      <c r="O61" s="27">
        <v>-3</v>
      </c>
      <c r="P61" s="20">
        <v>7</v>
      </c>
      <c r="Q61" s="20">
        <v>30</v>
      </c>
      <c r="R61" s="20">
        <v>37</v>
      </c>
      <c r="S61" s="22">
        <v>0.28000000000000003</v>
      </c>
      <c r="T61" s="25">
        <v>0.88235294117647056</v>
      </c>
      <c r="U61" s="22">
        <v>1.1623529411764706</v>
      </c>
      <c r="V61" s="20">
        <v>17</v>
      </c>
      <c r="W61" s="20">
        <v>20</v>
      </c>
      <c r="X61" s="17">
        <v>-3</v>
      </c>
      <c r="Y61" s="20">
        <v>13</v>
      </c>
      <c r="Z61" s="20">
        <v>11</v>
      </c>
      <c r="AA61" s="25">
        <v>1.1818181818181819</v>
      </c>
      <c r="AB61" s="20">
        <v>13</v>
      </c>
      <c r="AC61" s="17">
        <f t="shared" si="8"/>
        <v>2</v>
      </c>
      <c r="AD61" s="20">
        <v>5</v>
      </c>
      <c r="AE61" s="20">
        <v>7</v>
      </c>
      <c r="AF61" s="20">
        <v>73</v>
      </c>
      <c r="AG61" s="17">
        <v>70</v>
      </c>
    </row>
    <row r="62" spans="1:33" x14ac:dyDescent="0.3">
      <c r="A62" s="18" t="s">
        <v>92</v>
      </c>
      <c r="B62" s="19">
        <v>43519</v>
      </c>
      <c r="C62" s="20" t="s">
        <v>274</v>
      </c>
      <c r="D62" s="20" t="s">
        <v>28</v>
      </c>
      <c r="E62" s="20">
        <v>18</v>
      </c>
      <c r="F62" s="20" t="s">
        <v>275</v>
      </c>
      <c r="G62" s="20">
        <v>0.53100000000000003</v>
      </c>
      <c r="H62" s="21" t="s">
        <v>253</v>
      </c>
      <c r="I62" s="83">
        <v>27</v>
      </c>
      <c r="J62" s="20">
        <v>0.44400000000000001</v>
      </c>
      <c r="K62" s="20" t="s">
        <v>276</v>
      </c>
      <c r="L62" s="20">
        <v>0.71399999999999997</v>
      </c>
      <c r="M62" s="23">
        <v>0.38900000000000001</v>
      </c>
      <c r="N62" s="24">
        <v>29</v>
      </c>
      <c r="O62" s="27">
        <v>-2</v>
      </c>
      <c r="P62" s="20">
        <v>4</v>
      </c>
      <c r="Q62" s="20">
        <v>21</v>
      </c>
      <c r="R62" s="20">
        <v>25</v>
      </c>
      <c r="S62" s="22">
        <v>0.16</v>
      </c>
      <c r="T62" s="25">
        <v>0.65625</v>
      </c>
      <c r="U62" s="22">
        <v>0.81625000000000003</v>
      </c>
      <c r="V62" s="20">
        <v>11</v>
      </c>
      <c r="W62" s="20">
        <v>20</v>
      </c>
      <c r="X62" s="17">
        <v>-9</v>
      </c>
      <c r="Y62" s="20">
        <v>13</v>
      </c>
      <c r="Z62" s="20">
        <v>9</v>
      </c>
      <c r="AA62" s="25">
        <v>1.4444444444444444</v>
      </c>
      <c r="AB62" s="20">
        <v>16</v>
      </c>
      <c r="AC62" s="17">
        <f t="shared" si="8"/>
        <v>7</v>
      </c>
      <c r="AD62" s="20">
        <v>7</v>
      </c>
      <c r="AE62" s="20">
        <v>7</v>
      </c>
      <c r="AF62" s="20">
        <v>79</v>
      </c>
      <c r="AG62" s="17">
        <v>65</v>
      </c>
    </row>
    <row r="63" spans="1:33" x14ac:dyDescent="0.3">
      <c r="A63" s="18" t="s">
        <v>92</v>
      </c>
      <c r="B63" s="19">
        <v>43809</v>
      </c>
      <c r="C63" s="20" t="s">
        <v>335</v>
      </c>
      <c r="D63" s="20" t="s">
        <v>28</v>
      </c>
      <c r="E63" s="20">
        <v>5</v>
      </c>
      <c r="F63" s="20" t="s">
        <v>336</v>
      </c>
      <c r="G63" s="20">
        <v>0.51100000000000001</v>
      </c>
      <c r="H63" s="21" t="s">
        <v>337</v>
      </c>
      <c r="I63" s="83">
        <v>11</v>
      </c>
      <c r="J63" s="20">
        <v>0.27300000000000002</v>
      </c>
      <c r="K63" s="21" t="s">
        <v>338</v>
      </c>
      <c r="L63" s="20">
        <v>0.61499999999999999</v>
      </c>
      <c r="M63" s="23">
        <v>0.379</v>
      </c>
      <c r="N63" s="24">
        <v>26</v>
      </c>
      <c r="O63" s="27">
        <v>-15</v>
      </c>
      <c r="P63" s="20">
        <v>7</v>
      </c>
      <c r="Q63" s="20">
        <v>29</v>
      </c>
      <c r="R63" s="20">
        <v>36</v>
      </c>
      <c r="S63" s="25">
        <v>0.2413793103448276</v>
      </c>
      <c r="T63" s="25">
        <v>0.78378378378378377</v>
      </c>
      <c r="U63" s="22">
        <v>1.0251630941286114</v>
      </c>
      <c r="V63" s="20">
        <v>18</v>
      </c>
      <c r="W63" s="24">
        <v>20</v>
      </c>
      <c r="X63" s="17">
        <v>-2</v>
      </c>
      <c r="Y63" s="20">
        <v>9</v>
      </c>
      <c r="Z63" s="20">
        <v>17</v>
      </c>
      <c r="AA63" s="25">
        <v>0.52941176470588236</v>
      </c>
      <c r="AB63" s="24">
        <v>8</v>
      </c>
      <c r="AC63" s="17">
        <f t="shared" si="8"/>
        <v>-9</v>
      </c>
      <c r="AD63" s="20">
        <v>2</v>
      </c>
      <c r="AE63" s="20">
        <v>3</v>
      </c>
      <c r="AF63" s="20">
        <v>67</v>
      </c>
      <c r="AG63" s="17">
        <v>75</v>
      </c>
    </row>
    <row r="64" spans="1:33" x14ac:dyDescent="0.3">
      <c r="A64" s="18" t="s">
        <v>138</v>
      </c>
      <c r="B64" s="19">
        <v>43873</v>
      </c>
      <c r="C64" s="20" t="s">
        <v>383</v>
      </c>
      <c r="D64" s="20" t="s">
        <v>28</v>
      </c>
      <c r="E64" s="20">
        <v>14</v>
      </c>
      <c r="F64" s="20" t="s">
        <v>384</v>
      </c>
      <c r="G64" s="20">
        <v>0.47199999999999998</v>
      </c>
      <c r="H64" s="21" t="s">
        <v>90</v>
      </c>
      <c r="I64" s="83">
        <v>24</v>
      </c>
      <c r="J64" s="20">
        <v>0.375</v>
      </c>
      <c r="K64" s="20" t="s">
        <v>385</v>
      </c>
      <c r="L64" s="20">
        <v>0.68600000000000005</v>
      </c>
      <c r="M64" s="23">
        <v>0.38200000000000001</v>
      </c>
      <c r="N64" s="24">
        <v>36</v>
      </c>
      <c r="O64" s="27">
        <v>-12</v>
      </c>
      <c r="P64" s="20">
        <v>10</v>
      </c>
      <c r="Q64" s="20">
        <v>34</v>
      </c>
      <c r="R64" s="20">
        <v>44</v>
      </c>
      <c r="S64" s="25">
        <v>0.30303030303030304</v>
      </c>
      <c r="T64" s="25">
        <v>0.77272727272727271</v>
      </c>
      <c r="U64" s="22">
        <v>1.0757575757575757</v>
      </c>
      <c r="V64" s="20">
        <v>18</v>
      </c>
      <c r="W64" s="24">
        <v>24</v>
      </c>
      <c r="X64" s="17">
        <v>-6</v>
      </c>
      <c r="Y64" s="20">
        <v>15</v>
      </c>
      <c r="Z64" s="20">
        <v>12</v>
      </c>
      <c r="AA64" s="25">
        <v>1.25</v>
      </c>
      <c r="AB64" s="24">
        <v>10</v>
      </c>
      <c r="AC64" s="17">
        <f t="shared" si="8"/>
        <v>-2</v>
      </c>
      <c r="AD64" s="20">
        <v>4</v>
      </c>
      <c r="AE64" s="20">
        <v>4</v>
      </c>
      <c r="AF64" s="20">
        <v>83</v>
      </c>
      <c r="AG64" s="17">
        <v>81</v>
      </c>
    </row>
    <row r="65" spans="1:33" x14ac:dyDescent="0.3">
      <c r="A65" s="18" t="s">
        <v>92</v>
      </c>
      <c r="B65" s="19">
        <v>43890</v>
      </c>
      <c r="C65" s="20" t="s">
        <v>395</v>
      </c>
      <c r="D65" s="20" t="s">
        <v>68</v>
      </c>
      <c r="E65" s="20">
        <v>-2</v>
      </c>
      <c r="F65" s="20" t="s">
        <v>396</v>
      </c>
      <c r="G65" s="20">
        <v>0.5</v>
      </c>
      <c r="H65" s="21" t="s">
        <v>105</v>
      </c>
      <c r="I65" s="83">
        <v>18</v>
      </c>
      <c r="J65" s="20">
        <v>0.33300000000000002</v>
      </c>
      <c r="K65" s="20" t="s">
        <v>171</v>
      </c>
      <c r="L65" s="20">
        <v>0.72199999999999998</v>
      </c>
      <c r="M65" s="23">
        <v>0.49099999999999999</v>
      </c>
      <c r="N65" s="24">
        <v>28</v>
      </c>
      <c r="O65" s="27">
        <v>-10</v>
      </c>
      <c r="P65" s="20">
        <v>7</v>
      </c>
      <c r="Q65" s="20">
        <v>25</v>
      </c>
      <c r="R65" s="20">
        <v>32</v>
      </c>
      <c r="S65" s="25">
        <v>0.26923076923076922</v>
      </c>
      <c r="T65" s="25">
        <v>0.8928571428571429</v>
      </c>
      <c r="U65" s="22">
        <v>1.1620879120879122</v>
      </c>
      <c r="V65" s="20">
        <v>10</v>
      </c>
      <c r="W65" s="24">
        <v>13</v>
      </c>
      <c r="X65" s="17">
        <v>-3</v>
      </c>
      <c r="Y65" s="20">
        <v>11</v>
      </c>
      <c r="Z65" s="20">
        <v>7</v>
      </c>
      <c r="AA65" s="25">
        <v>1.5714285714285714</v>
      </c>
      <c r="AB65" s="24">
        <v>7</v>
      </c>
      <c r="AC65" s="17">
        <f t="shared" si="8"/>
        <v>0</v>
      </c>
      <c r="AD65" s="20">
        <v>3</v>
      </c>
      <c r="AE65" s="20">
        <v>3</v>
      </c>
      <c r="AF65" s="20">
        <v>71</v>
      </c>
      <c r="AG65" s="17">
        <v>68</v>
      </c>
    </row>
    <row r="66" spans="1:33" x14ac:dyDescent="0.3">
      <c r="A66" s="73"/>
      <c r="B66" s="74"/>
      <c r="C66" s="75"/>
      <c r="D66" s="75"/>
      <c r="E66" s="80">
        <f>AVERAGE(E53:E65)</f>
        <v>2.9230769230769229</v>
      </c>
      <c r="F66" s="75"/>
      <c r="G66" s="84">
        <f>AVERAGE(G53:G65)</f>
        <v>0.44961538461538453</v>
      </c>
      <c r="H66" s="79"/>
      <c r="I66" s="80">
        <f>AVERAGE(I53:I65)</f>
        <v>19.692307692307693</v>
      </c>
      <c r="J66" s="84">
        <f>AVERAGE(J53:J65)</f>
        <v>0.32792307692307693</v>
      </c>
      <c r="K66" s="79"/>
      <c r="L66" s="84">
        <f>AVERAGE(L53:L65)</f>
        <v>0.66384615384615386</v>
      </c>
      <c r="M66" s="84">
        <f>AVERAGE(M53:M65)</f>
        <v>0.41515384615384604</v>
      </c>
      <c r="N66" s="80">
        <f>AVERAGE(N53:N65)</f>
        <v>23.307692307692307</v>
      </c>
      <c r="O66" s="80">
        <f t="shared" ref="O66:AG66" si="9">AVERAGE(O53:O65)</f>
        <v>-3.6153846153846154</v>
      </c>
      <c r="P66" s="80">
        <f t="shared" si="9"/>
        <v>9.7692307692307701</v>
      </c>
      <c r="Q66" s="80">
        <f t="shared" si="9"/>
        <v>26.692307692307693</v>
      </c>
      <c r="R66" s="80">
        <f t="shared" si="9"/>
        <v>36.46153846153846</v>
      </c>
      <c r="S66" s="85">
        <f t="shared" si="9"/>
        <v>0.2876754726212028</v>
      </c>
      <c r="T66" s="85">
        <f t="shared" si="9"/>
        <v>0.76377841923954104</v>
      </c>
      <c r="U66" s="85">
        <f t="shared" si="9"/>
        <v>1.0514538918607437</v>
      </c>
      <c r="V66" s="80">
        <f t="shared" si="9"/>
        <v>16.692307692307693</v>
      </c>
      <c r="W66" s="80">
        <f t="shared" si="9"/>
        <v>18.76923076923077</v>
      </c>
      <c r="X66" s="80">
        <f t="shared" si="9"/>
        <v>-2.0769230769230771</v>
      </c>
      <c r="Y66" s="80">
        <f t="shared" si="9"/>
        <v>11.307692307692308</v>
      </c>
      <c r="Z66" s="80">
        <f t="shared" si="9"/>
        <v>12.846153846153847</v>
      </c>
      <c r="AA66" s="85">
        <f t="shared" si="9"/>
        <v>0.97052665785697445</v>
      </c>
      <c r="AB66" s="86">
        <f t="shared" si="9"/>
        <v>11</v>
      </c>
      <c r="AC66" s="80">
        <f t="shared" si="9"/>
        <v>-1.8461538461538463</v>
      </c>
      <c r="AD66" s="80">
        <f t="shared" si="9"/>
        <v>4.1538461538461542</v>
      </c>
      <c r="AE66" s="80">
        <f t="shared" si="9"/>
        <v>4.7692307692307692</v>
      </c>
      <c r="AF66" s="80">
        <f t="shared" si="9"/>
        <v>67.769230769230774</v>
      </c>
      <c r="AG66" s="80">
        <f t="shared" si="9"/>
        <v>74.083333333333329</v>
      </c>
    </row>
    <row r="67" spans="1:33" x14ac:dyDescent="0.3">
      <c r="A67" s="15" t="s">
        <v>0</v>
      </c>
      <c r="B67" s="16" t="s">
        <v>1</v>
      </c>
      <c r="C67" s="17" t="s">
        <v>2</v>
      </c>
      <c r="D67" s="17" t="s">
        <v>3</v>
      </c>
      <c r="E67" s="17" t="s">
        <v>4</v>
      </c>
      <c r="F67" s="17" t="s">
        <v>5</v>
      </c>
      <c r="G67" s="17" t="s">
        <v>6</v>
      </c>
      <c r="H67" s="17" t="s">
        <v>7</v>
      </c>
      <c r="I67" s="17" t="s">
        <v>587</v>
      </c>
      <c r="J67" s="17" t="s">
        <v>8</v>
      </c>
      <c r="K67" s="17" t="s">
        <v>9</v>
      </c>
      <c r="L67" s="17" t="s">
        <v>10</v>
      </c>
      <c r="M67" s="17" t="s">
        <v>11</v>
      </c>
      <c r="N67" s="17" t="s">
        <v>12</v>
      </c>
      <c r="O67" s="17" t="s">
        <v>614</v>
      </c>
      <c r="P67" s="17" t="s">
        <v>13</v>
      </c>
      <c r="Q67" s="17" t="s">
        <v>14</v>
      </c>
      <c r="R67" s="17" t="s">
        <v>15</v>
      </c>
      <c r="S67" s="17" t="s">
        <v>16</v>
      </c>
      <c r="T67" s="17" t="s">
        <v>17</v>
      </c>
      <c r="U67" s="17" t="s">
        <v>634</v>
      </c>
      <c r="V67" s="17" t="s">
        <v>18</v>
      </c>
      <c r="W67" s="17" t="s">
        <v>19</v>
      </c>
      <c r="X67" s="17" t="s">
        <v>619</v>
      </c>
      <c r="Y67" s="17" t="s">
        <v>20</v>
      </c>
      <c r="Z67" s="17" t="s">
        <v>21</v>
      </c>
      <c r="AA67" s="17" t="s">
        <v>621</v>
      </c>
      <c r="AB67" s="17" t="s">
        <v>22</v>
      </c>
      <c r="AC67" s="17" t="s">
        <v>623</v>
      </c>
      <c r="AD67" s="17" t="s">
        <v>23</v>
      </c>
      <c r="AE67" s="17" t="s">
        <v>24</v>
      </c>
      <c r="AF67" s="17" t="s">
        <v>25</v>
      </c>
      <c r="AG67" s="17" t="s">
        <v>552</v>
      </c>
    </row>
    <row r="68" spans="1:33" x14ac:dyDescent="0.3">
      <c r="A68" s="18" t="s">
        <v>87</v>
      </c>
      <c r="B68" s="19">
        <v>42343</v>
      </c>
      <c r="C68" s="20" t="s">
        <v>417</v>
      </c>
      <c r="D68" s="20" t="s">
        <v>28</v>
      </c>
      <c r="E68" s="17">
        <v>6</v>
      </c>
      <c r="F68" s="20" t="s">
        <v>114</v>
      </c>
      <c r="G68" s="20">
        <v>0.42</v>
      </c>
      <c r="H68" s="21" t="s">
        <v>555</v>
      </c>
      <c r="I68" s="83">
        <v>10</v>
      </c>
      <c r="J68" s="25">
        <v>0.4</v>
      </c>
      <c r="K68" s="20" t="s">
        <v>418</v>
      </c>
      <c r="L68" s="25">
        <v>0.8</v>
      </c>
      <c r="M68" s="20">
        <v>0.38500000000000001</v>
      </c>
      <c r="N68" s="20">
        <v>13</v>
      </c>
      <c r="O68" s="27">
        <v>-3</v>
      </c>
      <c r="P68" s="20">
        <v>7</v>
      </c>
      <c r="Q68" s="20">
        <v>24</v>
      </c>
      <c r="R68" s="20">
        <v>31</v>
      </c>
      <c r="S68" s="22">
        <v>0.21875</v>
      </c>
      <c r="T68" s="22">
        <v>0.70588235294117652</v>
      </c>
      <c r="U68" s="22">
        <v>0.92463235294117652</v>
      </c>
      <c r="V68" s="20">
        <v>17</v>
      </c>
      <c r="W68" s="17">
        <v>23</v>
      </c>
      <c r="X68" s="17">
        <v>-6</v>
      </c>
      <c r="Y68" s="20">
        <v>10</v>
      </c>
      <c r="Z68" s="20">
        <v>16</v>
      </c>
      <c r="AA68" s="25">
        <v>0.625</v>
      </c>
      <c r="AB68" s="17">
        <v>17</v>
      </c>
      <c r="AC68" s="17">
        <f>AB68-Z68</f>
        <v>1</v>
      </c>
      <c r="AD68" s="20">
        <v>2</v>
      </c>
      <c r="AE68" s="20">
        <v>4</v>
      </c>
      <c r="AF68" s="20">
        <v>62</v>
      </c>
      <c r="AG68" s="26">
        <v>76</v>
      </c>
    </row>
    <row r="69" spans="1:33" x14ac:dyDescent="0.3">
      <c r="A69" s="18" t="s">
        <v>128</v>
      </c>
      <c r="B69" s="19">
        <v>42385</v>
      </c>
      <c r="C69" s="20" t="s">
        <v>442</v>
      </c>
      <c r="D69" s="20" t="s">
        <v>28</v>
      </c>
      <c r="E69" s="17">
        <v>5</v>
      </c>
      <c r="F69" s="20" t="s">
        <v>443</v>
      </c>
      <c r="G69" s="20">
        <v>0.53700000000000003</v>
      </c>
      <c r="H69" s="21" t="s">
        <v>561</v>
      </c>
      <c r="I69" s="83">
        <v>19</v>
      </c>
      <c r="J69" s="20">
        <v>0.57899999999999996</v>
      </c>
      <c r="K69" s="21" t="s">
        <v>572</v>
      </c>
      <c r="L69" s="25">
        <v>1</v>
      </c>
      <c r="M69" s="20">
        <v>0.47099999999999997</v>
      </c>
      <c r="N69" s="20">
        <v>10</v>
      </c>
      <c r="O69" s="27">
        <v>9</v>
      </c>
      <c r="P69" s="20">
        <v>2</v>
      </c>
      <c r="Q69" s="20">
        <v>18</v>
      </c>
      <c r="R69" s="20">
        <v>20</v>
      </c>
      <c r="S69" s="22">
        <v>0.1111111111111111</v>
      </c>
      <c r="T69" s="22">
        <v>0.69230769230769229</v>
      </c>
      <c r="U69" s="22">
        <v>0.80341880341880345</v>
      </c>
      <c r="V69" s="20">
        <v>12</v>
      </c>
      <c r="W69" s="17">
        <v>12</v>
      </c>
      <c r="X69" s="17">
        <v>0</v>
      </c>
      <c r="Y69" s="20">
        <v>15</v>
      </c>
      <c r="Z69" s="20">
        <v>14</v>
      </c>
      <c r="AA69" s="25">
        <v>1.0714285714285714</v>
      </c>
      <c r="AB69" s="17">
        <v>8</v>
      </c>
      <c r="AC69" s="17">
        <f>AB69-Z69</f>
        <v>-6</v>
      </c>
      <c r="AD69" s="20">
        <v>0</v>
      </c>
      <c r="AE69" s="20">
        <v>2</v>
      </c>
      <c r="AF69" s="20">
        <v>59</v>
      </c>
      <c r="AG69" s="20">
        <v>57</v>
      </c>
    </row>
    <row r="70" spans="1:33" x14ac:dyDescent="0.3">
      <c r="A70" s="18" t="s">
        <v>128</v>
      </c>
      <c r="B70" s="19">
        <v>42745</v>
      </c>
      <c r="C70" s="20" t="s">
        <v>102</v>
      </c>
      <c r="D70" s="20" t="s">
        <v>103</v>
      </c>
      <c r="E70" s="17">
        <v>5</v>
      </c>
      <c r="F70" s="20" t="s">
        <v>515</v>
      </c>
      <c r="G70" s="20">
        <v>0.42299999999999999</v>
      </c>
      <c r="H70" s="21" t="s">
        <v>115</v>
      </c>
      <c r="I70" s="83">
        <v>25</v>
      </c>
      <c r="J70" s="20">
        <v>0.32</v>
      </c>
      <c r="K70" s="20" t="s">
        <v>343</v>
      </c>
      <c r="L70" s="20">
        <v>0.68400000000000005</v>
      </c>
      <c r="M70" s="17">
        <v>0.34300000000000003</v>
      </c>
      <c r="N70" s="17">
        <v>25</v>
      </c>
      <c r="O70" s="27">
        <v>0</v>
      </c>
      <c r="P70" s="20">
        <v>14</v>
      </c>
      <c r="Q70" s="20">
        <v>24</v>
      </c>
      <c r="R70" s="20">
        <v>38</v>
      </c>
      <c r="S70" s="22">
        <v>0.4375</v>
      </c>
      <c r="T70" s="22">
        <v>0.55813953488372092</v>
      </c>
      <c r="U70" s="22">
        <v>0.99563953488372092</v>
      </c>
      <c r="V70" s="20">
        <v>12</v>
      </c>
      <c r="W70" s="17">
        <v>19</v>
      </c>
      <c r="X70" s="17">
        <v>-7</v>
      </c>
      <c r="Y70" s="20">
        <v>11</v>
      </c>
      <c r="Z70" s="20">
        <v>15</v>
      </c>
      <c r="AA70" s="25">
        <v>0.73333333333333328</v>
      </c>
      <c r="AB70" s="17">
        <v>13</v>
      </c>
      <c r="AC70" s="17">
        <f t="shared" ref="AC70:AC77" si="10">AB70-Z70</f>
        <v>-2</v>
      </c>
      <c r="AD70" s="20">
        <v>7</v>
      </c>
      <c r="AE70" s="20">
        <v>6</v>
      </c>
      <c r="AF70" s="20">
        <v>65</v>
      </c>
      <c r="AG70" s="20" t="s">
        <v>626</v>
      </c>
    </row>
    <row r="71" spans="1:33" x14ac:dyDescent="0.3">
      <c r="A71" s="18" t="s">
        <v>87</v>
      </c>
      <c r="B71" s="19">
        <v>42770</v>
      </c>
      <c r="C71" s="20" t="s">
        <v>531</v>
      </c>
      <c r="D71" s="20" t="s">
        <v>103</v>
      </c>
      <c r="E71" s="17">
        <v>8</v>
      </c>
      <c r="F71" s="20" t="s">
        <v>389</v>
      </c>
      <c r="G71" s="20">
        <v>0.54100000000000004</v>
      </c>
      <c r="H71" s="20" t="s">
        <v>532</v>
      </c>
      <c r="I71" s="24">
        <v>27</v>
      </c>
      <c r="J71" s="20">
        <v>0.51900000000000002</v>
      </c>
      <c r="K71" s="21" t="s">
        <v>161</v>
      </c>
      <c r="L71" s="20">
        <v>0.69199999999999995</v>
      </c>
      <c r="M71" s="17">
        <v>0.48299999999999998</v>
      </c>
      <c r="N71" s="17">
        <v>18</v>
      </c>
      <c r="O71" s="27">
        <v>9</v>
      </c>
      <c r="P71" s="20">
        <v>12</v>
      </c>
      <c r="Q71" s="20">
        <v>23</v>
      </c>
      <c r="R71" s="20">
        <v>35</v>
      </c>
      <c r="S71" s="22">
        <v>0.38709677419354838</v>
      </c>
      <c r="T71" s="22">
        <v>0.69696969696969702</v>
      </c>
      <c r="U71" s="22">
        <v>1.0840664711632453</v>
      </c>
      <c r="V71" s="20">
        <v>19</v>
      </c>
      <c r="W71" s="17">
        <v>15</v>
      </c>
      <c r="X71" s="17">
        <v>4</v>
      </c>
      <c r="Y71" s="20">
        <v>21</v>
      </c>
      <c r="Z71" s="20">
        <v>12</v>
      </c>
      <c r="AA71" s="25">
        <v>1.75</v>
      </c>
      <c r="AB71" s="17">
        <v>8</v>
      </c>
      <c r="AC71" s="17">
        <f t="shared" si="10"/>
        <v>-4</v>
      </c>
      <c r="AD71" s="20">
        <v>4</v>
      </c>
      <c r="AE71" s="20">
        <v>4</v>
      </c>
      <c r="AF71" s="20">
        <v>89</v>
      </c>
      <c r="AG71" s="20" t="s">
        <v>629</v>
      </c>
    </row>
    <row r="72" spans="1:33" x14ac:dyDescent="0.3">
      <c r="A72" s="18" t="s">
        <v>87</v>
      </c>
      <c r="B72" s="19">
        <v>43109</v>
      </c>
      <c r="C72" s="20" t="s">
        <v>88</v>
      </c>
      <c r="D72" s="20" t="s">
        <v>28</v>
      </c>
      <c r="E72" s="20">
        <v>31</v>
      </c>
      <c r="F72" s="20" t="s">
        <v>89</v>
      </c>
      <c r="G72" s="20">
        <v>0.52500000000000002</v>
      </c>
      <c r="H72" s="21" t="s">
        <v>90</v>
      </c>
      <c r="I72" s="83">
        <v>24</v>
      </c>
      <c r="J72" s="20">
        <v>0.375</v>
      </c>
      <c r="K72" s="21" t="s">
        <v>91</v>
      </c>
      <c r="L72" s="20">
        <v>0.64300000000000002</v>
      </c>
      <c r="M72" s="23">
        <v>0.36399999999999999</v>
      </c>
      <c r="N72" s="20">
        <v>18</v>
      </c>
      <c r="O72" s="27">
        <v>6</v>
      </c>
      <c r="P72" s="20">
        <v>12</v>
      </c>
      <c r="Q72" s="20">
        <v>27</v>
      </c>
      <c r="R72" s="20">
        <v>39</v>
      </c>
      <c r="S72" s="25">
        <v>0.4</v>
      </c>
      <c r="T72" s="25">
        <v>0.72972972972972971</v>
      </c>
      <c r="U72" s="22">
        <v>1.1297297297297297</v>
      </c>
      <c r="V72" s="20">
        <v>17</v>
      </c>
      <c r="W72" s="20">
        <v>13</v>
      </c>
      <c r="X72" s="17">
        <v>4</v>
      </c>
      <c r="Y72" s="20">
        <v>14</v>
      </c>
      <c r="Z72" s="20">
        <v>10</v>
      </c>
      <c r="AA72" s="25">
        <v>1.4</v>
      </c>
      <c r="AB72" s="20">
        <v>3</v>
      </c>
      <c r="AC72" s="17">
        <f t="shared" si="10"/>
        <v>-7</v>
      </c>
      <c r="AD72" s="20">
        <v>10</v>
      </c>
      <c r="AE72" s="20">
        <v>5</v>
      </c>
      <c r="AF72" s="20">
        <v>80</v>
      </c>
      <c r="AG72" s="17">
        <v>74</v>
      </c>
    </row>
    <row r="73" spans="1:33" x14ac:dyDescent="0.3">
      <c r="A73" s="18" t="s">
        <v>128</v>
      </c>
      <c r="B73" s="19">
        <v>43134</v>
      </c>
      <c r="C73" s="20" t="s">
        <v>129</v>
      </c>
      <c r="D73" s="20" t="s">
        <v>28</v>
      </c>
      <c r="E73" s="20">
        <v>6</v>
      </c>
      <c r="F73" s="20" t="s">
        <v>130</v>
      </c>
      <c r="G73" s="20">
        <v>0.41299999999999998</v>
      </c>
      <c r="H73" s="21" t="s">
        <v>131</v>
      </c>
      <c r="I73" s="83">
        <v>29</v>
      </c>
      <c r="J73" s="20">
        <v>0.34499999999999997</v>
      </c>
      <c r="K73" s="21" t="s">
        <v>132</v>
      </c>
      <c r="L73" s="20">
        <v>0.57099999999999995</v>
      </c>
      <c r="M73" s="23">
        <v>0.35799999999999998</v>
      </c>
      <c r="N73" s="20">
        <v>30</v>
      </c>
      <c r="O73" s="27">
        <v>-1</v>
      </c>
      <c r="P73" s="20">
        <v>8</v>
      </c>
      <c r="Q73" s="20">
        <v>24</v>
      </c>
      <c r="R73" s="20">
        <v>32</v>
      </c>
      <c r="S73" s="25">
        <v>0.29629629629629628</v>
      </c>
      <c r="T73" s="25">
        <v>0.72727272727272729</v>
      </c>
      <c r="U73" s="22">
        <v>1.0235690235690236</v>
      </c>
      <c r="V73" s="20">
        <v>13</v>
      </c>
      <c r="W73" s="20">
        <v>17</v>
      </c>
      <c r="X73" s="17">
        <v>-4</v>
      </c>
      <c r="Y73" s="20">
        <v>15</v>
      </c>
      <c r="Z73" s="20">
        <v>9</v>
      </c>
      <c r="AA73" s="25">
        <v>1.6666666666666667</v>
      </c>
      <c r="AB73" s="20">
        <v>8</v>
      </c>
      <c r="AC73" s="17">
        <f t="shared" si="10"/>
        <v>-1</v>
      </c>
      <c r="AD73" s="20">
        <v>10</v>
      </c>
      <c r="AE73" s="20">
        <v>4</v>
      </c>
      <c r="AF73" s="20">
        <v>60</v>
      </c>
      <c r="AG73" s="17">
        <v>63</v>
      </c>
    </row>
    <row r="74" spans="1:33" x14ac:dyDescent="0.3">
      <c r="A74" s="18" t="s">
        <v>87</v>
      </c>
      <c r="B74" s="19">
        <v>43477</v>
      </c>
      <c r="C74" s="20" t="s">
        <v>234</v>
      </c>
      <c r="D74" s="20" t="s">
        <v>28</v>
      </c>
      <c r="E74" s="20">
        <v>25</v>
      </c>
      <c r="F74" s="20" t="s">
        <v>235</v>
      </c>
      <c r="G74" s="20">
        <v>0.5</v>
      </c>
      <c r="H74" s="21" t="s">
        <v>236</v>
      </c>
      <c r="I74" s="83">
        <v>24</v>
      </c>
      <c r="J74" s="20">
        <v>0.41699999999999998</v>
      </c>
      <c r="K74" s="21" t="s">
        <v>175</v>
      </c>
      <c r="L74" s="20">
        <v>0.85699999999999998</v>
      </c>
      <c r="M74" s="23">
        <v>0.36699999999999999</v>
      </c>
      <c r="N74" s="24">
        <v>18</v>
      </c>
      <c r="O74" s="27">
        <v>6</v>
      </c>
      <c r="P74" s="20">
        <v>13</v>
      </c>
      <c r="Q74" s="20">
        <v>34</v>
      </c>
      <c r="R74" s="20">
        <v>47</v>
      </c>
      <c r="S74" s="22">
        <v>0.41935483870967744</v>
      </c>
      <c r="T74" s="25">
        <v>0.87179487179487181</v>
      </c>
      <c r="U74" s="22">
        <v>1.2911497105045493</v>
      </c>
      <c r="V74" s="20">
        <v>13</v>
      </c>
      <c r="W74" s="20">
        <v>11</v>
      </c>
      <c r="X74" s="17">
        <v>2</v>
      </c>
      <c r="Y74" s="20">
        <v>17</v>
      </c>
      <c r="Z74" s="20">
        <v>10</v>
      </c>
      <c r="AA74" s="25">
        <v>1.7</v>
      </c>
      <c r="AB74" s="20">
        <v>5</v>
      </c>
      <c r="AC74" s="17">
        <f t="shared" si="10"/>
        <v>-5</v>
      </c>
      <c r="AD74" s="20">
        <v>2</v>
      </c>
      <c r="AE74" s="20">
        <v>1</v>
      </c>
      <c r="AF74" s="20">
        <v>78</v>
      </c>
      <c r="AG74" s="17">
        <v>76</v>
      </c>
    </row>
    <row r="75" spans="1:33" x14ac:dyDescent="0.3">
      <c r="A75" s="18" t="s">
        <v>128</v>
      </c>
      <c r="B75" s="19">
        <v>43512</v>
      </c>
      <c r="C75" s="20" t="s">
        <v>270</v>
      </c>
      <c r="D75" s="20" t="s">
        <v>28</v>
      </c>
      <c r="E75" s="20">
        <v>18</v>
      </c>
      <c r="F75" s="20" t="s">
        <v>34</v>
      </c>
      <c r="G75" s="20">
        <v>0.50800000000000001</v>
      </c>
      <c r="H75" s="21" t="s">
        <v>271</v>
      </c>
      <c r="I75" s="83">
        <v>31</v>
      </c>
      <c r="J75" s="20">
        <v>0.35499999999999998</v>
      </c>
      <c r="K75" s="21" t="s">
        <v>240</v>
      </c>
      <c r="L75" s="20">
        <v>0.66700000000000004</v>
      </c>
      <c r="M75" s="23">
        <v>0.377</v>
      </c>
      <c r="N75" s="24">
        <v>20</v>
      </c>
      <c r="O75" s="27">
        <v>11</v>
      </c>
      <c r="P75" s="20">
        <v>14</v>
      </c>
      <c r="Q75" s="20">
        <v>23</v>
      </c>
      <c r="R75" s="20">
        <v>37</v>
      </c>
      <c r="S75" s="22">
        <v>0.4375</v>
      </c>
      <c r="T75" s="25">
        <v>0.65714285714285714</v>
      </c>
      <c r="U75" s="22">
        <v>1.094642857142857</v>
      </c>
      <c r="V75" s="20">
        <v>13</v>
      </c>
      <c r="W75" s="20">
        <v>12</v>
      </c>
      <c r="X75" s="17">
        <v>1</v>
      </c>
      <c r="Y75" s="20">
        <v>20</v>
      </c>
      <c r="Z75" s="20">
        <v>12</v>
      </c>
      <c r="AA75" s="25">
        <v>1.6666666666666667</v>
      </c>
      <c r="AB75" s="20">
        <v>14</v>
      </c>
      <c r="AC75" s="17">
        <f t="shared" si="10"/>
        <v>2</v>
      </c>
      <c r="AD75" s="20">
        <v>9</v>
      </c>
      <c r="AE75" s="20">
        <v>8</v>
      </c>
      <c r="AF75" s="20">
        <v>77</v>
      </c>
      <c r="AG75" s="17">
        <v>75</v>
      </c>
    </row>
    <row r="76" spans="1:33" x14ac:dyDescent="0.3">
      <c r="A76" s="18" t="s">
        <v>128</v>
      </c>
      <c r="B76" s="19">
        <v>43855</v>
      </c>
      <c r="C76" s="20" t="s">
        <v>366</v>
      </c>
      <c r="D76" s="20" t="s">
        <v>28</v>
      </c>
      <c r="E76" s="20">
        <v>36</v>
      </c>
      <c r="F76" s="20" t="s">
        <v>367</v>
      </c>
      <c r="G76" s="20">
        <v>0.51700000000000002</v>
      </c>
      <c r="H76" s="21" t="s">
        <v>142</v>
      </c>
      <c r="I76" s="83">
        <v>20</v>
      </c>
      <c r="J76" s="23">
        <v>0.3</v>
      </c>
      <c r="K76" s="20" t="s">
        <v>368</v>
      </c>
      <c r="L76" s="20">
        <v>1</v>
      </c>
      <c r="M76" s="23">
        <v>0.40400000000000003</v>
      </c>
      <c r="N76" s="24">
        <v>6</v>
      </c>
      <c r="O76" s="27">
        <v>14</v>
      </c>
      <c r="P76" s="20">
        <v>12</v>
      </c>
      <c r="Q76" s="20">
        <v>26</v>
      </c>
      <c r="R76" s="20">
        <v>38</v>
      </c>
      <c r="S76" s="25">
        <v>0.42857142857142855</v>
      </c>
      <c r="T76" s="25">
        <v>0.78787878787878785</v>
      </c>
      <c r="U76" s="22">
        <v>1.2164502164502164</v>
      </c>
      <c r="V76" s="20">
        <v>15</v>
      </c>
      <c r="W76" s="24">
        <v>16</v>
      </c>
      <c r="X76" s="17">
        <v>-1</v>
      </c>
      <c r="Y76" s="20">
        <v>14</v>
      </c>
      <c r="Z76" s="20">
        <v>11</v>
      </c>
      <c r="AA76" s="25">
        <v>1.2727272727272727</v>
      </c>
      <c r="AB76" s="24">
        <v>14</v>
      </c>
      <c r="AC76" s="17">
        <f t="shared" si="10"/>
        <v>3</v>
      </c>
      <c r="AD76" s="20">
        <v>2</v>
      </c>
      <c r="AE76" s="20">
        <v>10</v>
      </c>
      <c r="AF76" s="20">
        <v>80</v>
      </c>
      <c r="AG76" s="17">
        <v>74</v>
      </c>
    </row>
    <row r="77" spans="1:33" x14ac:dyDescent="0.3">
      <c r="A77" s="18" t="s">
        <v>87</v>
      </c>
      <c r="B77" s="19">
        <v>43883</v>
      </c>
      <c r="C77" s="20" t="s">
        <v>390</v>
      </c>
      <c r="D77" s="20" t="s">
        <v>28</v>
      </c>
      <c r="E77" s="20">
        <v>37</v>
      </c>
      <c r="F77" s="20" t="s">
        <v>391</v>
      </c>
      <c r="G77" s="20">
        <v>0.59299999999999997</v>
      </c>
      <c r="H77" s="20" t="s">
        <v>120</v>
      </c>
      <c r="I77" s="24">
        <v>23</v>
      </c>
      <c r="J77" s="20">
        <v>0.56499999999999995</v>
      </c>
      <c r="K77" s="21" t="s">
        <v>392</v>
      </c>
      <c r="L77" s="20">
        <v>0.5</v>
      </c>
      <c r="M77" s="23">
        <v>0.34100000000000003</v>
      </c>
      <c r="N77" s="24">
        <v>18</v>
      </c>
      <c r="O77" s="27">
        <v>5</v>
      </c>
      <c r="P77" s="20">
        <v>6</v>
      </c>
      <c r="Q77" s="20">
        <v>25</v>
      </c>
      <c r="R77" s="20">
        <v>31</v>
      </c>
      <c r="S77" s="25">
        <v>0.27272727272727271</v>
      </c>
      <c r="T77" s="25">
        <v>0.73529411764705888</v>
      </c>
      <c r="U77" s="22">
        <v>1.0080213903743316</v>
      </c>
      <c r="V77" s="20">
        <v>17</v>
      </c>
      <c r="W77" s="24">
        <v>10</v>
      </c>
      <c r="X77" s="17">
        <v>7</v>
      </c>
      <c r="Y77" s="20">
        <v>16</v>
      </c>
      <c r="Z77" s="20">
        <v>9</v>
      </c>
      <c r="AA77" s="25">
        <v>1.7777777777777777</v>
      </c>
      <c r="AB77" s="24">
        <v>14</v>
      </c>
      <c r="AC77" s="17">
        <f t="shared" si="10"/>
        <v>5</v>
      </c>
      <c r="AD77" s="20">
        <v>5</v>
      </c>
      <c r="AE77" s="20">
        <v>6</v>
      </c>
      <c r="AF77" s="20">
        <v>79</v>
      </c>
      <c r="AG77" s="17">
        <v>65</v>
      </c>
    </row>
    <row r="78" spans="1:33" x14ac:dyDescent="0.3">
      <c r="A78" s="73"/>
      <c r="B78" s="74"/>
      <c r="C78" s="75"/>
      <c r="D78" s="75"/>
      <c r="E78" s="75">
        <f>AVERAGE(E68:E77)</f>
        <v>17.7</v>
      </c>
      <c r="F78" s="75"/>
      <c r="G78" s="78">
        <f>AVERAGE(G68:G77)</f>
        <v>0.49770000000000003</v>
      </c>
      <c r="H78" s="79"/>
      <c r="I78" s="75">
        <f>AVERAGE(I68:I77)</f>
        <v>23.2</v>
      </c>
      <c r="J78" s="78">
        <f>AVERAGE(J68:J77)</f>
        <v>0.41749999999999998</v>
      </c>
      <c r="K78" s="75"/>
      <c r="L78" s="78">
        <f>AVERAGE(L68:L77)</f>
        <v>0.74139999999999995</v>
      </c>
      <c r="M78" s="78">
        <f>AVERAGE(M68:M77)</f>
        <v>0.38929999999999998</v>
      </c>
      <c r="N78" s="75">
        <f>AVERAGE(N68:N77)</f>
        <v>17.600000000000001</v>
      </c>
      <c r="O78" s="75">
        <f>AVERAGE(O68:O77)</f>
        <v>5.6</v>
      </c>
      <c r="P78" s="75">
        <f t="shared" ref="P78:AG78" si="11">AVERAGE(P68:P77)</f>
        <v>10</v>
      </c>
      <c r="Q78" s="75">
        <f t="shared" si="11"/>
        <v>24.8</v>
      </c>
      <c r="R78" s="75">
        <f t="shared" si="11"/>
        <v>34.799999999999997</v>
      </c>
      <c r="S78" s="81">
        <f t="shared" si="11"/>
        <v>0.34089077216093344</v>
      </c>
      <c r="T78" s="81">
        <f t="shared" si="11"/>
        <v>0.71624123685683194</v>
      </c>
      <c r="U78" s="81">
        <f t="shared" si="11"/>
        <v>1.0571320090177652</v>
      </c>
      <c r="V78" s="75">
        <f t="shared" si="11"/>
        <v>14.8</v>
      </c>
      <c r="W78" s="75">
        <f t="shared" si="11"/>
        <v>14.8</v>
      </c>
      <c r="X78" s="75">
        <f t="shared" si="11"/>
        <v>0</v>
      </c>
      <c r="Y78" s="75">
        <f t="shared" si="11"/>
        <v>15.3</v>
      </c>
      <c r="Z78" s="75">
        <f t="shared" si="11"/>
        <v>11.8</v>
      </c>
      <c r="AA78" s="81">
        <f t="shared" si="11"/>
        <v>1.3663600288600288</v>
      </c>
      <c r="AB78" s="75">
        <f t="shared" si="11"/>
        <v>10.4</v>
      </c>
      <c r="AC78" s="75">
        <f t="shared" si="11"/>
        <v>-1.4</v>
      </c>
      <c r="AD78" s="75">
        <f t="shared" si="11"/>
        <v>5.0999999999999996</v>
      </c>
      <c r="AE78" s="75">
        <f t="shared" si="11"/>
        <v>5</v>
      </c>
      <c r="AF78" s="75">
        <f t="shared" si="11"/>
        <v>72.900000000000006</v>
      </c>
      <c r="AG78" s="75">
        <f t="shared" si="11"/>
        <v>70</v>
      </c>
    </row>
    <row r="79" spans="1:33" x14ac:dyDescent="0.3">
      <c r="A79" s="15" t="s">
        <v>0</v>
      </c>
      <c r="B79" s="16" t="s">
        <v>1</v>
      </c>
      <c r="C79" s="17" t="s">
        <v>2</v>
      </c>
      <c r="D79" s="17" t="s">
        <v>3</v>
      </c>
      <c r="E79" s="17" t="s">
        <v>4</v>
      </c>
      <c r="F79" s="17" t="s">
        <v>5</v>
      </c>
      <c r="G79" s="17" t="s">
        <v>6</v>
      </c>
      <c r="H79" s="17" t="s">
        <v>7</v>
      </c>
      <c r="I79" s="17" t="s">
        <v>587</v>
      </c>
      <c r="J79" s="17" t="s">
        <v>8</v>
      </c>
      <c r="K79" s="17" t="s">
        <v>9</v>
      </c>
      <c r="L79" s="17" t="s">
        <v>10</v>
      </c>
      <c r="M79" s="17" t="s">
        <v>11</v>
      </c>
      <c r="N79" s="17" t="s">
        <v>12</v>
      </c>
      <c r="O79" s="17" t="s">
        <v>614</v>
      </c>
      <c r="P79" s="17" t="s">
        <v>13</v>
      </c>
      <c r="Q79" s="17" t="s">
        <v>14</v>
      </c>
      <c r="R79" s="17" t="s">
        <v>15</v>
      </c>
      <c r="S79" s="17" t="s">
        <v>16</v>
      </c>
      <c r="T79" s="17" t="s">
        <v>17</v>
      </c>
      <c r="U79" s="17" t="s">
        <v>634</v>
      </c>
      <c r="V79" s="17" t="s">
        <v>18</v>
      </c>
      <c r="W79" s="17" t="s">
        <v>19</v>
      </c>
      <c r="X79" s="17" t="s">
        <v>619</v>
      </c>
      <c r="Y79" s="17" t="s">
        <v>20</v>
      </c>
      <c r="Z79" s="17" t="s">
        <v>21</v>
      </c>
      <c r="AA79" s="17" t="s">
        <v>621</v>
      </c>
      <c r="AB79" s="17" t="s">
        <v>22</v>
      </c>
      <c r="AC79" s="17" t="s">
        <v>623</v>
      </c>
      <c r="AD79" s="17" t="s">
        <v>23</v>
      </c>
      <c r="AE79" s="17" t="s">
        <v>24</v>
      </c>
      <c r="AF79" s="17" t="s">
        <v>25</v>
      </c>
      <c r="AG79" s="17" t="s">
        <v>552</v>
      </c>
    </row>
    <row r="80" spans="1:33" x14ac:dyDescent="0.3">
      <c r="A80" s="18" t="s">
        <v>122</v>
      </c>
      <c r="B80" s="19">
        <v>42389</v>
      </c>
      <c r="C80" s="20" t="s">
        <v>444</v>
      </c>
      <c r="D80" s="20" t="s">
        <v>28</v>
      </c>
      <c r="E80" s="17">
        <v>14</v>
      </c>
      <c r="F80" s="20" t="s">
        <v>445</v>
      </c>
      <c r="G80" s="20">
        <v>0.42399999999999999</v>
      </c>
      <c r="H80" s="21" t="s">
        <v>562</v>
      </c>
      <c r="I80" s="83">
        <v>21</v>
      </c>
      <c r="J80" s="20">
        <v>0.42899999999999999</v>
      </c>
      <c r="K80" s="20" t="s">
        <v>446</v>
      </c>
      <c r="L80" s="20">
        <v>0.89500000000000002</v>
      </c>
      <c r="M80" s="20">
        <v>0.41799999999999998</v>
      </c>
      <c r="N80" s="20">
        <v>24</v>
      </c>
      <c r="O80" s="27">
        <v>-3</v>
      </c>
      <c r="P80" s="20">
        <v>12</v>
      </c>
      <c r="Q80" s="20">
        <v>20</v>
      </c>
      <c r="R80" s="20">
        <v>32</v>
      </c>
      <c r="S80" s="22">
        <v>0.34285714285714286</v>
      </c>
      <c r="T80" s="22">
        <v>0.625</v>
      </c>
      <c r="U80" s="22">
        <v>0.96785714285714286</v>
      </c>
      <c r="V80" s="20">
        <v>13</v>
      </c>
      <c r="W80" s="17">
        <v>17</v>
      </c>
      <c r="X80" s="17">
        <v>-4</v>
      </c>
      <c r="Y80" s="20">
        <v>19</v>
      </c>
      <c r="Z80" s="20">
        <v>8</v>
      </c>
      <c r="AA80" s="72">
        <v>2.375</v>
      </c>
      <c r="AB80" s="17">
        <v>16</v>
      </c>
      <c r="AC80" s="17">
        <f>AB80-Z80</f>
        <v>8</v>
      </c>
      <c r="AD80" s="20">
        <v>6</v>
      </c>
      <c r="AE80" s="20">
        <v>7</v>
      </c>
      <c r="AF80" s="20">
        <v>76</v>
      </c>
      <c r="AG80" s="20">
        <v>74</v>
      </c>
    </row>
    <row r="81" spans="1:33" x14ac:dyDescent="0.3">
      <c r="A81" s="18" t="s">
        <v>47</v>
      </c>
      <c r="B81" s="19">
        <v>42417</v>
      </c>
      <c r="C81" s="20" t="s">
        <v>465</v>
      </c>
      <c r="D81" s="20" t="s">
        <v>28</v>
      </c>
      <c r="E81" s="17">
        <v>21</v>
      </c>
      <c r="F81" s="20" t="s">
        <v>135</v>
      </c>
      <c r="G81" s="20">
        <v>0.48399999999999999</v>
      </c>
      <c r="H81" s="25" t="s">
        <v>400</v>
      </c>
      <c r="I81" s="24">
        <v>31</v>
      </c>
      <c r="J81" s="20">
        <v>0.45200000000000001</v>
      </c>
      <c r="K81" s="20" t="s">
        <v>431</v>
      </c>
      <c r="L81" s="20">
        <v>0.88900000000000001</v>
      </c>
      <c r="M81" s="20">
        <v>0.38500000000000001</v>
      </c>
      <c r="N81" s="20">
        <v>20</v>
      </c>
      <c r="O81" s="27">
        <v>11</v>
      </c>
      <c r="P81" s="20">
        <v>9</v>
      </c>
      <c r="Q81" s="20">
        <v>24</v>
      </c>
      <c r="R81" s="20">
        <v>33</v>
      </c>
      <c r="S81" s="22">
        <v>0.31034482758620691</v>
      </c>
      <c r="T81" s="22">
        <v>0.75</v>
      </c>
      <c r="U81" s="22">
        <v>1.0603448275862069</v>
      </c>
      <c r="V81" s="20">
        <v>23</v>
      </c>
      <c r="W81" s="17">
        <v>20</v>
      </c>
      <c r="X81" s="17">
        <v>3</v>
      </c>
      <c r="Y81" s="20">
        <v>14</v>
      </c>
      <c r="Z81" s="20">
        <v>13</v>
      </c>
      <c r="AA81" s="72">
        <v>1.0769230769230769</v>
      </c>
      <c r="AB81" s="17">
        <v>15</v>
      </c>
      <c r="AC81" s="17">
        <f>AB81-Z81</f>
        <v>2</v>
      </c>
      <c r="AD81" s="20">
        <v>1</v>
      </c>
      <c r="AE81" s="20">
        <v>6</v>
      </c>
      <c r="AF81" s="20">
        <v>90</v>
      </c>
      <c r="AG81" s="20">
        <v>83</v>
      </c>
    </row>
    <row r="82" spans="1:33" x14ac:dyDescent="0.3">
      <c r="A82" s="18" t="s">
        <v>122</v>
      </c>
      <c r="B82" s="19">
        <v>42705</v>
      </c>
      <c r="C82" s="20" t="s">
        <v>494</v>
      </c>
      <c r="D82" s="20" t="s">
        <v>28</v>
      </c>
      <c r="E82" s="17">
        <v>32</v>
      </c>
      <c r="F82" s="20" t="s">
        <v>63</v>
      </c>
      <c r="G82" s="20">
        <v>0.48199999999999998</v>
      </c>
      <c r="H82" s="21" t="s">
        <v>239</v>
      </c>
      <c r="I82" s="83">
        <v>23</v>
      </c>
      <c r="J82" s="20">
        <v>0.435</v>
      </c>
      <c r="K82" s="20" t="s">
        <v>495</v>
      </c>
      <c r="L82" s="20">
        <v>0.85</v>
      </c>
      <c r="M82" s="17">
        <v>0.35799999999999998</v>
      </c>
      <c r="N82" s="17">
        <v>16</v>
      </c>
      <c r="O82" s="27">
        <v>7</v>
      </c>
      <c r="P82" s="20">
        <v>18</v>
      </c>
      <c r="Q82" s="20">
        <v>29</v>
      </c>
      <c r="R82" s="20">
        <v>47</v>
      </c>
      <c r="S82" s="22">
        <v>0.58064516129032262</v>
      </c>
      <c r="T82" s="22">
        <v>0.78378378378378377</v>
      </c>
      <c r="U82" s="22">
        <v>1.3644289450741063</v>
      </c>
      <c r="V82" s="20">
        <v>13</v>
      </c>
      <c r="W82" s="17">
        <v>17</v>
      </c>
      <c r="X82" s="17">
        <v>-4</v>
      </c>
      <c r="Y82" s="20">
        <v>18</v>
      </c>
      <c r="Z82" s="20">
        <v>21</v>
      </c>
      <c r="AA82" s="72">
        <v>0.8571428571428571</v>
      </c>
      <c r="AB82" s="17">
        <v>18</v>
      </c>
      <c r="AC82" s="17">
        <f t="shared" ref="AC82:AC90" si="12">AB82-Z82</f>
        <v>-3</v>
      </c>
      <c r="AD82" s="20">
        <v>1</v>
      </c>
      <c r="AE82" s="20">
        <v>5</v>
      </c>
      <c r="AF82" s="20">
        <v>81</v>
      </c>
      <c r="AG82" s="20">
        <v>85</v>
      </c>
    </row>
    <row r="83" spans="1:33" x14ac:dyDescent="0.3">
      <c r="A83" s="18" t="s">
        <v>47</v>
      </c>
      <c r="B83" s="19">
        <v>42767</v>
      </c>
      <c r="C83" s="20" t="s">
        <v>529</v>
      </c>
      <c r="D83" s="20" t="s">
        <v>28</v>
      </c>
      <c r="E83" s="17">
        <v>20</v>
      </c>
      <c r="F83" s="20" t="s">
        <v>109</v>
      </c>
      <c r="G83" s="20">
        <v>0.46</v>
      </c>
      <c r="H83" s="21" t="s">
        <v>110</v>
      </c>
      <c r="I83" s="83">
        <v>19</v>
      </c>
      <c r="J83" s="20">
        <v>0.36799999999999999</v>
      </c>
      <c r="K83" s="20" t="s">
        <v>530</v>
      </c>
      <c r="L83" s="20">
        <v>0.70799999999999996</v>
      </c>
      <c r="M83" s="17">
        <v>0.27300000000000002</v>
      </c>
      <c r="N83" s="17">
        <v>21</v>
      </c>
      <c r="O83" s="27">
        <v>-2</v>
      </c>
      <c r="P83" s="20">
        <v>7</v>
      </c>
      <c r="Q83" s="20">
        <v>28</v>
      </c>
      <c r="R83" s="20">
        <v>35</v>
      </c>
      <c r="S83" s="22">
        <v>0.2413793103448276</v>
      </c>
      <c r="T83" s="22">
        <v>0.71794871794871795</v>
      </c>
      <c r="U83" s="22">
        <v>0.95932802829354558</v>
      </c>
      <c r="V83" s="20">
        <v>21</v>
      </c>
      <c r="W83" s="17">
        <v>22</v>
      </c>
      <c r="X83" s="17">
        <v>-1</v>
      </c>
      <c r="Y83" s="20">
        <v>18</v>
      </c>
      <c r="Z83" s="20">
        <v>17</v>
      </c>
      <c r="AA83" s="72">
        <v>1.0588235294117647</v>
      </c>
      <c r="AB83" s="17">
        <v>17</v>
      </c>
      <c r="AC83" s="17">
        <f t="shared" si="12"/>
        <v>0</v>
      </c>
      <c r="AD83" s="20">
        <v>4</v>
      </c>
      <c r="AE83" s="20">
        <v>6</v>
      </c>
      <c r="AF83" s="20">
        <v>70</v>
      </c>
      <c r="AG83" s="20">
        <v>75</v>
      </c>
    </row>
    <row r="84" spans="1:33" x14ac:dyDescent="0.3">
      <c r="A84" s="18" t="s">
        <v>47</v>
      </c>
      <c r="B84" s="19">
        <v>43069</v>
      </c>
      <c r="C84" s="20" t="s">
        <v>48</v>
      </c>
      <c r="D84" s="20" t="s">
        <v>28</v>
      </c>
      <c r="E84" s="20">
        <v>12</v>
      </c>
      <c r="F84" s="20" t="s">
        <v>49</v>
      </c>
      <c r="G84" s="20">
        <v>0.438</v>
      </c>
      <c r="H84" s="21" t="s">
        <v>50</v>
      </c>
      <c r="I84" s="83">
        <v>26</v>
      </c>
      <c r="J84" s="20">
        <v>0.38500000000000001</v>
      </c>
      <c r="K84" s="20" t="s">
        <v>51</v>
      </c>
      <c r="L84" s="20">
        <v>0.83299999999999996</v>
      </c>
      <c r="M84" s="23">
        <v>0.371</v>
      </c>
      <c r="N84" s="20">
        <v>37</v>
      </c>
      <c r="O84" s="27">
        <v>-11</v>
      </c>
      <c r="P84" s="20">
        <v>15</v>
      </c>
      <c r="Q84" s="20">
        <v>33</v>
      </c>
      <c r="R84" s="20">
        <v>48</v>
      </c>
      <c r="S84" s="25">
        <v>0.44117647058823528</v>
      </c>
      <c r="T84" s="25">
        <v>0.84615384615384615</v>
      </c>
      <c r="U84" s="22">
        <v>1.2873303167420813</v>
      </c>
      <c r="V84" s="20">
        <v>14</v>
      </c>
      <c r="W84" s="20">
        <v>19</v>
      </c>
      <c r="X84" s="17">
        <v>-5</v>
      </c>
      <c r="Y84" s="20">
        <v>14</v>
      </c>
      <c r="Z84" s="20">
        <v>16</v>
      </c>
      <c r="AA84" s="72">
        <v>0.875</v>
      </c>
      <c r="AB84" s="20">
        <v>11</v>
      </c>
      <c r="AC84" s="17">
        <f t="shared" si="12"/>
        <v>-5</v>
      </c>
      <c r="AD84" s="20">
        <v>3</v>
      </c>
      <c r="AE84" s="20">
        <v>3</v>
      </c>
      <c r="AF84" s="20">
        <v>81</v>
      </c>
      <c r="AG84" s="17">
        <v>89</v>
      </c>
    </row>
    <row r="85" spans="1:33" x14ac:dyDescent="0.3">
      <c r="A85" s="18" t="s">
        <v>122</v>
      </c>
      <c r="B85" s="19">
        <v>43131</v>
      </c>
      <c r="C85" s="20" t="s">
        <v>123</v>
      </c>
      <c r="D85" s="20" t="s">
        <v>124</v>
      </c>
      <c r="E85" s="20">
        <v>-3</v>
      </c>
      <c r="F85" s="20" t="s">
        <v>125</v>
      </c>
      <c r="G85" s="20">
        <v>0.52500000000000002</v>
      </c>
      <c r="H85" s="21" t="s">
        <v>126</v>
      </c>
      <c r="I85" s="83">
        <v>32</v>
      </c>
      <c r="J85" s="20">
        <v>0.438</v>
      </c>
      <c r="K85" s="21" t="s">
        <v>127</v>
      </c>
      <c r="L85" s="20">
        <v>0.55600000000000005</v>
      </c>
      <c r="M85" s="23">
        <v>0.5</v>
      </c>
      <c r="N85" s="20">
        <v>28</v>
      </c>
      <c r="O85" s="27">
        <v>4</v>
      </c>
      <c r="P85" s="20">
        <v>6</v>
      </c>
      <c r="Q85" s="20">
        <v>27</v>
      </c>
      <c r="R85" s="20">
        <v>33</v>
      </c>
      <c r="S85" s="25">
        <v>0.1875</v>
      </c>
      <c r="T85" s="25">
        <v>0.81818181818181823</v>
      </c>
      <c r="U85" s="22">
        <v>1.0056818181818183</v>
      </c>
      <c r="V85" s="20">
        <v>18</v>
      </c>
      <c r="W85" s="20">
        <v>18</v>
      </c>
      <c r="X85" s="17">
        <v>0</v>
      </c>
      <c r="Y85" s="20">
        <v>19</v>
      </c>
      <c r="Z85" s="20">
        <v>17</v>
      </c>
      <c r="AA85" s="72">
        <v>1.1176470588235294</v>
      </c>
      <c r="AB85" s="20">
        <v>11</v>
      </c>
      <c r="AC85" s="17">
        <f t="shared" si="12"/>
        <v>-6</v>
      </c>
      <c r="AD85" s="20">
        <v>4</v>
      </c>
      <c r="AE85" s="20">
        <v>5</v>
      </c>
      <c r="AF85" s="20">
        <v>88</v>
      </c>
      <c r="AG85" s="17" t="s">
        <v>624</v>
      </c>
    </row>
    <row r="86" spans="1:33" x14ac:dyDescent="0.3">
      <c r="A86" s="18" t="s">
        <v>122</v>
      </c>
      <c r="B86" s="19">
        <v>43442</v>
      </c>
      <c r="C86" s="20" t="s">
        <v>204</v>
      </c>
      <c r="D86" s="20" t="s">
        <v>28</v>
      </c>
      <c r="E86" s="20">
        <v>18</v>
      </c>
      <c r="F86" s="20" t="s">
        <v>79</v>
      </c>
      <c r="G86" s="20">
        <v>0.47899999999999998</v>
      </c>
      <c r="H86" s="21" t="s">
        <v>205</v>
      </c>
      <c r="I86" s="83">
        <v>24</v>
      </c>
      <c r="J86" s="20">
        <v>0.33300000000000002</v>
      </c>
      <c r="K86" s="21" t="s">
        <v>206</v>
      </c>
      <c r="L86" s="20">
        <v>0.77800000000000002</v>
      </c>
      <c r="M86" s="23">
        <v>0.35099999999999998</v>
      </c>
      <c r="N86" s="24">
        <v>24</v>
      </c>
      <c r="O86" s="27">
        <v>0</v>
      </c>
      <c r="P86" s="20">
        <v>9</v>
      </c>
      <c r="Q86" s="20">
        <v>35</v>
      </c>
      <c r="R86" s="20">
        <v>44</v>
      </c>
      <c r="S86" s="22">
        <v>0.23684210526315788</v>
      </c>
      <c r="T86" s="25">
        <v>0.85365853658536583</v>
      </c>
      <c r="U86" s="22">
        <v>1.0905006418485237</v>
      </c>
      <c r="V86" s="20">
        <v>21</v>
      </c>
      <c r="W86" s="20">
        <v>14</v>
      </c>
      <c r="X86" s="17">
        <v>7</v>
      </c>
      <c r="Y86" s="20">
        <v>19</v>
      </c>
      <c r="Z86" s="20">
        <v>9</v>
      </c>
      <c r="AA86" s="72">
        <v>2.1111111111111112</v>
      </c>
      <c r="AB86" s="20">
        <v>1</v>
      </c>
      <c r="AC86" s="17">
        <f t="shared" si="12"/>
        <v>-8</v>
      </c>
      <c r="AD86" s="20">
        <v>4</v>
      </c>
      <c r="AE86" s="20">
        <v>7</v>
      </c>
      <c r="AF86" s="20">
        <v>83</v>
      </c>
      <c r="AG86" s="17">
        <v>83</v>
      </c>
    </row>
    <row r="87" spans="1:33" x14ac:dyDescent="0.3">
      <c r="A87" s="18" t="s">
        <v>47</v>
      </c>
      <c r="B87" s="19">
        <v>43481</v>
      </c>
      <c r="C87" s="20" t="s">
        <v>237</v>
      </c>
      <c r="D87" s="20" t="s">
        <v>28</v>
      </c>
      <c r="E87" s="20">
        <v>30</v>
      </c>
      <c r="F87" s="20" t="s">
        <v>238</v>
      </c>
      <c r="G87" s="20">
        <v>0.47899999999999998</v>
      </c>
      <c r="H87" s="21" t="s">
        <v>239</v>
      </c>
      <c r="I87" s="83">
        <v>23</v>
      </c>
      <c r="J87" s="20">
        <v>0.435</v>
      </c>
      <c r="K87" s="21" t="s">
        <v>240</v>
      </c>
      <c r="L87" s="20">
        <v>0.66700000000000004</v>
      </c>
      <c r="M87" s="23">
        <v>0.36399999999999999</v>
      </c>
      <c r="N87" s="24">
        <v>23</v>
      </c>
      <c r="O87" s="27">
        <v>0</v>
      </c>
      <c r="P87" s="20">
        <v>16</v>
      </c>
      <c r="Q87" s="20">
        <v>33</v>
      </c>
      <c r="R87" s="20">
        <v>49</v>
      </c>
      <c r="S87" s="22">
        <v>0.43243243243243246</v>
      </c>
      <c r="T87" s="25">
        <v>0.89189189189189189</v>
      </c>
      <c r="U87" s="22">
        <v>1.3243243243243243</v>
      </c>
      <c r="V87" s="20">
        <v>13</v>
      </c>
      <c r="W87" s="20">
        <v>6</v>
      </c>
      <c r="X87" s="17">
        <v>7</v>
      </c>
      <c r="Y87" s="20">
        <v>27</v>
      </c>
      <c r="Z87" s="20">
        <v>11</v>
      </c>
      <c r="AA87" s="72">
        <v>2.4545454545454546</v>
      </c>
      <c r="AB87" s="20">
        <v>12</v>
      </c>
      <c r="AC87" s="17">
        <f t="shared" si="12"/>
        <v>1</v>
      </c>
      <c r="AD87" s="20">
        <v>4</v>
      </c>
      <c r="AE87" s="20">
        <v>6</v>
      </c>
      <c r="AF87" s="20">
        <v>84</v>
      </c>
      <c r="AG87" s="17">
        <v>85</v>
      </c>
    </row>
    <row r="88" spans="1:33" x14ac:dyDescent="0.3">
      <c r="A88" s="18" t="s">
        <v>122</v>
      </c>
      <c r="B88" s="19">
        <v>43839</v>
      </c>
      <c r="C88" s="20" t="s">
        <v>349</v>
      </c>
      <c r="D88" s="20" t="s">
        <v>28</v>
      </c>
      <c r="E88" s="20">
        <v>11</v>
      </c>
      <c r="F88" s="20" t="s">
        <v>350</v>
      </c>
      <c r="G88" s="20">
        <v>0.6</v>
      </c>
      <c r="H88" s="21" t="s">
        <v>302</v>
      </c>
      <c r="I88" s="83">
        <v>16</v>
      </c>
      <c r="J88" s="23">
        <v>0.5</v>
      </c>
      <c r="K88" s="21" t="s">
        <v>298</v>
      </c>
      <c r="L88" s="20">
        <v>0.73299999999999998</v>
      </c>
      <c r="M88" s="23">
        <v>0.441</v>
      </c>
      <c r="N88" s="24">
        <v>23</v>
      </c>
      <c r="O88" s="27">
        <v>-7</v>
      </c>
      <c r="P88" s="20">
        <v>8</v>
      </c>
      <c r="Q88" s="20">
        <v>29</v>
      </c>
      <c r="R88" s="20">
        <v>37</v>
      </c>
      <c r="S88" s="25">
        <v>0.36363636363636365</v>
      </c>
      <c r="T88" s="25">
        <v>0.8529411764705882</v>
      </c>
      <c r="U88" s="22">
        <v>1.2165775401069518</v>
      </c>
      <c r="V88" s="20">
        <v>23</v>
      </c>
      <c r="W88" s="24">
        <v>18</v>
      </c>
      <c r="X88" s="17">
        <v>5</v>
      </c>
      <c r="Y88" s="20">
        <v>13</v>
      </c>
      <c r="Z88" s="20">
        <v>20</v>
      </c>
      <c r="AA88" s="72">
        <v>0.65</v>
      </c>
      <c r="AB88" s="24">
        <v>12</v>
      </c>
      <c r="AC88" s="17">
        <f t="shared" si="12"/>
        <v>-8</v>
      </c>
      <c r="AD88" s="20">
        <v>8</v>
      </c>
      <c r="AE88" s="20">
        <v>2</v>
      </c>
      <c r="AF88" s="20">
        <v>85</v>
      </c>
      <c r="AG88" s="17">
        <v>79</v>
      </c>
    </row>
    <row r="89" spans="1:33" x14ac:dyDescent="0.3">
      <c r="A89" s="18" t="s">
        <v>47</v>
      </c>
      <c r="B89" s="19">
        <v>43867</v>
      </c>
      <c r="C89" s="20" t="s">
        <v>377</v>
      </c>
      <c r="D89" s="20" t="s">
        <v>28</v>
      </c>
      <c r="E89" s="20">
        <v>13</v>
      </c>
      <c r="F89" s="20" t="s">
        <v>378</v>
      </c>
      <c r="G89" s="20">
        <v>0.40799999999999997</v>
      </c>
      <c r="H89" s="21" t="s">
        <v>375</v>
      </c>
      <c r="I89" s="83">
        <v>19</v>
      </c>
      <c r="J89" s="20">
        <v>0.26300000000000001</v>
      </c>
      <c r="K89" s="21" t="s">
        <v>379</v>
      </c>
      <c r="L89" s="20">
        <v>0.85699999999999998</v>
      </c>
      <c r="M89" s="23">
        <v>0.40400000000000003</v>
      </c>
      <c r="N89" s="24">
        <v>24</v>
      </c>
      <c r="O89" s="27">
        <v>-5</v>
      </c>
      <c r="P89" s="20">
        <v>19</v>
      </c>
      <c r="Q89" s="20">
        <v>34</v>
      </c>
      <c r="R89" s="20">
        <v>53</v>
      </c>
      <c r="S89" s="25">
        <v>0.43181818181818182</v>
      </c>
      <c r="T89" s="25">
        <v>0.85</v>
      </c>
      <c r="U89" s="22">
        <v>1.2818181818181817</v>
      </c>
      <c r="V89" s="20">
        <v>17</v>
      </c>
      <c r="W89" s="24">
        <v>14</v>
      </c>
      <c r="X89" s="17">
        <v>3</v>
      </c>
      <c r="Y89" s="20">
        <v>9</v>
      </c>
      <c r="Z89" s="20">
        <v>9</v>
      </c>
      <c r="AA89" s="72">
        <v>1</v>
      </c>
      <c r="AB89" s="24">
        <v>10</v>
      </c>
      <c r="AC89" s="17">
        <f t="shared" si="12"/>
        <v>1</v>
      </c>
      <c r="AD89" s="20">
        <v>6</v>
      </c>
      <c r="AE89" s="20">
        <v>7</v>
      </c>
      <c r="AF89" s="20">
        <v>75</v>
      </c>
      <c r="AG89" s="17">
        <v>87</v>
      </c>
    </row>
    <row r="90" spans="1:33" x14ac:dyDescent="0.3">
      <c r="A90" s="18" t="s">
        <v>47</v>
      </c>
      <c r="B90" s="19">
        <v>43889</v>
      </c>
      <c r="C90" s="20" t="s">
        <v>393</v>
      </c>
      <c r="D90" s="20" t="s">
        <v>28</v>
      </c>
      <c r="E90" s="20">
        <v>3</v>
      </c>
      <c r="F90" s="20" t="s">
        <v>292</v>
      </c>
      <c r="G90" s="20">
        <v>0.41399999999999998</v>
      </c>
      <c r="H90" s="21" t="s">
        <v>136</v>
      </c>
      <c r="I90" s="83">
        <v>27</v>
      </c>
      <c r="J90" s="20">
        <v>0.33300000000000002</v>
      </c>
      <c r="K90" s="21" t="s">
        <v>394</v>
      </c>
      <c r="L90" s="20">
        <v>0.8</v>
      </c>
      <c r="M90" s="23">
        <v>0.436</v>
      </c>
      <c r="N90" s="24">
        <v>23</v>
      </c>
      <c r="O90" s="27">
        <v>4</v>
      </c>
      <c r="P90" s="20">
        <v>8</v>
      </c>
      <c r="Q90" s="20">
        <v>29</v>
      </c>
      <c r="R90" s="20">
        <v>37</v>
      </c>
      <c r="S90" s="25">
        <v>0.23529411764705882</v>
      </c>
      <c r="T90" s="25">
        <v>0.90625</v>
      </c>
      <c r="U90" s="22">
        <v>1.1415441176470589</v>
      </c>
      <c r="V90" s="20">
        <v>12</v>
      </c>
      <c r="W90" s="24">
        <v>11</v>
      </c>
      <c r="X90" s="17">
        <v>1</v>
      </c>
      <c r="Y90" s="20">
        <v>19</v>
      </c>
      <c r="Z90" s="20">
        <v>11</v>
      </c>
      <c r="AA90" s="72">
        <v>1.7272727272727273</v>
      </c>
      <c r="AB90" s="24">
        <v>10</v>
      </c>
      <c r="AC90" s="17">
        <f t="shared" si="12"/>
        <v>-1</v>
      </c>
      <c r="AD90" s="20">
        <v>3</v>
      </c>
      <c r="AE90" s="20">
        <v>6</v>
      </c>
      <c r="AF90" s="20">
        <v>65</v>
      </c>
      <c r="AG90" s="17">
        <v>75</v>
      </c>
    </row>
    <row r="91" spans="1:33" x14ac:dyDescent="0.3">
      <c r="A91" s="73"/>
      <c r="B91" s="74"/>
      <c r="C91" s="75"/>
      <c r="D91" s="75"/>
      <c r="E91" s="76">
        <f>AVERAGE(E80:E90)</f>
        <v>15.545454545454545</v>
      </c>
      <c r="F91" s="75"/>
      <c r="G91" s="78">
        <f>AVERAGE(G80:G90)</f>
        <v>0.47209090909090906</v>
      </c>
      <c r="H91" s="79"/>
      <c r="I91" s="76">
        <f>AVERAGE(I80:I90)</f>
        <v>23.727272727272727</v>
      </c>
      <c r="J91" s="78">
        <f>AVERAGE(J80:J90)</f>
        <v>0.39736363636363642</v>
      </c>
      <c r="K91" s="79"/>
      <c r="L91" s="78">
        <f>AVERAGE(L80:L90)</f>
        <v>0.77872727272727282</v>
      </c>
      <c r="M91" s="75">
        <f>AVERAGE(M80:M90)</f>
        <v>0.39100000000000001</v>
      </c>
      <c r="N91" s="76">
        <f>AVERAGE(N80:N90)</f>
        <v>23.90909090909091</v>
      </c>
      <c r="O91" s="76">
        <f>AVERAGE(O80:O90)</f>
        <v>-0.18181818181818182</v>
      </c>
      <c r="P91" s="76">
        <f t="shared" ref="P91:AG91" si="13">AVERAGE(P80:P90)</f>
        <v>11.545454545454545</v>
      </c>
      <c r="Q91" s="76">
        <f t="shared" si="13"/>
        <v>29.181818181818183</v>
      </c>
      <c r="R91" s="76">
        <f t="shared" si="13"/>
        <v>40.727272727272727</v>
      </c>
      <c r="S91" s="81">
        <f t="shared" si="13"/>
        <v>0.34581146486035724</v>
      </c>
      <c r="T91" s="81">
        <f t="shared" si="13"/>
        <v>0.80870997918327381</v>
      </c>
      <c r="U91" s="81">
        <f t="shared" si="13"/>
        <v>1.1545214440436311</v>
      </c>
      <c r="V91" s="76">
        <f t="shared" si="13"/>
        <v>17.09090909090909</v>
      </c>
      <c r="W91" s="75">
        <f t="shared" si="13"/>
        <v>16</v>
      </c>
      <c r="X91" s="76">
        <f t="shared" si="13"/>
        <v>1.0909090909090908</v>
      </c>
      <c r="Y91" s="76">
        <f t="shared" si="13"/>
        <v>17.181818181818183</v>
      </c>
      <c r="Z91" s="76">
        <f t="shared" si="13"/>
        <v>13.818181818181818</v>
      </c>
      <c r="AA91" s="76">
        <f t="shared" si="13"/>
        <v>1.3912241650209565</v>
      </c>
      <c r="AB91" s="76">
        <f t="shared" si="13"/>
        <v>12.090909090909092</v>
      </c>
      <c r="AC91" s="76">
        <f t="shared" si="13"/>
        <v>-1.7272727272727273</v>
      </c>
      <c r="AD91" s="75">
        <f t="shared" si="13"/>
        <v>4</v>
      </c>
      <c r="AE91" s="76">
        <f t="shared" si="13"/>
        <v>5.4545454545454541</v>
      </c>
      <c r="AF91" s="76">
        <f t="shared" si="13"/>
        <v>79.818181818181813</v>
      </c>
      <c r="AG91" s="75">
        <f t="shared" si="13"/>
        <v>81.5</v>
      </c>
    </row>
    <row r="92" spans="1:33" x14ac:dyDescent="0.3">
      <c r="A92" s="15" t="s">
        <v>0</v>
      </c>
      <c r="B92" s="16" t="s">
        <v>1</v>
      </c>
      <c r="C92" s="17" t="s">
        <v>2</v>
      </c>
      <c r="D92" s="17" t="s">
        <v>3</v>
      </c>
      <c r="E92" s="17" t="s">
        <v>4</v>
      </c>
      <c r="F92" s="17" t="s">
        <v>5</v>
      </c>
      <c r="G92" s="17" t="s">
        <v>6</v>
      </c>
      <c r="H92" s="17" t="s">
        <v>7</v>
      </c>
      <c r="I92" s="17" t="s">
        <v>587</v>
      </c>
      <c r="J92" s="17" t="s">
        <v>8</v>
      </c>
      <c r="K92" s="17" t="s">
        <v>9</v>
      </c>
      <c r="L92" s="17" t="s">
        <v>10</v>
      </c>
      <c r="M92" s="17" t="s">
        <v>11</v>
      </c>
      <c r="N92" s="17" t="s">
        <v>12</v>
      </c>
      <c r="O92" s="17" t="s">
        <v>614</v>
      </c>
      <c r="P92" s="17" t="s">
        <v>13</v>
      </c>
      <c r="Q92" s="17" t="s">
        <v>14</v>
      </c>
      <c r="R92" s="17" t="s">
        <v>15</v>
      </c>
      <c r="S92" s="17" t="s">
        <v>16</v>
      </c>
      <c r="T92" s="17" t="s">
        <v>17</v>
      </c>
      <c r="U92" s="17" t="s">
        <v>634</v>
      </c>
      <c r="V92" s="17" t="s">
        <v>18</v>
      </c>
      <c r="W92" s="17" t="s">
        <v>19</v>
      </c>
      <c r="X92" s="17" t="s">
        <v>619</v>
      </c>
      <c r="Y92" s="17" t="s">
        <v>20</v>
      </c>
      <c r="Z92" s="17" t="s">
        <v>21</v>
      </c>
      <c r="AA92" s="17" t="s">
        <v>621</v>
      </c>
      <c r="AB92" s="17" t="s">
        <v>22</v>
      </c>
      <c r="AC92" s="17" t="s">
        <v>623</v>
      </c>
      <c r="AD92" s="17" t="s">
        <v>23</v>
      </c>
      <c r="AE92" s="17" t="s">
        <v>24</v>
      </c>
      <c r="AF92" s="17" t="s">
        <v>25</v>
      </c>
      <c r="AG92" s="17" t="s">
        <v>552</v>
      </c>
    </row>
    <row r="93" spans="1:33" x14ac:dyDescent="0.3">
      <c r="A93" s="18" t="s">
        <v>133</v>
      </c>
      <c r="B93" s="19">
        <v>42332</v>
      </c>
      <c r="C93" s="20" t="s">
        <v>412</v>
      </c>
      <c r="D93" s="20" t="s">
        <v>28</v>
      </c>
      <c r="E93" s="17">
        <v>5</v>
      </c>
      <c r="F93" s="20" t="s">
        <v>413</v>
      </c>
      <c r="G93" s="20">
        <v>0.43099999999999999</v>
      </c>
      <c r="H93" s="21" t="s">
        <v>553</v>
      </c>
      <c r="I93" s="83">
        <v>25</v>
      </c>
      <c r="J93" s="25">
        <v>0.2</v>
      </c>
      <c r="K93" s="20" t="s">
        <v>285</v>
      </c>
      <c r="L93" s="20">
        <v>0.82399999999999995</v>
      </c>
      <c r="M93" s="20">
        <v>0.40400000000000003</v>
      </c>
      <c r="N93" s="20">
        <v>22</v>
      </c>
      <c r="O93" s="27">
        <v>3</v>
      </c>
      <c r="P93" s="20">
        <v>4</v>
      </c>
      <c r="Q93" s="20">
        <v>24</v>
      </c>
      <c r="R93" s="20">
        <v>28</v>
      </c>
      <c r="S93" s="22">
        <v>0.12903225806451613</v>
      </c>
      <c r="T93" s="22">
        <v>0.77419354838709675</v>
      </c>
      <c r="U93" s="22">
        <v>0.90322580645161288</v>
      </c>
      <c r="V93" s="20">
        <v>23</v>
      </c>
      <c r="W93" s="17">
        <v>20</v>
      </c>
      <c r="X93" s="17">
        <v>3</v>
      </c>
      <c r="Y93" s="20">
        <v>8</v>
      </c>
      <c r="Z93" s="20">
        <v>12</v>
      </c>
      <c r="AA93" s="25">
        <v>0.66666666666666663</v>
      </c>
      <c r="AB93" s="17">
        <v>15</v>
      </c>
      <c r="AC93" s="17">
        <f>AB93-Z93</f>
        <v>3</v>
      </c>
      <c r="AD93" s="20">
        <v>2</v>
      </c>
      <c r="AE93" s="20">
        <v>3</v>
      </c>
      <c r="AF93" s="20">
        <v>63</v>
      </c>
      <c r="AG93" s="20">
        <v>73</v>
      </c>
    </row>
    <row r="94" spans="1:33" x14ac:dyDescent="0.3">
      <c r="A94" s="18" t="s">
        <v>57</v>
      </c>
      <c r="B94" s="19">
        <v>42402</v>
      </c>
      <c r="C94" s="20" t="s">
        <v>456</v>
      </c>
      <c r="D94" s="20" t="s">
        <v>28</v>
      </c>
      <c r="E94" s="17">
        <v>19</v>
      </c>
      <c r="F94" s="20" t="s">
        <v>457</v>
      </c>
      <c r="G94" s="20">
        <v>0.47499999999999998</v>
      </c>
      <c r="H94" s="25" t="s">
        <v>458</v>
      </c>
      <c r="I94" s="24">
        <v>25</v>
      </c>
      <c r="J94" s="20">
        <v>0.52</v>
      </c>
      <c r="K94" s="20" t="s">
        <v>285</v>
      </c>
      <c r="L94" s="20">
        <v>0.82399999999999995</v>
      </c>
      <c r="M94" s="20">
        <v>0.47799999999999998</v>
      </c>
      <c r="N94" s="20">
        <v>18</v>
      </c>
      <c r="O94" s="27">
        <v>7</v>
      </c>
      <c r="P94" s="20">
        <v>14</v>
      </c>
      <c r="Q94" s="20">
        <v>26</v>
      </c>
      <c r="R94" s="20">
        <v>40</v>
      </c>
      <c r="S94" s="22">
        <v>0.42424242424242425</v>
      </c>
      <c r="T94" s="22">
        <v>0.89655172413793105</v>
      </c>
      <c r="U94" s="22">
        <v>1.3207941483803554</v>
      </c>
      <c r="V94" s="20">
        <v>18</v>
      </c>
      <c r="W94" s="17">
        <v>16</v>
      </c>
      <c r="X94" s="17">
        <v>2</v>
      </c>
      <c r="Y94" s="20">
        <v>18</v>
      </c>
      <c r="Z94" s="20">
        <v>8</v>
      </c>
      <c r="AA94" s="25">
        <v>2.25</v>
      </c>
      <c r="AB94" s="17">
        <v>13</v>
      </c>
      <c r="AC94" s="17">
        <f>AB94-Z94</f>
        <v>5</v>
      </c>
      <c r="AD94" s="20">
        <v>3</v>
      </c>
      <c r="AE94" s="20">
        <v>4</v>
      </c>
      <c r="AF94" s="20">
        <v>83</v>
      </c>
      <c r="AG94" s="20">
        <v>79</v>
      </c>
    </row>
    <row r="95" spans="1:33" x14ac:dyDescent="0.3">
      <c r="A95" s="18" t="s">
        <v>133</v>
      </c>
      <c r="B95" s="19">
        <v>42711</v>
      </c>
      <c r="C95" s="20" t="s">
        <v>498</v>
      </c>
      <c r="D95" s="20" t="s">
        <v>28</v>
      </c>
      <c r="E95" s="17">
        <v>8</v>
      </c>
      <c r="F95" s="20" t="s">
        <v>463</v>
      </c>
      <c r="G95" s="20">
        <v>0.39</v>
      </c>
      <c r="H95" s="21" t="s">
        <v>575</v>
      </c>
      <c r="I95" s="83">
        <v>28</v>
      </c>
      <c r="J95" s="20">
        <v>0.32100000000000001</v>
      </c>
      <c r="K95" s="20" t="s">
        <v>499</v>
      </c>
      <c r="L95" s="20">
        <v>0.71399999999999997</v>
      </c>
      <c r="M95" s="17">
        <v>0.36899999999999999</v>
      </c>
      <c r="N95" s="17">
        <v>20</v>
      </c>
      <c r="O95" s="27">
        <v>8</v>
      </c>
      <c r="P95" s="20">
        <v>12</v>
      </c>
      <c r="Q95" s="20">
        <v>33</v>
      </c>
      <c r="R95" s="20">
        <v>45</v>
      </c>
      <c r="S95" s="22">
        <v>0.3</v>
      </c>
      <c r="T95" s="22">
        <v>0.75</v>
      </c>
      <c r="U95" s="22">
        <v>1.05</v>
      </c>
      <c r="V95" s="20">
        <v>22</v>
      </c>
      <c r="W95" s="17">
        <v>23</v>
      </c>
      <c r="X95" s="17">
        <v>-1</v>
      </c>
      <c r="Y95" s="20">
        <v>10</v>
      </c>
      <c r="Z95" s="20">
        <v>15</v>
      </c>
      <c r="AA95" s="25">
        <v>0.66666666666666663</v>
      </c>
      <c r="AB95" s="17">
        <v>10</v>
      </c>
      <c r="AC95" s="17">
        <f t="shared" ref="AC95:AC104" si="14">AB95-Z95</f>
        <v>-5</v>
      </c>
      <c r="AD95" s="20">
        <v>6</v>
      </c>
      <c r="AE95" s="20">
        <v>5</v>
      </c>
      <c r="AF95" s="20">
        <v>75</v>
      </c>
      <c r="AG95" s="20">
        <v>88</v>
      </c>
    </row>
    <row r="96" spans="1:33" x14ac:dyDescent="0.3">
      <c r="A96" s="18" t="s">
        <v>57</v>
      </c>
      <c r="B96" s="19">
        <v>42774</v>
      </c>
      <c r="C96" s="20" t="s">
        <v>533</v>
      </c>
      <c r="D96" s="20" t="s">
        <v>28</v>
      </c>
      <c r="E96" s="17">
        <v>10</v>
      </c>
      <c r="F96" s="20" t="s">
        <v>534</v>
      </c>
      <c r="G96" s="20">
        <v>0.43099999999999999</v>
      </c>
      <c r="H96" s="20" t="s">
        <v>400</v>
      </c>
      <c r="I96" s="24">
        <v>31</v>
      </c>
      <c r="J96" s="20">
        <v>0.45200000000000001</v>
      </c>
      <c r="K96" s="20" t="s">
        <v>535</v>
      </c>
      <c r="L96" s="20">
        <v>0.875</v>
      </c>
      <c r="M96" s="17">
        <v>0.40400000000000003</v>
      </c>
      <c r="N96" s="17">
        <v>20</v>
      </c>
      <c r="O96" s="27">
        <v>11</v>
      </c>
      <c r="P96" s="20">
        <v>13</v>
      </c>
      <c r="Q96" s="20">
        <v>30</v>
      </c>
      <c r="R96" s="20">
        <v>43</v>
      </c>
      <c r="S96" s="22">
        <v>0.3611111111111111</v>
      </c>
      <c r="T96" s="22">
        <v>0.81081081081081086</v>
      </c>
      <c r="U96" s="22">
        <v>1.1719219219219219</v>
      </c>
      <c r="V96" s="20">
        <v>24</v>
      </c>
      <c r="W96" s="17">
        <v>15</v>
      </c>
      <c r="X96" s="17">
        <v>9</v>
      </c>
      <c r="Y96" s="20">
        <v>20</v>
      </c>
      <c r="Z96" s="20">
        <v>11</v>
      </c>
      <c r="AA96" s="25">
        <v>1.8181818181818181</v>
      </c>
      <c r="AB96" s="17">
        <v>12</v>
      </c>
      <c r="AC96" s="17">
        <f t="shared" si="14"/>
        <v>1</v>
      </c>
      <c r="AD96" s="20">
        <v>7</v>
      </c>
      <c r="AE96" s="20">
        <v>3</v>
      </c>
      <c r="AF96" s="20">
        <v>84</v>
      </c>
      <c r="AG96" s="20">
        <v>83</v>
      </c>
    </row>
    <row r="97" spans="1:33" x14ac:dyDescent="0.3">
      <c r="A97" s="18" t="s">
        <v>57</v>
      </c>
      <c r="B97" s="19">
        <v>42790</v>
      </c>
      <c r="C97" s="20" t="s">
        <v>541</v>
      </c>
      <c r="D97" s="20" t="s">
        <v>28</v>
      </c>
      <c r="E97" s="17">
        <v>20</v>
      </c>
      <c r="F97" s="20" t="s">
        <v>252</v>
      </c>
      <c r="G97" s="20">
        <v>0.58199999999999996</v>
      </c>
      <c r="H97" s="21" t="s">
        <v>302</v>
      </c>
      <c r="I97" s="83">
        <v>16</v>
      </c>
      <c r="J97" s="20">
        <v>0.5</v>
      </c>
      <c r="K97" s="20" t="s">
        <v>542</v>
      </c>
      <c r="L97" s="20">
        <v>0.56000000000000005</v>
      </c>
      <c r="M97" s="17">
        <v>0.35499999999999998</v>
      </c>
      <c r="N97" s="17">
        <v>22</v>
      </c>
      <c r="O97" s="27">
        <v>-6</v>
      </c>
      <c r="P97" s="20">
        <v>10</v>
      </c>
      <c r="Q97" s="20">
        <v>36</v>
      </c>
      <c r="R97" s="20">
        <v>46</v>
      </c>
      <c r="S97" s="22">
        <v>0.37037037037037035</v>
      </c>
      <c r="T97" s="22">
        <v>0.8</v>
      </c>
      <c r="U97" s="22">
        <v>1.1703703703703705</v>
      </c>
      <c r="V97" s="20">
        <v>24</v>
      </c>
      <c r="W97" s="17">
        <v>24</v>
      </c>
      <c r="X97" s="17">
        <v>0</v>
      </c>
      <c r="Y97" s="20">
        <v>11</v>
      </c>
      <c r="Z97" s="20">
        <v>16</v>
      </c>
      <c r="AA97" s="25">
        <v>0.6875</v>
      </c>
      <c r="AB97" s="17">
        <v>9</v>
      </c>
      <c r="AC97" s="17">
        <f t="shared" si="14"/>
        <v>-7</v>
      </c>
      <c r="AD97" s="20">
        <v>6</v>
      </c>
      <c r="AE97" s="20">
        <v>6</v>
      </c>
      <c r="AF97" s="20">
        <v>86</v>
      </c>
      <c r="AG97" s="20">
        <v>85</v>
      </c>
    </row>
    <row r="98" spans="1:33" x14ac:dyDescent="0.3">
      <c r="A98" s="18" t="s">
        <v>57</v>
      </c>
      <c r="B98" s="19">
        <v>43075</v>
      </c>
      <c r="C98" s="20" t="s">
        <v>58</v>
      </c>
      <c r="D98" s="20" t="s">
        <v>28</v>
      </c>
      <c r="E98" s="20">
        <v>7</v>
      </c>
      <c r="F98" s="20" t="s">
        <v>59</v>
      </c>
      <c r="G98" s="20">
        <v>0.39300000000000002</v>
      </c>
      <c r="H98" s="21" t="s">
        <v>50</v>
      </c>
      <c r="I98" s="83">
        <v>26</v>
      </c>
      <c r="J98" s="20">
        <v>0.38500000000000001</v>
      </c>
      <c r="K98" s="21" t="s">
        <v>60</v>
      </c>
      <c r="L98" s="20">
        <v>0.81799999999999995</v>
      </c>
      <c r="M98" s="23">
        <v>0.433</v>
      </c>
      <c r="N98" s="20">
        <v>16</v>
      </c>
      <c r="O98" s="27">
        <v>10</v>
      </c>
      <c r="P98" s="20">
        <v>11</v>
      </c>
      <c r="Q98" s="20">
        <v>24</v>
      </c>
      <c r="R98" s="20">
        <v>35</v>
      </c>
      <c r="S98" s="25">
        <v>0.30555555555555558</v>
      </c>
      <c r="T98" s="25">
        <v>0.72727272727272729</v>
      </c>
      <c r="U98" s="22">
        <v>1.0328282828282829</v>
      </c>
      <c r="V98" s="20">
        <v>9</v>
      </c>
      <c r="W98" s="20">
        <v>14</v>
      </c>
      <c r="X98" s="17">
        <v>-5</v>
      </c>
      <c r="Y98" s="20">
        <v>19</v>
      </c>
      <c r="Z98" s="20">
        <v>13</v>
      </c>
      <c r="AA98" s="25">
        <v>1.4615384615384615</v>
      </c>
      <c r="AB98" s="20">
        <v>12</v>
      </c>
      <c r="AC98" s="17">
        <f t="shared" si="14"/>
        <v>-1</v>
      </c>
      <c r="AD98" s="20">
        <v>8</v>
      </c>
      <c r="AE98" s="20">
        <v>6</v>
      </c>
      <c r="AF98" s="20">
        <v>67</v>
      </c>
      <c r="AG98" s="17">
        <v>79</v>
      </c>
    </row>
    <row r="99" spans="1:33" x14ac:dyDescent="0.3">
      <c r="A99" s="18" t="s">
        <v>133</v>
      </c>
      <c r="B99" s="19">
        <v>43138</v>
      </c>
      <c r="C99" s="20" t="s">
        <v>134</v>
      </c>
      <c r="D99" s="20" t="s">
        <v>28</v>
      </c>
      <c r="E99" s="20">
        <v>22</v>
      </c>
      <c r="F99" s="20" t="s">
        <v>135</v>
      </c>
      <c r="G99" s="20">
        <v>0.48399999999999999</v>
      </c>
      <c r="H99" s="21" t="s">
        <v>136</v>
      </c>
      <c r="I99" s="83">
        <v>27</v>
      </c>
      <c r="J99" s="20">
        <v>0.33300000000000002</v>
      </c>
      <c r="K99" s="20" t="s">
        <v>137</v>
      </c>
      <c r="L99" s="20">
        <v>0.65200000000000002</v>
      </c>
      <c r="M99" s="23">
        <v>0.26700000000000002</v>
      </c>
      <c r="N99" s="20">
        <v>21</v>
      </c>
      <c r="O99" s="27">
        <v>6</v>
      </c>
      <c r="P99" s="20">
        <v>8</v>
      </c>
      <c r="Q99" s="20">
        <v>37</v>
      </c>
      <c r="R99" s="20">
        <v>45</v>
      </c>
      <c r="S99" s="25">
        <v>0.23529411764705882</v>
      </c>
      <c r="T99" s="25">
        <v>0.69811320754716977</v>
      </c>
      <c r="U99" s="22">
        <v>0.93340732519422853</v>
      </c>
      <c r="V99" s="20">
        <v>28</v>
      </c>
      <c r="W99" s="20">
        <v>20</v>
      </c>
      <c r="X99" s="17">
        <v>8</v>
      </c>
      <c r="Y99" s="20">
        <v>15</v>
      </c>
      <c r="Z99" s="20">
        <v>11</v>
      </c>
      <c r="AA99" s="25">
        <v>1.3636363636363635</v>
      </c>
      <c r="AB99" s="20">
        <v>9</v>
      </c>
      <c r="AC99" s="17">
        <f t="shared" si="14"/>
        <v>-2</v>
      </c>
      <c r="AD99" s="20">
        <v>3</v>
      </c>
      <c r="AE99" s="20">
        <v>5</v>
      </c>
      <c r="AF99" s="20">
        <v>84</v>
      </c>
      <c r="AG99" s="17">
        <v>83</v>
      </c>
    </row>
    <row r="100" spans="1:33" x14ac:dyDescent="0.3">
      <c r="A100" s="18" t="s">
        <v>57</v>
      </c>
      <c r="B100" s="19">
        <v>43154</v>
      </c>
      <c r="C100" s="20" t="s">
        <v>150</v>
      </c>
      <c r="D100" s="20" t="s">
        <v>28</v>
      </c>
      <c r="E100" s="20">
        <v>19</v>
      </c>
      <c r="F100" s="20" t="s">
        <v>151</v>
      </c>
      <c r="G100" s="20">
        <v>0.47399999999999998</v>
      </c>
      <c r="H100" s="21" t="s">
        <v>99</v>
      </c>
      <c r="I100" s="83">
        <v>22</v>
      </c>
      <c r="J100" s="20">
        <v>0.27300000000000002</v>
      </c>
      <c r="K100" s="21" t="s">
        <v>152</v>
      </c>
      <c r="L100" s="20">
        <v>0.42099999999999999</v>
      </c>
      <c r="M100" s="23">
        <v>0.29799999999999999</v>
      </c>
      <c r="N100" s="20">
        <v>24</v>
      </c>
      <c r="O100" s="27">
        <v>-2</v>
      </c>
      <c r="P100" s="20">
        <v>13</v>
      </c>
      <c r="Q100" s="20">
        <v>31</v>
      </c>
      <c r="R100" s="20">
        <v>44</v>
      </c>
      <c r="S100" s="25">
        <v>0.37142857142857144</v>
      </c>
      <c r="T100" s="25">
        <v>0.75609756097560976</v>
      </c>
      <c r="U100" s="22">
        <v>1.1275261324041812</v>
      </c>
      <c r="V100" s="20">
        <v>12</v>
      </c>
      <c r="W100" s="20">
        <v>15</v>
      </c>
      <c r="X100" s="17">
        <v>-3</v>
      </c>
      <c r="Y100" s="20">
        <v>12</v>
      </c>
      <c r="Z100" s="20">
        <v>11</v>
      </c>
      <c r="AA100" s="25">
        <v>1.0909090909090908</v>
      </c>
      <c r="AB100" s="20">
        <v>10</v>
      </c>
      <c r="AC100" s="17">
        <f t="shared" si="14"/>
        <v>-1</v>
      </c>
      <c r="AD100" s="20">
        <v>6</v>
      </c>
      <c r="AE100" s="20">
        <v>4</v>
      </c>
      <c r="AF100" s="20">
        <v>68</v>
      </c>
      <c r="AG100" s="17">
        <v>77</v>
      </c>
    </row>
    <row r="101" spans="1:33" x14ac:dyDescent="0.3">
      <c r="A101" s="18" t="s">
        <v>57</v>
      </c>
      <c r="B101" s="19">
        <v>43439</v>
      </c>
      <c r="C101" s="20" t="s">
        <v>200</v>
      </c>
      <c r="D101" s="20" t="s">
        <v>28</v>
      </c>
      <c r="E101" s="20">
        <v>8</v>
      </c>
      <c r="F101" s="20" t="s">
        <v>201</v>
      </c>
      <c r="G101" s="20">
        <v>0.34899999999999998</v>
      </c>
      <c r="H101" s="21" t="s">
        <v>202</v>
      </c>
      <c r="I101" s="83">
        <v>33</v>
      </c>
      <c r="J101" s="20">
        <v>0.152</v>
      </c>
      <c r="K101" s="21" t="s">
        <v>203</v>
      </c>
      <c r="L101" s="20">
        <v>0.75</v>
      </c>
      <c r="M101" s="23">
        <v>0.317</v>
      </c>
      <c r="N101" s="24">
        <v>15</v>
      </c>
      <c r="O101" s="27">
        <v>18</v>
      </c>
      <c r="P101" s="20">
        <v>16</v>
      </c>
      <c r="Q101" s="20">
        <v>30</v>
      </c>
      <c r="R101" s="20">
        <v>46</v>
      </c>
      <c r="S101" s="22">
        <v>0.36363636363636365</v>
      </c>
      <c r="T101" s="25">
        <v>0.7142857142857143</v>
      </c>
      <c r="U101" s="22">
        <v>1.0779220779220779</v>
      </c>
      <c r="V101" s="20">
        <v>14</v>
      </c>
      <c r="W101" s="20">
        <v>13</v>
      </c>
      <c r="X101" s="17">
        <v>1</v>
      </c>
      <c r="Y101" s="20">
        <v>14</v>
      </c>
      <c r="Z101" s="20">
        <v>5</v>
      </c>
      <c r="AA101" s="25">
        <v>2.8</v>
      </c>
      <c r="AB101" s="20">
        <v>5</v>
      </c>
      <c r="AC101" s="17">
        <f t="shared" si="14"/>
        <v>0</v>
      </c>
      <c r="AD101" s="20">
        <v>7</v>
      </c>
      <c r="AE101" s="20">
        <v>4</v>
      </c>
      <c r="AF101" s="20">
        <v>61</v>
      </c>
      <c r="AG101" s="17">
        <v>77</v>
      </c>
    </row>
    <row r="102" spans="1:33" x14ac:dyDescent="0.3">
      <c r="A102" s="18" t="s">
        <v>133</v>
      </c>
      <c r="B102" s="19">
        <v>43484</v>
      </c>
      <c r="C102" s="20" t="s">
        <v>241</v>
      </c>
      <c r="D102" s="20" t="s">
        <v>68</v>
      </c>
      <c r="E102" s="20">
        <v>-6</v>
      </c>
      <c r="F102" s="20" t="s">
        <v>242</v>
      </c>
      <c r="G102" s="20">
        <v>0.44800000000000001</v>
      </c>
      <c r="H102" s="20" t="s">
        <v>243</v>
      </c>
      <c r="I102" s="24">
        <v>30</v>
      </c>
      <c r="J102" s="20">
        <v>0.433</v>
      </c>
      <c r="K102" s="20" t="s">
        <v>51</v>
      </c>
      <c r="L102" s="20">
        <v>0.83299999999999996</v>
      </c>
      <c r="M102" s="23">
        <v>0.53100000000000003</v>
      </c>
      <c r="N102" s="24">
        <v>14</v>
      </c>
      <c r="O102" s="27">
        <v>16</v>
      </c>
      <c r="P102" s="20">
        <v>9</v>
      </c>
      <c r="Q102" s="20">
        <v>19</v>
      </c>
      <c r="R102" s="20">
        <v>28</v>
      </c>
      <c r="S102" s="22">
        <v>0.23684210526315788</v>
      </c>
      <c r="T102" s="25">
        <v>0.82608695652173914</v>
      </c>
      <c r="U102" s="22">
        <v>1.062929061784897</v>
      </c>
      <c r="V102" s="20">
        <v>27</v>
      </c>
      <c r="W102" s="20">
        <v>17</v>
      </c>
      <c r="X102" s="17">
        <v>10</v>
      </c>
      <c r="Y102" s="20">
        <v>20</v>
      </c>
      <c r="Z102" s="20">
        <v>7</v>
      </c>
      <c r="AA102" s="25">
        <v>2.8571428571428572</v>
      </c>
      <c r="AB102" s="20">
        <v>12</v>
      </c>
      <c r="AC102" s="17">
        <f t="shared" si="14"/>
        <v>5</v>
      </c>
      <c r="AD102" s="20">
        <v>5</v>
      </c>
      <c r="AE102" s="20">
        <v>5</v>
      </c>
      <c r="AF102" s="20">
        <v>88</v>
      </c>
      <c r="AG102" s="17">
        <v>82</v>
      </c>
    </row>
    <row r="103" spans="1:33" x14ac:dyDescent="0.3">
      <c r="A103" s="18" t="s">
        <v>133</v>
      </c>
      <c r="B103" s="19">
        <v>43803</v>
      </c>
      <c r="C103" s="20" t="s">
        <v>327</v>
      </c>
      <c r="D103" s="20" t="s">
        <v>28</v>
      </c>
      <c r="E103" s="20">
        <v>2</v>
      </c>
      <c r="F103" s="20" t="s">
        <v>328</v>
      </c>
      <c r="G103" s="20">
        <v>0.53200000000000003</v>
      </c>
      <c r="H103" s="21" t="s">
        <v>329</v>
      </c>
      <c r="I103" s="83">
        <v>22</v>
      </c>
      <c r="J103" s="20">
        <v>0.40899999999999997</v>
      </c>
      <c r="K103" s="21" t="s">
        <v>330</v>
      </c>
      <c r="L103" s="20">
        <v>0.68799999999999994</v>
      </c>
      <c r="M103" s="23">
        <v>0.5</v>
      </c>
      <c r="N103" s="24">
        <v>22</v>
      </c>
      <c r="O103" s="27">
        <v>0</v>
      </c>
      <c r="P103" s="20">
        <v>6</v>
      </c>
      <c r="Q103" s="20">
        <v>26</v>
      </c>
      <c r="R103" s="20">
        <v>32</v>
      </c>
      <c r="S103" s="25">
        <v>0.20689655172413793</v>
      </c>
      <c r="T103" s="25">
        <v>0.78787878787878785</v>
      </c>
      <c r="U103" s="22">
        <v>0.99477533960292575</v>
      </c>
      <c r="V103" s="20">
        <v>16</v>
      </c>
      <c r="W103" s="24">
        <v>17</v>
      </c>
      <c r="X103" s="17">
        <v>-1</v>
      </c>
      <c r="Y103" s="20">
        <v>14</v>
      </c>
      <c r="Z103" s="20">
        <v>12</v>
      </c>
      <c r="AA103" s="25">
        <v>1.1666666666666667</v>
      </c>
      <c r="AB103" s="24">
        <v>11</v>
      </c>
      <c r="AC103" s="17">
        <f t="shared" si="14"/>
        <v>-1</v>
      </c>
      <c r="AD103" s="20">
        <v>8</v>
      </c>
      <c r="AE103" s="20">
        <v>5</v>
      </c>
      <c r="AF103" s="20">
        <v>86</v>
      </c>
      <c r="AG103" s="17">
        <v>81</v>
      </c>
    </row>
    <row r="104" spans="1:33" x14ac:dyDescent="0.3">
      <c r="A104" s="18" t="s">
        <v>57</v>
      </c>
      <c r="B104" s="19">
        <v>43852</v>
      </c>
      <c r="C104" s="20" t="s">
        <v>364</v>
      </c>
      <c r="D104" s="20" t="s">
        <v>28</v>
      </c>
      <c r="E104" s="20">
        <v>5</v>
      </c>
      <c r="F104" s="20" t="s">
        <v>365</v>
      </c>
      <c r="G104" s="20">
        <v>0.42899999999999999</v>
      </c>
      <c r="H104" s="21" t="s">
        <v>314</v>
      </c>
      <c r="I104" s="83">
        <v>29</v>
      </c>
      <c r="J104" s="23">
        <v>0.31</v>
      </c>
      <c r="K104" s="21" t="s">
        <v>203</v>
      </c>
      <c r="L104" s="20">
        <v>0.75</v>
      </c>
      <c r="M104" s="23">
        <v>0.443</v>
      </c>
      <c r="N104" s="24">
        <v>16</v>
      </c>
      <c r="O104" s="27">
        <v>13</v>
      </c>
      <c r="P104" s="20">
        <v>16</v>
      </c>
      <c r="Q104" s="20">
        <v>26</v>
      </c>
      <c r="R104" s="20">
        <v>42</v>
      </c>
      <c r="S104" s="25">
        <v>0.37209302325581395</v>
      </c>
      <c r="T104" s="25">
        <v>0.76470588235294112</v>
      </c>
      <c r="U104" s="22">
        <v>1.1367989056087551</v>
      </c>
      <c r="V104" s="20">
        <v>17</v>
      </c>
      <c r="W104" s="24">
        <v>16</v>
      </c>
      <c r="X104" s="17">
        <v>1</v>
      </c>
      <c r="Y104" s="20">
        <v>21</v>
      </c>
      <c r="Z104" s="20">
        <v>9</v>
      </c>
      <c r="AA104" s="25">
        <v>2.3333333333333335</v>
      </c>
      <c r="AB104" s="24">
        <v>8</v>
      </c>
      <c r="AC104" s="17">
        <f t="shared" si="14"/>
        <v>-1</v>
      </c>
      <c r="AD104" s="20">
        <v>3</v>
      </c>
      <c r="AE104" s="20">
        <v>4</v>
      </c>
      <c r="AF104" s="20">
        <v>81</v>
      </c>
      <c r="AG104" s="17">
        <v>85</v>
      </c>
    </row>
    <row r="105" spans="1:33" x14ac:dyDescent="0.3">
      <c r="A105" s="73"/>
      <c r="B105" s="74"/>
      <c r="C105" s="75"/>
      <c r="D105" s="75"/>
      <c r="E105" s="80">
        <f>AVERAGE(E93:E104)</f>
        <v>9.9166666666666661</v>
      </c>
      <c r="F105" s="75"/>
      <c r="G105" s="84">
        <f>AVERAGE(G93:G104)</f>
        <v>0.45150000000000007</v>
      </c>
      <c r="H105" s="79"/>
      <c r="I105" s="80">
        <f>AVERAGE(I93:I104)</f>
        <v>26.166666666666668</v>
      </c>
      <c r="J105" s="84">
        <f>AVERAGE(J93:J104)</f>
        <v>0.35733333333333334</v>
      </c>
      <c r="K105" s="75"/>
      <c r="L105" s="84">
        <f>AVERAGE(L93:L104)</f>
        <v>0.72575000000000001</v>
      </c>
      <c r="M105" s="84">
        <f>AVERAGE(M93:M104)</f>
        <v>0.39991666666666664</v>
      </c>
      <c r="N105" s="80">
        <f>AVERAGE(N93:N104)</f>
        <v>19.166666666666668</v>
      </c>
      <c r="O105" s="86">
        <f>AVERAGE(O93:O104)</f>
        <v>7</v>
      </c>
      <c r="P105" s="86">
        <f t="shared" ref="P105:AG105" si="15">AVERAGE(P93:P104)</f>
        <v>11</v>
      </c>
      <c r="Q105" s="86">
        <f t="shared" si="15"/>
        <v>28.5</v>
      </c>
      <c r="R105" s="86">
        <f t="shared" si="15"/>
        <v>39.5</v>
      </c>
      <c r="S105" s="85">
        <f t="shared" si="15"/>
        <v>0.30637520435825677</v>
      </c>
      <c r="T105" s="85">
        <f t="shared" si="15"/>
        <v>0.77549974334754401</v>
      </c>
      <c r="U105" s="85">
        <f t="shared" si="15"/>
        <v>1.0818749477058009</v>
      </c>
      <c r="V105" s="86">
        <f t="shared" si="15"/>
        <v>19.5</v>
      </c>
      <c r="W105" s="86">
        <f t="shared" si="15"/>
        <v>17.5</v>
      </c>
      <c r="X105" s="86">
        <f t="shared" si="15"/>
        <v>2</v>
      </c>
      <c r="Y105" s="80">
        <f t="shared" si="15"/>
        <v>15.166666666666666</v>
      </c>
      <c r="Z105" s="80">
        <f t="shared" si="15"/>
        <v>10.833333333333334</v>
      </c>
      <c r="AA105" s="85">
        <f t="shared" si="15"/>
        <v>1.5968534937284939</v>
      </c>
      <c r="AB105" s="86">
        <f t="shared" si="15"/>
        <v>10.5</v>
      </c>
      <c r="AC105" s="80">
        <f t="shared" si="15"/>
        <v>-0.33333333333333331</v>
      </c>
      <c r="AD105" s="80">
        <f t="shared" si="15"/>
        <v>5.333333333333333</v>
      </c>
      <c r="AE105" s="86">
        <f t="shared" si="15"/>
        <v>4.5</v>
      </c>
      <c r="AF105" s="80">
        <f t="shared" si="15"/>
        <v>77.166666666666671</v>
      </c>
      <c r="AG105" s="86">
        <f t="shared" si="15"/>
        <v>81</v>
      </c>
    </row>
    <row r="106" spans="1:33" x14ac:dyDescent="0.3">
      <c r="A106" s="15" t="s">
        <v>0</v>
      </c>
      <c r="B106" s="16" t="s">
        <v>1</v>
      </c>
      <c r="C106" s="17" t="s">
        <v>2</v>
      </c>
      <c r="D106" s="17" t="s">
        <v>3</v>
      </c>
      <c r="E106" s="17" t="s">
        <v>4</v>
      </c>
      <c r="F106" s="17" t="s">
        <v>5</v>
      </c>
      <c r="G106" s="17" t="s">
        <v>6</v>
      </c>
      <c r="H106" s="17" t="s">
        <v>7</v>
      </c>
      <c r="I106" s="17" t="s">
        <v>587</v>
      </c>
      <c r="J106" s="17" t="s">
        <v>8</v>
      </c>
      <c r="K106" s="17" t="s">
        <v>9</v>
      </c>
      <c r="L106" s="17" t="s">
        <v>10</v>
      </c>
      <c r="M106" s="17" t="s">
        <v>11</v>
      </c>
      <c r="N106" s="17" t="s">
        <v>12</v>
      </c>
      <c r="O106" s="17" t="s">
        <v>614</v>
      </c>
      <c r="P106" s="17" t="s">
        <v>13</v>
      </c>
      <c r="Q106" s="17" t="s">
        <v>14</v>
      </c>
      <c r="R106" s="17" t="s">
        <v>15</v>
      </c>
      <c r="S106" s="17" t="s">
        <v>16</v>
      </c>
      <c r="T106" s="17" t="s">
        <v>17</v>
      </c>
      <c r="U106" s="17" t="s">
        <v>634</v>
      </c>
      <c r="V106" s="17" t="s">
        <v>18</v>
      </c>
      <c r="W106" s="17" t="s">
        <v>19</v>
      </c>
      <c r="X106" s="17" t="s">
        <v>619</v>
      </c>
      <c r="Y106" s="17" t="s">
        <v>20</v>
      </c>
      <c r="Z106" s="17" t="s">
        <v>21</v>
      </c>
      <c r="AA106" s="17" t="s">
        <v>621</v>
      </c>
      <c r="AB106" s="17" t="s">
        <v>22</v>
      </c>
      <c r="AC106" s="17" t="s">
        <v>623</v>
      </c>
      <c r="AD106" s="17" t="s">
        <v>23</v>
      </c>
      <c r="AE106" s="17" t="s">
        <v>24</v>
      </c>
      <c r="AF106" s="17" t="s">
        <v>25</v>
      </c>
      <c r="AG106" s="17" t="s">
        <v>552</v>
      </c>
    </row>
    <row r="107" spans="1:33" x14ac:dyDescent="0.3">
      <c r="A107" s="18" t="s">
        <v>112</v>
      </c>
      <c r="B107" s="19">
        <v>42339</v>
      </c>
      <c r="C107" s="20" t="s">
        <v>237</v>
      </c>
      <c r="D107" s="20" t="s">
        <v>28</v>
      </c>
      <c r="E107" s="17">
        <v>30</v>
      </c>
      <c r="F107" s="20" t="s">
        <v>54</v>
      </c>
      <c r="G107" s="20">
        <v>0.58499999999999996</v>
      </c>
      <c r="H107" s="21" t="s">
        <v>64</v>
      </c>
      <c r="I107" s="83">
        <v>20</v>
      </c>
      <c r="J107" s="20">
        <v>0.35</v>
      </c>
      <c r="K107" s="20" t="s">
        <v>229</v>
      </c>
      <c r="L107" s="20">
        <v>0.75</v>
      </c>
      <c r="M107" s="20">
        <v>0.32300000000000001</v>
      </c>
      <c r="N107" s="20">
        <v>31</v>
      </c>
      <c r="O107" s="27">
        <v>-11</v>
      </c>
      <c r="P107" s="20">
        <v>13</v>
      </c>
      <c r="Q107" s="20">
        <v>39</v>
      </c>
      <c r="R107" s="20">
        <v>52</v>
      </c>
      <c r="S107" s="22">
        <v>0.54166666666666663</v>
      </c>
      <c r="T107" s="22">
        <v>0.8666666666666667</v>
      </c>
      <c r="U107" s="22">
        <v>1.4083333333333332</v>
      </c>
      <c r="V107" s="20">
        <v>15</v>
      </c>
      <c r="W107" s="17">
        <v>16</v>
      </c>
      <c r="X107" s="17">
        <v>-1</v>
      </c>
      <c r="Y107" s="20">
        <v>21</v>
      </c>
      <c r="Z107" s="20">
        <v>17</v>
      </c>
      <c r="AA107" s="25">
        <v>1.2352941176470589</v>
      </c>
      <c r="AB107" s="17">
        <v>6</v>
      </c>
      <c r="AC107" s="17">
        <f>AB107-Z107</f>
        <v>-11</v>
      </c>
      <c r="AD107" s="20">
        <v>5</v>
      </c>
      <c r="AE107" s="20">
        <v>1</v>
      </c>
      <c r="AF107" s="20">
        <v>84</v>
      </c>
      <c r="AG107" s="20">
        <v>81</v>
      </c>
    </row>
    <row r="108" spans="1:33" x14ac:dyDescent="0.3">
      <c r="A108" s="18" t="s">
        <v>37</v>
      </c>
      <c r="B108" s="19">
        <v>42410</v>
      </c>
      <c r="C108" s="20" t="s">
        <v>134</v>
      </c>
      <c r="D108" s="20" t="s">
        <v>28</v>
      </c>
      <c r="E108" s="17">
        <v>22</v>
      </c>
      <c r="F108" s="20" t="s">
        <v>440</v>
      </c>
      <c r="G108" s="20">
        <v>0.48099999999999998</v>
      </c>
      <c r="H108" s="21" t="s">
        <v>566</v>
      </c>
      <c r="I108" s="83">
        <v>23</v>
      </c>
      <c r="J108" s="20">
        <v>0.39100000000000001</v>
      </c>
      <c r="K108" s="20" t="s">
        <v>461</v>
      </c>
      <c r="L108" s="20">
        <v>0.69699999999999995</v>
      </c>
      <c r="M108" s="20">
        <v>0.377</v>
      </c>
      <c r="N108" s="20">
        <v>22</v>
      </c>
      <c r="O108" s="27">
        <v>1</v>
      </c>
      <c r="P108" s="20">
        <v>14</v>
      </c>
      <c r="Q108" s="20">
        <v>27</v>
      </c>
      <c r="R108" s="20">
        <v>41</v>
      </c>
      <c r="S108" s="22">
        <v>0.3888888888888889</v>
      </c>
      <c r="T108" s="22">
        <v>0.79411764705882348</v>
      </c>
      <c r="U108" s="22">
        <v>1.1830065359477124</v>
      </c>
      <c r="V108" s="20">
        <v>21</v>
      </c>
      <c r="W108" s="17">
        <v>27</v>
      </c>
      <c r="X108" s="17">
        <v>-6</v>
      </c>
      <c r="Y108" s="20">
        <v>20</v>
      </c>
      <c r="Z108" s="20">
        <v>14</v>
      </c>
      <c r="AA108" s="25">
        <v>1.4285714285714286</v>
      </c>
      <c r="AB108" s="17">
        <v>13</v>
      </c>
      <c r="AC108" s="17">
        <f>AB108-Z108</f>
        <v>-1</v>
      </c>
      <c r="AD108" s="20">
        <v>7</v>
      </c>
      <c r="AE108" s="20">
        <v>5</v>
      </c>
      <c r="AF108" s="20">
        <v>84</v>
      </c>
      <c r="AG108" s="20">
        <v>80</v>
      </c>
    </row>
    <row r="109" spans="1:33" x14ac:dyDescent="0.3">
      <c r="A109" s="18" t="s">
        <v>112</v>
      </c>
      <c r="B109" s="19">
        <v>42696</v>
      </c>
      <c r="C109" s="20" t="s">
        <v>488</v>
      </c>
      <c r="D109" s="20" t="s">
        <v>28</v>
      </c>
      <c r="E109" s="17">
        <v>13</v>
      </c>
      <c r="F109" s="20" t="s">
        <v>489</v>
      </c>
      <c r="G109" s="20">
        <v>0.45500000000000002</v>
      </c>
      <c r="H109" s="21" t="s">
        <v>170</v>
      </c>
      <c r="I109" s="83">
        <v>21</v>
      </c>
      <c r="J109" s="20">
        <v>0.28599999999999998</v>
      </c>
      <c r="K109" s="20" t="s">
        <v>449</v>
      </c>
      <c r="L109" s="20">
        <v>0.72</v>
      </c>
      <c r="M109" s="17">
        <v>0.34899999999999998</v>
      </c>
      <c r="N109" s="17">
        <v>21</v>
      </c>
      <c r="O109" s="27">
        <v>0</v>
      </c>
      <c r="P109" s="20">
        <v>10</v>
      </c>
      <c r="Q109" s="20">
        <v>38</v>
      </c>
      <c r="R109" s="20">
        <v>48</v>
      </c>
      <c r="S109" s="22">
        <v>0.32258064516129031</v>
      </c>
      <c r="T109" s="22">
        <v>0.86363636363636365</v>
      </c>
      <c r="U109" s="22">
        <v>1.186217008797654</v>
      </c>
      <c r="V109" s="20">
        <v>25</v>
      </c>
      <c r="W109" s="17">
        <v>21</v>
      </c>
      <c r="X109" s="17">
        <v>4</v>
      </c>
      <c r="Y109" s="20">
        <v>16</v>
      </c>
      <c r="Z109" s="20">
        <v>18</v>
      </c>
      <c r="AA109" s="25">
        <v>0.88888888888888884</v>
      </c>
      <c r="AB109" s="17">
        <v>7</v>
      </c>
      <c r="AC109" s="17">
        <f t="shared" ref="AC109:AC117" si="16">AB109-Z109</f>
        <v>-11</v>
      </c>
      <c r="AD109" s="20">
        <v>5</v>
      </c>
      <c r="AE109" s="20">
        <v>2</v>
      </c>
      <c r="AF109" s="20">
        <v>74</v>
      </c>
      <c r="AG109" s="20">
        <v>83</v>
      </c>
    </row>
    <row r="110" spans="1:33" x14ac:dyDescent="0.3">
      <c r="A110" s="18" t="s">
        <v>37</v>
      </c>
      <c r="B110" s="19">
        <v>42761</v>
      </c>
      <c r="C110" s="20" t="s">
        <v>251</v>
      </c>
      <c r="D110" s="20" t="s">
        <v>28</v>
      </c>
      <c r="E110" s="17">
        <v>23</v>
      </c>
      <c r="F110" s="20" t="s">
        <v>525</v>
      </c>
      <c r="G110" s="20">
        <v>0.53400000000000003</v>
      </c>
      <c r="H110" s="21" t="s">
        <v>142</v>
      </c>
      <c r="I110" s="83">
        <v>20</v>
      </c>
      <c r="J110" s="20">
        <v>0.3</v>
      </c>
      <c r="K110" s="20" t="s">
        <v>526</v>
      </c>
      <c r="L110" s="20">
        <v>0.72699999999999998</v>
      </c>
      <c r="M110" s="17">
        <v>0.373</v>
      </c>
      <c r="N110" s="17">
        <v>18</v>
      </c>
      <c r="O110" s="27">
        <v>2</v>
      </c>
      <c r="P110" s="20">
        <v>15</v>
      </c>
      <c r="Q110" s="20">
        <v>30</v>
      </c>
      <c r="R110" s="20">
        <v>45</v>
      </c>
      <c r="S110" s="22">
        <v>0.4838709677419355</v>
      </c>
      <c r="T110" s="22">
        <v>0.76923076923076927</v>
      </c>
      <c r="U110" s="22">
        <v>1.2531017369727047</v>
      </c>
      <c r="V110" s="20">
        <v>17</v>
      </c>
      <c r="W110" s="17">
        <v>20</v>
      </c>
      <c r="X110" s="17">
        <v>-3</v>
      </c>
      <c r="Y110" s="20">
        <v>15</v>
      </c>
      <c r="Z110" s="20">
        <v>15</v>
      </c>
      <c r="AA110" s="25">
        <v>1</v>
      </c>
      <c r="AB110" s="17">
        <v>10</v>
      </c>
      <c r="AC110" s="17">
        <f t="shared" si="16"/>
        <v>-5</v>
      </c>
      <c r="AD110" s="20">
        <v>7</v>
      </c>
      <c r="AE110" s="20">
        <v>9</v>
      </c>
      <c r="AF110" s="20">
        <v>84</v>
      </c>
      <c r="AG110" s="20">
        <v>81</v>
      </c>
    </row>
    <row r="111" spans="1:33" x14ac:dyDescent="0.3">
      <c r="A111" s="18" t="s">
        <v>37</v>
      </c>
      <c r="B111" s="19">
        <v>43060</v>
      </c>
      <c r="C111" s="20" t="s">
        <v>38</v>
      </c>
      <c r="D111" s="20" t="s">
        <v>28</v>
      </c>
      <c r="E111" s="20">
        <v>9</v>
      </c>
      <c r="F111" s="20" t="s">
        <v>39</v>
      </c>
      <c r="G111" s="20">
        <v>0.52600000000000002</v>
      </c>
      <c r="H111" s="21" t="s">
        <v>40</v>
      </c>
      <c r="I111" s="83">
        <v>16</v>
      </c>
      <c r="J111" s="20">
        <v>0.313</v>
      </c>
      <c r="K111" s="20" t="s">
        <v>41</v>
      </c>
      <c r="L111" s="20">
        <v>0.66700000000000004</v>
      </c>
      <c r="M111" s="23">
        <v>0.375</v>
      </c>
      <c r="N111" s="20">
        <v>26</v>
      </c>
      <c r="O111" s="27">
        <v>-10</v>
      </c>
      <c r="P111" s="20">
        <v>10</v>
      </c>
      <c r="Q111" s="20">
        <v>28</v>
      </c>
      <c r="R111" s="20">
        <v>38</v>
      </c>
      <c r="S111" s="25">
        <v>0.33333333333333331</v>
      </c>
      <c r="T111" s="25">
        <v>0.60869565217391308</v>
      </c>
      <c r="U111" s="22">
        <v>0.94202898550724634</v>
      </c>
      <c r="V111" s="20">
        <v>19</v>
      </c>
      <c r="W111" s="20">
        <v>18</v>
      </c>
      <c r="X111" s="17">
        <v>1</v>
      </c>
      <c r="Y111" s="20">
        <v>15</v>
      </c>
      <c r="Z111" s="20">
        <v>20</v>
      </c>
      <c r="AA111" s="25">
        <v>0.75</v>
      </c>
      <c r="AB111" s="20">
        <v>17</v>
      </c>
      <c r="AC111" s="17">
        <f t="shared" si="16"/>
        <v>-3</v>
      </c>
      <c r="AD111" s="20">
        <v>7</v>
      </c>
      <c r="AE111" s="20">
        <v>7</v>
      </c>
      <c r="AF111" s="20">
        <v>79</v>
      </c>
      <c r="AG111" s="17">
        <v>83</v>
      </c>
    </row>
    <row r="112" spans="1:33" x14ac:dyDescent="0.3">
      <c r="A112" s="18" t="s">
        <v>112</v>
      </c>
      <c r="B112" s="19">
        <v>43125</v>
      </c>
      <c r="C112" s="20" t="s">
        <v>113</v>
      </c>
      <c r="D112" s="20" t="s">
        <v>28</v>
      </c>
      <c r="E112" s="20">
        <v>15</v>
      </c>
      <c r="F112" s="20" t="s">
        <v>114</v>
      </c>
      <c r="G112" s="20">
        <v>0.42</v>
      </c>
      <c r="H112" s="21" t="s">
        <v>115</v>
      </c>
      <c r="I112" s="83">
        <v>25</v>
      </c>
      <c r="J112" s="20">
        <v>0.32</v>
      </c>
      <c r="K112" s="21" t="s">
        <v>116</v>
      </c>
      <c r="L112" s="20">
        <v>0.66700000000000004</v>
      </c>
      <c r="M112" s="23">
        <v>0.32700000000000001</v>
      </c>
      <c r="N112" s="20">
        <v>14</v>
      </c>
      <c r="O112" s="27">
        <v>11</v>
      </c>
      <c r="P112" s="20">
        <v>10</v>
      </c>
      <c r="Q112" s="20">
        <v>30</v>
      </c>
      <c r="R112" s="20">
        <v>40</v>
      </c>
      <c r="S112" s="25">
        <v>0.33333333333333331</v>
      </c>
      <c r="T112" s="25">
        <v>0.88235294117647056</v>
      </c>
      <c r="U112" s="22">
        <v>1.2156862745098038</v>
      </c>
      <c r="V112" s="20">
        <v>19</v>
      </c>
      <c r="W112" s="20">
        <v>16</v>
      </c>
      <c r="X112" s="17">
        <v>3</v>
      </c>
      <c r="Y112" s="20">
        <v>14</v>
      </c>
      <c r="Z112" s="20">
        <v>19</v>
      </c>
      <c r="AA112" s="25">
        <v>0.73684210526315785</v>
      </c>
      <c r="AB112" s="20">
        <v>18</v>
      </c>
      <c r="AC112" s="17">
        <f t="shared" si="16"/>
        <v>-1</v>
      </c>
      <c r="AD112" s="20">
        <v>3</v>
      </c>
      <c r="AE112" s="20">
        <v>7</v>
      </c>
      <c r="AF112" s="20">
        <v>62</v>
      </c>
      <c r="AG112" s="17">
        <v>78</v>
      </c>
    </row>
    <row r="113" spans="1:33" x14ac:dyDescent="0.3">
      <c r="A113" s="18" t="s">
        <v>112</v>
      </c>
      <c r="B113" s="19">
        <v>43424</v>
      </c>
      <c r="C113" s="20" t="s">
        <v>185</v>
      </c>
      <c r="D113" s="20" t="s">
        <v>28</v>
      </c>
      <c r="E113" s="20">
        <v>32</v>
      </c>
      <c r="F113" s="20" t="s">
        <v>186</v>
      </c>
      <c r="G113" s="20">
        <v>0.50900000000000001</v>
      </c>
      <c r="H113" s="21" t="s">
        <v>187</v>
      </c>
      <c r="I113" s="83">
        <v>22</v>
      </c>
      <c r="J113" s="20">
        <v>0.5</v>
      </c>
      <c r="K113" s="20" t="s">
        <v>188</v>
      </c>
      <c r="L113" s="20">
        <v>0.78300000000000003</v>
      </c>
      <c r="M113" s="23">
        <v>0.36499999999999999</v>
      </c>
      <c r="N113" s="24">
        <v>14</v>
      </c>
      <c r="O113" s="27">
        <v>8</v>
      </c>
      <c r="P113" s="20">
        <v>12</v>
      </c>
      <c r="Q113" s="20">
        <v>30</v>
      </c>
      <c r="R113" s="20">
        <v>42</v>
      </c>
      <c r="S113" s="22">
        <v>0.48</v>
      </c>
      <c r="T113" s="25">
        <v>0.90909090909090906</v>
      </c>
      <c r="U113" s="22">
        <v>1.3890909090909092</v>
      </c>
      <c r="V113" s="20">
        <v>18</v>
      </c>
      <c r="W113" s="20">
        <v>20</v>
      </c>
      <c r="X113" s="17">
        <v>-2</v>
      </c>
      <c r="Y113" s="20">
        <v>18</v>
      </c>
      <c r="Z113" s="20">
        <v>16</v>
      </c>
      <c r="AA113" s="25">
        <v>1.125</v>
      </c>
      <c r="AB113" s="20">
        <v>13</v>
      </c>
      <c r="AC113" s="17">
        <f t="shared" si="16"/>
        <v>-3</v>
      </c>
      <c r="AD113" s="20">
        <v>3</v>
      </c>
      <c r="AE113" s="20">
        <v>3</v>
      </c>
      <c r="AF113" s="20">
        <v>83</v>
      </c>
      <c r="AG113" s="17">
        <v>81</v>
      </c>
    </row>
    <row r="114" spans="1:33" x14ac:dyDescent="0.3">
      <c r="A114" s="18" t="s">
        <v>37</v>
      </c>
      <c r="B114" s="19">
        <v>43495</v>
      </c>
      <c r="C114" s="20" t="s">
        <v>251</v>
      </c>
      <c r="D114" s="20" t="s">
        <v>28</v>
      </c>
      <c r="E114" s="20">
        <v>23</v>
      </c>
      <c r="F114" s="20" t="s">
        <v>252</v>
      </c>
      <c r="G114" s="20">
        <v>0.58199999999999996</v>
      </c>
      <c r="H114" s="21" t="s">
        <v>253</v>
      </c>
      <c r="I114" s="83">
        <v>27</v>
      </c>
      <c r="J114" s="20">
        <v>0.44400000000000001</v>
      </c>
      <c r="K114" s="21" t="s">
        <v>250</v>
      </c>
      <c r="L114" s="20">
        <v>0.88900000000000001</v>
      </c>
      <c r="M114" s="23">
        <v>0.32300000000000001</v>
      </c>
      <c r="N114" s="24">
        <v>17</v>
      </c>
      <c r="O114" s="27">
        <v>10</v>
      </c>
      <c r="P114" s="20">
        <v>7</v>
      </c>
      <c r="Q114" s="20">
        <v>24</v>
      </c>
      <c r="R114" s="20">
        <v>31</v>
      </c>
      <c r="S114" s="22">
        <v>0.30434782608695654</v>
      </c>
      <c r="T114" s="25">
        <v>0.58536585365853655</v>
      </c>
      <c r="U114" s="22">
        <v>0.88971367974549309</v>
      </c>
      <c r="V114" s="20">
        <v>18</v>
      </c>
      <c r="W114" s="20">
        <v>13</v>
      </c>
      <c r="X114" s="17">
        <v>5</v>
      </c>
      <c r="Y114" s="20">
        <v>22</v>
      </c>
      <c r="Z114" s="20">
        <v>16</v>
      </c>
      <c r="AA114" s="25">
        <v>1.375</v>
      </c>
      <c r="AB114" s="20">
        <v>12</v>
      </c>
      <c r="AC114" s="17">
        <f t="shared" si="16"/>
        <v>-4</v>
      </c>
      <c r="AD114" s="20">
        <v>6</v>
      </c>
      <c r="AE114" s="20">
        <v>7</v>
      </c>
      <c r="AF114" s="20">
        <v>84</v>
      </c>
      <c r="AG114" s="17">
        <v>73</v>
      </c>
    </row>
    <row r="115" spans="1:33" x14ac:dyDescent="0.3">
      <c r="A115" s="18" t="s">
        <v>112</v>
      </c>
      <c r="B115" s="19">
        <v>43518</v>
      </c>
      <c r="C115" s="20" t="s">
        <v>270</v>
      </c>
      <c r="D115" s="20" t="s">
        <v>28</v>
      </c>
      <c r="E115" s="20">
        <v>18</v>
      </c>
      <c r="F115" s="20" t="s">
        <v>272</v>
      </c>
      <c r="G115" s="20">
        <v>0.45</v>
      </c>
      <c r="H115" s="21" t="s">
        <v>273</v>
      </c>
      <c r="I115" s="83">
        <v>23</v>
      </c>
      <c r="J115" s="20">
        <v>0.30399999999999999</v>
      </c>
      <c r="K115" s="20" t="s">
        <v>46</v>
      </c>
      <c r="L115" s="20">
        <v>0.94099999999999995</v>
      </c>
      <c r="M115" s="23">
        <v>0.317</v>
      </c>
      <c r="N115" s="24">
        <v>26</v>
      </c>
      <c r="O115" s="27">
        <v>-3</v>
      </c>
      <c r="P115" s="20">
        <v>13</v>
      </c>
      <c r="Q115" s="20">
        <v>23</v>
      </c>
      <c r="R115" s="20">
        <v>36</v>
      </c>
      <c r="S115" s="22">
        <v>0.38235294117647056</v>
      </c>
      <c r="T115" s="25">
        <v>0.60526315789473684</v>
      </c>
      <c r="U115" s="22">
        <v>0.9876160990712074</v>
      </c>
      <c r="V115" s="20">
        <v>19</v>
      </c>
      <c r="W115" s="20">
        <v>17</v>
      </c>
      <c r="X115" s="17">
        <v>2</v>
      </c>
      <c r="Y115" s="20">
        <v>14</v>
      </c>
      <c r="Z115" s="20">
        <v>13</v>
      </c>
      <c r="AA115" s="25">
        <v>1.0769230769230769</v>
      </c>
      <c r="AB115" s="20">
        <v>18</v>
      </c>
      <c r="AC115" s="17">
        <f t="shared" si="16"/>
        <v>5</v>
      </c>
      <c r="AD115" s="20">
        <v>6</v>
      </c>
      <c r="AE115" s="20">
        <v>8</v>
      </c>
      <c r="AF115" s="20">
        <v>77</v>
      </c>
      <c r="AG115" s="17">
        <v>80</v>
      </c>
    </row>
    <row r="116" spans="1:33" x14ac:dyDescent="0.3">
      <c r="A116" s="18" t="s">
        <v>112</v>
      </c>
      <c r="B116" s="19">
        <v>43795</v>
      </c>
      <c r="C116" s="20" t="s">
        <v>320</v>
      </c>
      <c r="D116" s="20" t="s">
        <v>28</v>
      </c>
      <c r="E116" s="20">
        <v>12</v>
      </c>
      <c r="F116" s="20" t="s">
        <v>321</v>
      </c>
      <c r="G116" s="20">
        <v>0.40300000000000002</v>
      </c>
      <c r="H116" s="21" t="s">
        <v>322</v>
      </c>
      <c r="I116" s="83">
        <v>17</v>
      </c>
      <c r="J116" s="20">
        <v>0.29399999999999998</v>
      </c>
      <c r="K116" s="20" t="s">
        <v>171</v>
      </c>
      <c r="L116" s="20">
        <v>0.72199999999999998</v>
      </c>
      <c r="M116" s="23">
        <v>0.36099999999999999</v>
      </c>
      <c r="N116" s="24">
        <v>19</v>
      </c>
      <c r="O116" s="27">
        <v>-2</v>
      </c>
      <c r="P116" s="20">
        <v>10</v>
      </c>
      <c r="Q116" s="20">
        <v>36</v>
      </c>
      <c r="R116" s="20">
        <v>46</v>
      </c>
      <c r="S116" s="25">
        <v>0.26315789473684209</v>
      </c>
      <c r="T116" s="25">
        <v>0.83720930232558144</v>
      </c>
      <c r="U116" s="22">
        <v>1.1003671970624236</v>
      </c>
      <c r="V116" s="20">
        <v>15</v>
      </c>
      <c r="W116" s="24">
        <v>17</v>
      </c>
      <c r="X116" s="17">
        <v>-2</v>
      </c>
      <c r="Y116" s="20">
        <v>9</v>
      </c>
      <c r="Z116" s="20">
        <v>13</v>
      </c>
      <c r="AA116" s="25">
        <v>0.69230769230769229</v>
      </c>
      <c r="AB116" s="24">
        <v>14</v>
      </c>
      <c r="AC116" s="17">
        <f t="shared" si="16"/>
        <v>1</v>
      </c>
      <c r="AD116" s="20">
        <v>1</v>
      </c>
      <c r="AE116" s="20">
        <v>6</v>
      </c>
      <c r="AF116" s="20">
        <v>68</v>
      </c>
      <c r="AG116" s="17">
        <v>83</v>
      </c>
    </row>
    <row r="117" spans="1:33" x14ac:dyDescent="0.3">
      <c r="A117" s="18" t="s">
        <v>37</v>
      </c>
      <c r="B117" s="19">
        <v>43859</v>
      </c>
      <c r="C117" s="20" t="s">
        <v>369</v>
      </c>
      <c r="D117" s="20" t="s">
        <v>28</v>
      </c>
      <c r="E117" s="20">
        <v>11</v>
      </c>
      <c r="F117" s="20" t="s">
        <v>370</v>
      </c>
      <c r="G117" s="20">
        <v>0.53200000000000003</v>
      </c>
      <c r="H117" s="21" t="s">
        <v>371</v>
      </c>
      <c r="I117" s="83">
        <v>10</v>
      </c>
      <c r="J117" s="23">
        <v>0.2</v>
      </c>
      <c r="K117" s="20" t="s">
        <v>372</v>
      </c>
      <c r="L117" s="20">
        <v>0.78100000000000003</v>
      </c>
      <c r="M117" s="23">
        <v>0.47399999999999998</v>
      </c>
      <c r="N117" s="24">
        <v>15</v>
      </c>
      <c r="O117" s="27">
        <v>-5</v>
      </c>
      <c r="P117" s="20">
        <v>4</v>
      </c>
      <c r="Q117" s="20">
        <v>29</v>
      </c>
      <c r="R117" s="20">
        <v>33</v>
      </c>
      <c r="S117" s="25">
        <v>0.16</v>
      </c>
      <c r="T117" s="25">
        <v>0.82857142857142863</v>
      </c>
      <c r="U117" s="22">
        <v>0.98857142857142866</v>
      </c>
      <c r="V117" s="20">
        <v>19</v>
      </c>
      <c r="W117" s="24">
        <v>24</v>
      </c>
      <c r="X117" s="17">
        <v>-5</v>
      </c>
      <c r="Y117" s="20">
        <v>10</v>
      </c>
      <c r="Z117" s="20">
        <v>12</v>
      </c>
      <c r="AA117" s="25">
        <v>0.83333333333333337</v>
      </c>
      <c r="AB117" s="24">
        <v>12</v>
      </c>
      <c r="AC117" s="17">
        <f t="shared" si="16"/>
        <v>0</v>
      </c>
      <c r="AD117" s="20">
        <v>6</v>
      </c>
      <c r="AE117" s="20">
        <v>5</v>
      </c>
      <c r="AF117" s="20">
        <v>77</v>
      </c>
      <c r="AG117" s="17">
        <v>74</v>
      </c>
    </row>
    <row r="118" spans="1:33" x14ac:dyDescent="0.3">
      <c r="A118" s="82"/>
      <c r="B118" s="82"/>
      <c r="C118" s="82"/>
      <c r="D118" s="82"/>
      <c r="E118" s="43">
        <f>AVERAGE(E107:E117)</f>
        <v>18.90909090909091</v>
      </c>
      <c r="F118" s="40"/>
      <c r="G118" s="42">
        <f>AVERAGE(G107:G117)</f>
        <v>0.49790909090909091</v>
      </c>
      <c r="H118" s="40"/>
      <c r="I118" s="43">
        <f>AVERAGE(I107:I117)</f>
        <v>20.363636363636363</v>
      </c>
      <c r="J118" s="42">
        <f>AVERAGE(J107:J117)</f>
        <v>0.33654545454545454</v>
      </c>
      <c r="K118" s="40"/>
      <c r="L118" s="42">
        <f t="shared" ref="L118:AG118" si="17">AVERAGE(L107:L117)</f>
        <v>0.75854545454545463</v>
      </c>
      <c r="M118" s="42">
        <f t="shared" si="17"/>
        <v>0.36036363636363639</v>
      </c>
      <c r="N118" s="43">
        <f t="shared" si="17"/>
        <v>20.272727272727273</v>
      </c>
      <c r="O118" s="43">
        <f t="shared" si="17"/>
        <v>9.0909090909090912E-2</v>
      </c>
      <c r="P118" s="43">
        <f t="shared" si="17"/>
        <v>10.727272727272727</v>
      </c>
      <c r="Q118" s="43">
        <f t="shared" si="17"/>
        <v>30.363636363636363</v>
      </c>
      <c r="R118" s="43">
        <f t="shared" si="17"/>
        <v>41.090909090909093</v>
      </c>
      <c r="S118" s="41">
        <f t="shared" si="17"/>
        <v>0.3630484088296107</v>
      </c>
      <c r="T118" s="41">
        <f t="shared" si="17"/>
        <v>0.77729097195310892</v>
      </c>
      <c r="U118" s="41">
        <f t="shared" si="17"/>
        <v>1.1403393807827198</v>
      </c>
      <c r="V118" s="43">
        <f t="shared" si="17"/>
        <v>18.636363636363637</v>
      </c>
      <c r="W118" s="40">
        <f t="shared" si="17"/>
        <v>19</v>
      </c>
      <c r="X118" s="43">
        <f t="shared" si="17"/>
        <v>-0.36363636363636365</v>
      </c>
      <c r="Y118" s="43">
        <f t="shared" si="17"/>
        <v>15.818181818181818</v>
      </c>
      <c r="Z118" s="43">
        <f t="shared" si="17"/>
        <v>15.727272727272727</v>
      </c>
      <c r="AA118" s="41">
        <f t="shared" si="17"/>
        <v>1.0129236948122395</v>
      </c>
      <c r="AB118" s="43">
        <f t="shared" si="17"/>
        <v>12.727272727272727</v>
      </c>
      <c r="AC118" s="43">
        <f t="shared" si="17"/>
        <v>-3</v>
      </c>
      <c r="AD118" s="43">
        <f t="shared" si="17"/>
        <v>5.0909090909090908</v>
      </c>
      <c r="AE118" s="43">
        <f t="shared" si="17"/>
        <v>5.4545454545454541</v>
      </c>
      <c r="AF118" s="43">
        <f t="shared" si="17"/>
        <v>77.818181818181813</v>
      </c>
      <c r="AG118" s="43">
        <f t="shared" si="17"/>
        <v>79.727272727272734</v>
      </c>
    </row>
    <row r="119" spans="1:33" s="82" customFormat="1" x14ac:dyDescent="0.3">
      <c r="A119" s="15" t="s">
        <v>0</v>
      </c>
      <c r="B119" s="16" t="s">
        <v>1</v>
      </c>
      <c r="C119" s="17" t="s">
        <v>2</v>
      </c>
      <c r="D119" s="17" t="s">
        <v>3</v>
      </c>
      <c r="E119" s="17" t="s">
        <v>4</v>
      </c>
      <c r="F119" s="17" t="s">
        <v>5</v>
      </c>
      <c r="G119" s="17" t="s">
        <v>6</v>
      </c>
      <c r="H119" s="17" t="s">
        <v>7</v>
      </c>
      <c r="I119" s="17" t="s">
        <v>587</v>
      </c>
      <c r="J119" s="17" t="s">
        <v>8</v>
      </c>
      <c r="K119" s="17" t="s">
        <v>9</v>
      </c>
      <c r="L119" s="17" t="s">
        <v>10</v>
      </c>
      <c r="M119" s="17" t="s">
        <v>11</v>
      </c>
      <c r="N119" s="17" t="s">
        <v>12</v>
      </c>
      <c r="O119" s="17" t="s">
        <v>614</v>
      </c>
      <c r="P119" s="17" t="s">
        <v>13</v>
      </c>
      <c r="Q119" s="17" t="s">
        <v>14</v>
      </c>
      <c r="R119" s="17" t="s">
        <v>15</v>
      </c>
      <c r="S119" s="17" t="s">
        <v>16</v>
      </c>
      <c r="T119" s="17" t="s">
        <v>17</v>
      </c>
      <c r="U119" s="17" t="s">
        <v>634</v>
      </c>
      <c r="V119" s="17" t="s">
        <v>18</v>
      </c>
      <c r="W119" s="17" t="s">
        <v>19</v>
      </c>
      <c r="X119" s="17" t="s">
        <v>619</v>
      </c>
      <c r="Y119" s="17" t="s">
        <v>20</v>
      </c>
      <c r="Z119" s="17" t="s">
        <v>21</v>
      </c>
      <c r="AA119" s="17" t="s">
        <v>621</v>
      </c>
      <c r="AB119" s="17" t="s">
        <v>22</v>
      </c>
      <c r="AC119" s="17" t="s">
        <v>623</v>
      </c>
      <c r="AD119" s="17" t="s">
        <v>23</v>
      </c>
      <c r="AE119" s="17" t="s">
        <v>24</v>
      </c>
      <c r="AF119" s="17" t="s">
        <v>25</v>
      </c>
      <c r="AG119" s="17" t="s">
        <v>552</v>
      </c>
    </row>
    <row r="120" spans="1:33" x14ac:dyDescent="0.3">
      <c r="A120" s="18" t="s">
        <v>406</v>
      </c>
      <c r="B120" s="19">
        <v>42326</v>
      </c>
      <c r="C120" s="20" t="s">
        <v>407</v>
      </c>
      <c r="D120" s="20" t="s">
        <v>28</v>
      </c>
      <c r="E120" s="17">
        <v>8</v>
      </c>
      <c r="F120" s="20" t="s">
        <v>408</v>
      </c>
      <c r="G120" s="20">
        <v>0.46</v>
      </c>
      <c r="H120" s="21" t="s">
        <v>228</v>
      </c>
      <c r="I120" s="83">
        <v>19</v>
      </c>
      <c r="J120" s="20">
        <v>0.316</v>
      </c>
      <c r="K120" s="21" t="s">
        <v>116</v>
      </c>
      <c r="L120" s="20">
        <v>0.66700000000000004</v>
      </c>
      <c r="M120" s="21">
        <v>0.47199999999999998</v>
      </c>
      <c r="N120" s="20">
        <v>14</v>
      </c>
      <c r="O120" s="27">
        <f t="shared" ref="O120:O167" si="18">I120-N120</f>
        <v>5</v>
      </c>
      <c r="P120" s="20">
        <v>16</v>
      </c>
      <c r="Q120" s="20">
        <v>25</v>
      </c>
      <c r="R120" s="20">
        <v>41</v>
      </c>
      <c r="S120" s="22">
        <v>0.43243243243243246</v>
      </c>
      <c r="T120" s="22">
        <v>0.73529411764705888</v>
      </c>
      <c r="U120" s="22">
        <f t="shared" ref="U120:U167" si="19">S120+T120</f>
        <v>1.1677265500794913</v>
      </c>
      <c r="V120" s="20">
        <v>22</v>
      </c>
      <c r="W120" s="17">
        <v>22</v>
      </c>
      <c r="X120" s="17">
        <f t="shared" ref="X120:X167" si="20">V120-W120</f>
        <v>0</v>
      </c>
      <c r="Y120" s="20">
        <v>16</v>
      </c>
      <c r="Z120" s="20">
        <v>17</v>
      </c>
      <c r="AA120" s="25">
        <f t="shared" ref="AA120:AA167" si="21">Y120/Z120</f>
        <v>0.94117647058823528</v>
      </c>
      <c r="AB120" s="17">
        <v>19</v>
      </c>
      <c r="AC120" s="17">
        <f>AB120-Z120</f>
        <v>2</v>
      </c>
      <c r="AD120" s="20">
        <v>2</v>
      </c>
      <c r="AE120" s="20">
        <v>7</v>
      </c>
      <c r="AF120" s="20">
        <v>76</v>
      </c>
      <c r="AG120" s="20">
        <v>88</v>
      </c>
    </row>
    <row r="121" spans="1:33" x14ac:dyDescent="0.3">
      <c r="A121" s="18" t="s">
        <v>409</v>
      </c>
      <c r="B121" s="19">
        <v>42329</v>
      </c>
      <c r="C121" s="20" t="s">
        <v>410</v>
      </c>
      <c r="D121" s="20" t="s">
        <v>28</v>
      </c>
      <c r="E121" s="17">
        <v>14</v>
      </c>
      <c r="F121" s="20" t="s">
        <v>191</v>
      </c>
      <c r="G121" s="20">
        <v>0.49099999999999999</v>
      </c>
      <c r="H121" s="21" t="s">
        <v>239</v>
      </c>
      <c r="I121" s="83">
        <v>23</v>
      </c>
      <c r="J121" s="20">
        <v>0.435</v>
      </c>
      <c r="K121" s="20" t="s">
        <v>411</v>
      </c>
      <c r="L121" s="20">
        <v>0.60899999999999999</v>
      </c>
      <c r="M121" s="20">
        <v>0.4</v>
      </c>
      <c r="N121" s="20">
        <v>28</v>
      </c>
      <c r="O121" s="27">
        <f t="shared" si="18"/>
        <v>-5</v>
      </c>
      <c r="P121" s="20">
        <v>7</v>
      </c>
      <c r="Q121" s="20">
        <v>30</v>
      </c>
      <c r="R121" s="20">
        <v>37</v>
      </c>
      <c r="S121" s="22">
        <v>0.21875</v>
      </c>
      <c r="T121" s="22">
        <v>0.81081081081081086</v>
      </c>
      <c r="U121" s="22">
        <f t="shared" si="19"/>
        <v>1.029560810810811</v>
      </c>
      <c r="V121" s="20">
        <v>24</v>
      </c>
      <c r="W121" s="17">
        <v>23</v>
      </c>
      <c r="X121" s="17">
        <f t="shared" si="20"/>
        <v>1</v>
      </c>
      <c r="Y121" s="20">
        <v>19</v>
      </c>
      <c r="Z121" s="20">
        <v>11</v>
      </c>
      <c r="AA121" s="25">
        <f t="shared" si="21"/>
        <v>1.7272727272727273</v>
      </c>
      <c r="AB121" s="17">
        <v>15</v>
      </c>
      <c r="AC121" s="17">
        <f>AB121-Z121</f>
        <v>4</v>
      </c>
      <c r="AD121" s="20">
        <v>0</v>
      </c>
      <c r="AE121" s="20">
        <v>4</v>
      </c>
      <c r="AF121" s="20">
        <v>80</v>
      </c>
      <c r="AG121" s="20">
        <v>80</v>
      </c>
    </row>
    <row r="122" spans="1:33" x14ac:dyDescent="0.3">
      <c r="A122" s="18" t="s">
        <v>414</v>
      </c>
      <c r="B122" s="19">
        <v>42336</v>
      </c>
      <c r="C122" s="20" t="s">
        <v>415</v>
      </c>
      <c r="D122" s="20" t="s">
        <v>28</v>
      </c>
      <c r="E122" s="17">
        <v>7</v>
      </c>
      <c r="F122" s="20" t="s">
        <v>84</v>
      </c>
      <c r="G122" s="20">
        <v>0.40400000000000003</v>
      </c>
      <c r="H122" s="21" t="s">
        <v>554</v>
      </c>
      <c r="I122" s="83">
        <v>10</v>
      </c>
      <c r="J122" s="25">
        <v>0.1</v>
      </c>
      <c r="K122" s="20" t="s">
        <v>416</v>
      </c>
      <c r="L122" s="20">
        <v>0.63</v>
      </c>
      <c r="M122" s="20">
        <v>0.32200000000000001</v>
      </c>
      <c r="N122" s="20">
        <v>25</v>
      </c>
      <c r="O122" s="27">
        <f t="shared" si="18"/>
        <v>-15</v>
      </c>
      <c r="P122" s="20">
        <v>14</v>
      </c>
      <c r="Q122" s="20">
        <v>34</v>
      </c>
      <c r="R122" s="20">
        <v>48</v>
      </c>
      <c r="S122" s="22">
        <v>0.41176470588235292</v>
      </c>
      <c r="T122" s="22">
        <v>0.77272727272727271</v>
      </c>
      <c r="U122" s="22">
        <f t="shared" si="19"/>
        <v>1.1844919786096257</v>
      </c>
      <c r="V122" s="20">
        <v>17</v>
      </c>
      <c r="W122" s="17">
        <v>28</v>
      </c>
      <c r="X122" s="17">
        <f t="shared" si="20"/>
        <v>-11</v>
      </c>
      <c r="Y122" s="20">
        <v>14</v>
      </c>
      <c r="Z122" s="20">
        <v>19</v>
      </c>
      <c r="AA122" s="25">
        <f t="shared" si="21"/>
        <v>0.73684210526315785</v>
      </c>
      <c r="AB122" s="17">
        <v>17</v>
      </c>
      <c r="AC122" s="17">
        <f t="shared" ref="AC122:AC167" si="22">AB122-Z122</f>
        <v>-2</v>
      </c>
      <c r="AD122" s="20">
        <v>6</v>
      </c>
      <c r="AE122" s="20">
        <v>3</v>
      </c>
      <c r="AF122" s="20">
        <v>64</v>
      </c>
      <c r="AG122" s="20">
        <v>87</v>
      </c>
    </row>
    <row r="123" spans="1:33" x14ac:dyDescent="0.3">
      <c r="A123" s="18" t="s">
        <v>419</v>
      </c>
      <c r="B123" s="19">
        <v>42347</v>
      </c>
      <c r="C123" s="20" t="s">
        <v>420</v>
      </c>
      <c r="D123" s="20" t="s">
        <v>28</v>
      </c>
      <c r="E123" s="17">
        <v>30</v>
      </c>
      <c r="F123" s="20" t="s">
        <v>421</v>
      </c>
      <c r="G123" s="20">
        <v>0.69799999999999995</v>
      </c>
      <c r="H123" s="21" t="s">
        <v>555</v>
      </c>
      <c r="I123" s="83">
        <v>10</v>
      </c>
      <c r="J123" s="25">
        <v>0.4</v>
      </c>
      <c r="K123" s="21" t="s">
        <v>193</v>
      </c>
      <c r="L123" s="20">
        <v>0.70599999999999996</v>
      </c>
      <c r="M123" s="20">
        <v>0.32700000000000001</v>
      </c>
      <c r="N123" s="20">
        <v>19</v>
      </c>
      <c r="O123" s="27">
        <f t="shared" si="18"/>
        <v>-9</v>
      </c>
      <c r="P123" s="20">
        <v>8</v>
      </c>
      <c r="Q123" s="20">
        <v>37</v>
      </c>
      <c r="R123" s="20">
        <v>45</v>
      </c>
      <c r="S123" s="22">
        <v>0.42105263157894735</v>
      </c>
      <c r="T123" s="22">
        <v>0.82222222222222219</v>
      </c>
      <c r="U123" s="22">
        <f t="shared" si="19"/>
        <v>1.2432748538011695</v>
      </c>
      <c r="V123" s="20">
        <v>22</v>
      </c>
      <c r="W123" s="17">
        <v>14</v>
      </c>
      <c r="X123" s="17">
        <f t="shared" si="20"/>
        <v>8</v>
      </c>
      <c r="Y123" s="20">
        <v>17</v>
      </c>
      <c r="Z123" s="20">
        <v>17</v>
      </c>
      <c r="AA123" s="25">
        <f t="shared" si="21"/>
        <v>1</v>
      </c>
      <c r="AB123" s="17">
        <v>11</v>
      </c>
      <c r="AC123" s="17">
        <f t="shared" si="22"/>
        <v>-6</v>
      </c>
      <c r="AD123" s="20">
        <v>1</v>
      </c>
      <c r="AE123" s="20">
        <v>1</v>
      </c>
      <c r="AF123" s="20">
        <v>90</v>
      </c>
      <c r="AG123" s="20">
        <v>90</v>
      </c>
    </row>
    <row r="124" spans="1:33" x14ac:dyDescent="0.3">
      <c r="A124" s="18" t="s">
        <v>426</v>
      </c>
      <c r="B124" s="19">
        <v>42358</v>
      </c>
      <c r="C124" s="20" t="s">
        <v>427</v>
      </c>
      <c r="D124" s="20" t="s">
        <v>28</v>
      </c>
      <c r="E124" s="17">
        <v>37</v>
      </c>
      <c r="F124" s="20" t="s">
        <v>428</v>
      </c>
      <c r="G124" s="20">
        <v>0.54200000000000004</v>
      </c>
      <c r="H124" s="25" t="s">
        <v>219</v>
      </c>
      <c r="I124" s="24">
        <v>29</v>
      </c>
      <c r="J124" s="20">
        <v>0.44800000000000001</v>
      </c>
      <c r="K124" s="21" t="s">
        <v>570</v>
      </c>
      <c r="L124" s="20">
        <v>0.92300000000000004</v>
      </c>
      <c r="M124" s="20">
        <v>0.36499999999999999</v>
      </c>
      <c r="N124" s="20">
        <v>19</v>
      </c>
      <c r="O124" s="27">
        <f t="shared" si="18"/>
        <v>10</v>
      </c>
      <c r="P124" s="20">
        <v>18</v>
      </c>
      <c r="Q124" s="20">
        <v>28</v>
      </c>
      <c r="R124" s="20">
        <v>46</v>
      </c>
      <c r="S124" s="22">
        <v>0.54545454545454541</v>
      </c>
      <c r="T124" s="22">
        <v>0.77777777777777779</v>
      </c>
      <c r="U124" s="22">
        <f t="shared" si="19"/>
        <v>1.3232323232323231</v>
      </c>
      <c r="V124" s="20">
        <v>21</v>
      </c>
      <c r="W124" s="17">
        <v>17</v>
      </c>
      <c r="X124" s="17">
        <f t="shared" si="20"/>
        <v>4</v>
      </c>
      <c r="Y124" s="20">
        <v>25</v>
      </c>
      <c r="Z124" s="20">
        <v>13</v>
      </c>
      <c r="AA124" s="25">
        <f t="shared" si="21"/>
        <v>1.9230769230769231</v>
      </c>
      <c r="AB124" s="17">
        <v>14</v>
      </c>
      <c r="AC124" s="17">
        <f t="shared" si="22"/>
        <v>1</v>
      </c>
      <c r="AD124" s="20">
        <v>8</v>
      </c>
      <c r="AE124" s="20">
        <v>5</v>
      </c>
      <c r="AF124" s="20">
        <v>103</v>
      </c>
      <c r="AG124" s="26">
        <v>90</v>
      </c>
    </row>
    <row r="125" spans="1:33" x14ac:dyDescent="0.3">
      <c r="A125" s="18" t="s">
        <v>61</v>
      </c>
      <c r="B125" s="19">
        <v>42372</v>
      </c>
      <c r="C125" s="20" t="s">
        <v>429</v>
      </c>
      <c r="D125" s="20" t="s">
        <v>68</v>
      </c>
      <c r="E125" s="17">
        <v>-5</v>
      </c>
      <c r="F125" s="20" t="s">
        <v>430</v>
      </c>
      <c r="G125" s="20">
        <v>0.44400000000000001</v>
      </c>
      <c r="H125" s="21" t="s">
        <v>557</v>
      </c>
      <c r="I125" s="83">
        <v>13</v>
      </c>
      <c r="J125" s="20">
        <v>7.6999999999999999E-2</v>
      </c>
      <c r="K125" s="20" t="s">
        <v>431</v>
      </c>
      <c r="L125" s="20">
        <v>0.88900000000000001</v>
      </c>
      <c r="M125" s="20">
        <v>0.41199999999999998</v>
      </c>
      <c r="N125" s="20">
        <v>16</v>
      </c>
      <c r="O125" s="27">
        <f t="shared" si="18"/>
        <v>-3</v>
      </c>
      <c r="P125" s="20">
        <v>7</v>
      </c>
      <c r="Q125" s="20">
        <v>27</v>
      </c>
      <c r="R125" s="20">
        <v>34</v>
      </c>
      <c r="S125" s="22">
        <v>0.22580645161290322</v>
      </c>
      <c r="T125" s="22">
        <v>0.79411764705882348</v>
      </c>
      <c r="U125" s="22">
        <f t="shared" si="19"/>
        <v>1.0199240986717266</v>
      </c>
      <c r="V125" s="20">
        <v>20</v>
      </c>
      <c r="W125" s="17">
        <v>21</v>
      </c>
      <c r="X125" s="17">
        <f t="shared" si="20"/>
        <v>-1</v>
      </c>
      <c r="Y125" s="20">
        <v>14</v>
      </c>
      <c r="Z125" s="20">
        <v>17</v>
      </c>
      <c r="AA125" s="25">
        <f t="shared" si="21"/>
        <v>0.82352941176470584</v>
      </c>
      <c r="AB125" s="17">
        <v>11</v>
      </c>
      <c r="AC125" s="17">
        <f t="shared" si="22"/>
        <v>-6</v>
      </c>
      <c r="AD125" s="20">
        <v>4</v>
      </c>
      <c r="AE125" s="20">
        <v>3</v>
      </c>
      <c r="AF125" s="20">
        <v>65</v>
      </c>
      <c r="AG125" s="20">
        <v>78</v>
      </c>
    </row>
    <row r="126" spans="1:33" x14ac:dyDescent="0.3">
      <c r="A126" s="18" t="s">
        <v>475</v>
      </c>
      <c r="B126" s="19">
        <v>42434</v>
      </c>
      <c r="C126" s="20" t="s">
        <v>476</v>
      </c>
      <c r="D126" s="20" t="s">
        <v>28</v>
      </c>
      <c r="E126" s="17">
        <v>12</v>
      </c>
      <c r="F126" s="20" t="s">
        <v>477</v>
      </c>
      <c r="G126" s="20">
        <v>0.60799999999999998</v>
      </c>
      <c r="H126" s="21" t="s">
        <v>358</v>
      </c>
      <c r="I126" s="83">
        <v>18</v>
      </c>
      <c r="J126" s="25">
        <v>0.5</v>
      </c>
      <c r="K126" s="20" t="s">
        <v>171</v>
      </c>
      <c r="L126" s="20">
        <v>0.72199999999999998</v>
      </c>
      <c r="M126" s="20">
        <v>0.48</v>
      </c>
      <c r="N126" s="20">
        <v>26</v>
      </c>
      <c r="O126" s="27">
        <f t="shared" si="18"/>
        <v>-8</v>
      </c>
      <c r="P126" s="20">
        <v>5</v>
      </c>
      <c r="Q126" s="20">
        <v>24</v>
      </c>
      <c r="R126" s="20">
        <v>29</v>
      </c>
      <c r="S126" s="22">
        <v>0.22727272727272727</v>
      </c>
      <c r="T126" s="22">
        <v>0.8</v>
      </c>
      <c r="U126" s="22">
        <f t="shared" si="19"/>
        <v>1.0272727272727273</v>
      </c>
      <c r="V126" s="20">
        <v>17</v>
      </c>
      <c r="W126" s="17">
        <v>17</v>
      </c>
      <c r="X126" s="17">
        <f t="shared" si="20"/>
        <v>0</v>
      </c>
      <c r="Y126" s="20">
        <v>16</v>
      </c>
      <c r="Z126" s="20">
        <v>17</v>
      </c>
      <c r="AA126" s="25">
        <f t="shared" si="21"/>
        <v>0.94117647058823528</v>
      </c>
      <c r="AB126" s="17">
        <v>15</v>
      </c>
      <c r="AC126" s="17">
        <f t="shared" si="22"/>
        <v>-2</v>
      </c>
      <c r="AD126" s="20">
        <v>2</v>
      </c>
      <c r="AE126" s="20">
        <v>5</v>
      </c>
      <c r="AF126" s="20">
        <v>84</v>
      </c>
      <c r="AG126" s="20">
        <v>78</v>
      </c>
    </row>
    <row r="127" spans="1:33" x14ac:dyDescent="0.3">
      <c r="A127" s="18" t="s">
        <v>478</v>
      </c>
      <c r="B127" s="19">
        <v>42435</v>
      </c>
      <c r="C127" s="20" t="s">
        <v>479</v>
      </c>
      <c r="D127" s="20" t="s">
        <v>68</v>
      </c>
      <c r="E127" s="17">
        <v>-18</v>
      </c>
      <c r="F127" s="20" t="s">
        <v>480</v>
      </c>
      <c r="G127" s="20">
        <v>0.39700000000000002</v>
      </c>
      <c r="H127" s="21" t="s">
        <v>569</v>
      </c>
      <c r="I127" s="83">
        <v>31</v>
      </c>
      <c r="J127" s="20">
        <v>0.32300000000000001</v>
      </c>
      <c r="K127" s="21" t="s">
        <v>156</v>
      </c>
      <c r="L127" s="20">
        <v>0.53800000000000003</v>
      </c>
      <c r="M127" s="20">
        <v>0.47499999999999998</v>
      </c>
      <c r="N127" s="20">
        <v>16</v>
      </c>
      <c r="O127" s="27">
        <f t="shared" si="18"/>
        <v>15</v>
      </c>
      <c r="P127" s="20">
        <v>15</v>
      </c>
      <c r="Q127" s="20">
        <v>23</v>
      </c>
      <c r="R127" s="20">
        <v>38</v>
      </c>
      <c r="S127" s="22">
        <v>0.34883720930232559</v>
      </c>
      <c r="T127" s="22">
        <v>0.69696969696969702</v>
      </c>
      <c r="U127" s="22">
        <f t="shared" si="19"/>
        <v>1.0458069062720226</v>
      </c>
      <c r="V127" s="20">
        <v>23</v>
      </c>
      <c r="W127" s="17">
        <v>15</v>
      </c>
      <c r="X127" s="17">
        <f t="shared" si="20"/>
        <v>8</v>
      </c>
      <c r="Y127" s="20">
        <v>22</v>
      </c>
      <c r="Z127" s="20">
        <v>20</v>
      </c>
      <c r="AA127" s="25">
        <f t="shared" si="21"/>
        <v>1.1000000000000001</v>
      </c>
      <c r="AB127" s="17">
        <v>11</v>
      </c>
      <c r="AC127" s="17">
        <f t="shared" si="22"/>
        <v>-9</v>
      </c>
      <c r="AD127" s="20">
        <v>1</v>
      </c>
      <c r="AE127" s="20">
        <v>3</v>
      </c>
      <c r="AF127" s="20">
        <v>71</v>
      </c>
      <c r="AG127" s="20">
        <v>94</v>
      </c>
    </row>
    <row r="128" spans="1:33" x14ac:dyDescent="0.3">
      <c r="A128" s="18" t="s">
        <v>481</v>
      </c>
      <c r="B128" s="19">
        <v>42689</v>
      </c>
      <c r="C128" s="20" t="s">
        <v>482</v>
      </c>
      <c r="D128" s="20" t="s">
        <v>28</v>
      </c>
      <c r="E128" s="17">
        <v>17</v>
      </c>
      <c r="F128" s="20" t="s">
        <v>483</v>
      </c>
      <c r="G128" s="20">
        <v>0.48</v>
      </c>
      <c r="H128" s="21" t="s">
        <v>99</v>
      </c>
      <c r="I128" s="83">
        <v>22</v>
      </c>
      <c r="J128" s="20">
        <v>0.27300000000000002</v>
      </c>
      <c r="K128" s="20" t="s">
        <v>484</v>
      </c>
      <c r="L128" s="20">
        <v>0.625</v>
      </c>
      <c r="M128" s="17">
        <v>0.29099999999999998</v>
      </c>
      <c r="N128" s="17">
        <v>14</v>
      </c>
      <c r="O128" s="27">
        <f t="shared" si="18"/>
        <v>8</v>
      </c>
      <c r="P128" s="20">
        <v>11</v>
      </c>
      <c r="Q128" s="20">
        <v>37</v>
      </c>
      <c r="R128" s="20">
        <v>48</v>
      </c>
      <c r="S128" s="22">
        <v>0.39285714285714285</v>
      </c>
      <c r="T128" s="22">
        <v>0.82222222222222219</v>
      </c>
      <c r="U128" s="22">
        <f t="shared" si="19"/>
        <v>1.215079365079365</v>
      </c>
      <c r="V128" s="20">
        <v>20</v>
      </c>
      <c r="W128" s="17">
        <v>21</v>
      </c>
      <c r="X128" s="17">
        <f t="shared" si="20"/>
        <v>-1</v>
      </c>
      <c r="Y128" s="20">
        <v>12</v>
      </c>
      <c r="Z128" s="20">
        <v>22</v>
      </c>
      <c r="AA128" s="25">
        <f t="shared" si="21"/>
        <v>0.54545454545454541</v>
      </c>
      <c r="AB128" s="17">
        <v>13</v>
      </c>
      <c r="AC128" s="17">
        <f t="shared" si="22"/>
        <v>-9</v>
      </c>
      <c r="AD128" s="20">
        <v>9</v>
      </c>
      <c r="AE128" s="20">
        <v>5</v>
      </c>
      <c r="AF128" s="20">
        <v>69</v>
      </c>
      <c r="AG128" s="20">
        <v>81</v>
      </c>
    </row>
    <row r="129" spans="1:33" x14ac:dyDescent="0.3">
      <c r="A129" s="18" t="s">
        <v>485</v>
      </c>
      <c r="B129" s="19">
        <v>42693</v>
      </c>
      <c r="C129" s="20" t="s">
        <v>486</v>
      </c>
      <c r="D129" s="20" t="s">
        <v>28</v>
      </c>
      <c r="E129" s="17">
        <v>6</v>
      </c>
      <c r="F129" s="20" t="s">
        <v>448</v>
      </c>
      <c r="G129" s="20">
        <v>0.43099999999999999</v>
      </c>
      <c r="H129" s="21" t="s">
        <v>573</v>
      </c>
      <c r="I129" s="83">
        <v>30</v>
      </c>
      <c r="J129" s="20">
        <v>0.33300000000000002</v>
      </c>
      <c r="K129" s="20" t="s">
        <v>487</v>
      </c>
      <c r="L129" s="20">
        <v>0.74299999999999999</v>
      </c>
      <c r="M129" s="17">
        <v>0.371</v>
      </c>
      <c r="N129" s="17">
        <v>29</v>
      </c>
      <c r="O129" s="27">
        <f t="shared" si="18"/>
        <v>1</v>
      </c>
      <c r="P129" s="20">
        <v>14</v>
      </c>
      <c r="Q129" s="20">
        <v>37</v>
      </c>
      <c r="R129" s="20">
        <v>51</v>
      </c>
      <c r="S129" s="22">
        <v>0.3783783783783784</v>
      </c>
      <c r="T129" s="22">
        <v>0.78723404255319152</v>
      </c>
      <c r="U129" s="22">
        <f t="shared" si="19"/>
        <v>1.1656124209315699</v>
      </c>
      <c r="V129" s="20">
        <v>23</v>
      </c>
      <c r="W129" s="17">
        <v>27</v>
      </c>
      <c r="X129" s="17">
        <f t="shared" si="20"/>
        <v>-4</v>
      </c>
      <c r="Y129" s="20">
        <v>19</v>
      </c>
      <c r="Z129" s="20">
        <v>21</v>
      </c>
      <c r="AA129" s="25">
        <f t="shared" si="21"/>
        <v>0.90476190476190477</v>
      </c>
      <c r="AB129" s="17">
        <v>8</v>
      </c>
      <c r="AC129" s="17">
        <f t="shared" si="22"/>
        <v>-13</v>
      </c>
      <c r="AD129" s="20">
        <v>5</v>
      </c>
      <c r="AE129" s="20">
        <v>3</v>
      </c>
      <c r="AF129" s="20">
        <v>86</v>
      </c>
      <c r="AG129" s="20">
        <v>94</v>
      </c>
    </row>
    <row r="130" spans="1:33" x14ac:dyDescent="0.3">
      <c r="A130" s="18" t="s">
        <v>490</v>
      </c>
      <c r="B130" s="19">
        <v>42701</v>
      </c>
      <c r="C130" s="20" t="s">
        <v>491</v>
      </c>
      <c r="D130" s="20" t="s">
        <v>28</v>
      </c>
      <c r="E130" s="17">
        <v>8</v>
      </c>
      <c r="F130" s="20" t="s">
        <v>492</v>
      </c>
      <c r="G130" s="20">
        <v>0.38600000000000001</v>
      </c>
      <c r="H130" s="21" t="s">
        <v>187</v>
      </c>
      <c r="I130" s="83">
        <v>22</v>
      </c>
      <c r="J130" s="20">
        <v>0.5</v>
      </c>
      <c r="K130" s="20" t="s">
        <v>493</v>
      </c>
      <c r="L130" s="20">
        <v>0.75</v>
      </c>
      <c r="M130" s="17">
        <v>0.34799999999999998</v>
      </c>
      <c r="N130" s="17">
        <v>37</v>
      </c>
      <c r="O130" s="27">
        <f t="shared" si="18"/>
        <v>-15</v>
      </c>
      <c r="P130" s="20">
        <v>15</v>
      </c>
      <c r="Q130" s="20">
        <v>36</v>
      </c>
      <c r="R130" s="20">
        <v>51</v>
      </c>
      <c r="S130" s="22">
        <v>0.31914893617021278</v>
      </c>
      <c r="T130" s="22">
        <v>0.76595744680851063</v>
      </c>
      <c r="U130" s="22">
        <f t="shared" si="19"/>
        <v>1.0851063829787235</v>
      </c>
      <c r="V130" s="20">
        <v>17</v>
      </c>
      <c r="W130" s="17">
        <v>21</v>
      </c>
      <c r="X130" s="17">
        <f t="shared" si="20"/>
        <v>-4</v>
      </c>
      <c r="Y130" s="20">
        <v>17</v>
      </c>
      <c r="Z130" s="20">
        <v>13</v>
      </c>
      <c r="AA130" s="25">
        <f t="shared" si="21"/>
        <v>1.3076923076923077</v>
      </c>
      <c r="AB130" s="17">
        <v>12</v>
      </c>
      <c r="AC130" s="17">
        <f t="shared" si="22"/>
        <v>-1</v>
      </c>
      <c r="AD130" s="20">
        <v>4</v>
      </c>
      <c r="AE130" s="20">
        <v>5</v>
      </c>
      <c r="AF130" s="20">
        <v>83</v>
      </c>
      <c r="AG130" s="20">
        <v>91</v>
      </c>
    </row>
    <row r="131" spans="1:33" x14ac:dyDescent="0.3">
      <c r="A131" s="18" t="s">
        <v>500</v>
      </c>
      <c r="B131" s="19">
        <v>42721</v>
      </c>
      <c r="C131" s="20" t="s">
        <v>501</v>
      </c>
      <c r="D131" s="20" t="s">
        <v>68</v>
      </c>
      <c r="E131" s="17">
        <v>-8</v>
      </c>
      <c r="F131" s="20" t="s">
        <v>502</v>
      </c>
      <c r="G131" s="20">
        <v>0.377</v>
      </c>
      <c r="H131" s="21" t="s">
        <v>239</v>
      </c>
      <c r="I131" s="83">
        <v>23</v>
      </c>
      <c r="J131" s="20">
        <v>0.435</v>
      </c>
      <c r="K131" s="20" t="s">
        <v>503</v>
      </c>
      <c r="L131" s="20">
        <v>0.78600000000000003</v>
      </c>
      <c r="M131" s="17">
        <v>0.36499999999999999</v>
      </c>
      <c r="N131" s="17">
        <v>35</v>
      </c>
      <c r="O131" s="27">
        <f t="shared" si="18"/>
        <v>-12</v>
      </c>
      <c r="P131" s="20">
        <v>19</v>
      </c>
      <c r="Q131" s="20">
        <v>36</v>
      </c>
      <c r="R131" s="20">
        <v>55</v>
      </c>
      <c r="S131" s="22">
        <v>0.43181818181818182</v>
      </c>
      <c r="T131" s="22">
        <v>0.81818181818181823</v>
      </c>
      <c r="U131" s="22">
        <f t="shared" si="19"/>
        <v>1.25</v>
      </c>
      <c r="V131" s="20">
        <v>25</v>
      </c>
      <c r="W131" s="17">
        <v>26</v>
      </c>
      <c r="X131" s="17">
        <f t="shared" si="20"/>
        <v>-1</v>
      </c>
      <c r="Y131" s="20">
        <v>18</v>
      </c>
      <c r="Z131" s="20">
        <v>22</v>
      </c>
      <c r="AA131" s="25">
        <f t="shared" si="21"/>
        <v>0.81818181818181823</v>
      </c>
      <c r="AB131" s="17">
        <v>7</v>
      </c>
      <c r="AC131" s="17">
        <f t="shared" si="22"/>
        <v>-15</v>
      </c>
      <c r="AD131" s="20">
        <v>7</v>
      </c>
      <c r="AE131" s="20">
        <v>2</v>
      </c>
      <c r="AF131" s="20">
        <v>84</v>
      </c>
      <c r="AG131" s="20">
        <v>106</v>
      </c>
    </row>
    <row r="132" spans="1:33" x14ac:dyDescent="0.3">
      <c r="A132" s="18" t="s">
        <v>504</v>
      </c>
      <c r="B132" s="19">
        <v>42722</v>
      </c>
      <c r="C132" s="20" t="s">
        <v>505</v>
      </c>
      <c r="D132" s="20" t="s">
        <v>28</v>
      </c>
      <c r="E132" s="17">
        <v>1</v>
      </c>
      <c r="F132" s="20" t="s">
        <v>506</v>
      </c>
      <c r="G132" s="20">
        <v>0.442</v>
      </c>
      <c r="H132" s="21" t="s">
        <v>64</v>
      </c>
      <c r="I132" s="83">
        <v>20</v>
      </c>
      <c r="J132" s="20">
        <v>0.35</v>
      </c>
      <c r="K132" s="21" t="s">
        <v>583</v>
      </c>
      <c r="L132" s="20">
        <v>0.66700000000000004</v>
      </c>
      <c r="M132" s="17">
        <v>0.377</v>
      </c>
      <c r="N132" s="17">
        <v>16</v>
      </c>
      <c r="O132" s="27">
        <f t="shared" si="18"/>
        <v>4</v>
      </c>
      <c r="P132" s="20">
        <v>5</v>
      </c>
      <c r="Q132" s="20">
        <v>27</v>
      </c>
      <c r="R132" s="20">
        <v>32</v>
      </c>
      <c r="S132" s="22">
        <v>0.17241379310344829</v>
      </c>
      <c r="T132" s="22">
        <v>0.67500000000000004</v>
      </c>
      <c r="U132" s="22">
        <f t="shared" si="19"/>
        <v>0.84741379310344833</v>
      </c>
      <c r="V132" s="20">
        <v>18</v>
      </c>
      <c r="W132" s="17">
        <v>18</v>
      </c>
      <c r="X132" s="17">
        <f t="shared" si="20"/>
        <v>0</v>
      </c>
      <c r="Y132" s="20">
        <v>13</v>
      </c>
      <c r="Z132" s="20">
        <v>10</v>
      </c>
      <c r="AA132" s="25">
        <f t="shared" si="21"/>
        <v>1.3</v>
      </c>
      <c r="AB132" s="17">
        <v>8</v>
      </c>
      <c r="AC132" s="17">
        <f t="shared" si="22"/>
        <v>-2</v>
      </c>
      <c r="AD132" s="20">
        <v>6</v>
      </c>
      <c r="AE132" s="20">
        <v>0</v>
      </c>
      <c r="AF132" s="20">
        <v>61</v>
      </c>
      <c r="AG132" s="20">
        <v>69</v>
      </c>
    </row>
    <row r="133" spans="1:33" x14ac:dyDescent="0.3">
      <c r="A133" s="18" t="s">
        <v>507</v>
      </c>
      <c r="B133" s="19">
        <v>42734</v>
      </c>
      <c r="C133" s="20" t="s">
        <v>508</v>
      </c>
      <c r="D133" s="20" t="s">
        <v>103</v>
      </c>
      <c r="E133" s="17">
        <v>9</v>
      </c>
      <c r="F133" s="20" t="s">
        <v>509</v>
      </c>
      <c r="G133" s="20">
        <v>0.375</v>
      </c>
      <c r="H133" s="20" t="s">
        <v>510</v>
      </c>
      <c r="I133" s="24">
        <v>34</v>
      </c>
      <c r="J133" s="20">
        <v>0.41199999999999998</v>
      </c>
      <c r="K133" s="21" t="s">
        <v>56</v>
      </c>
      <c r="L133" s="20">
        <v>0.71399999999999997</v>
      </c>
      <c r="M133" s="17">
        <v>0.30199999999999999</v>
      </c>
      <c r="N133" s="17">
        <v>21</v>
      </c>
      <c r="O133" s="27">
        <f t="shared" si="18"/>
        <v>13</v>
      </c>
      <c r="P133" s="20">
        <v>15</v>
      </c>
      <c r="Q133" s="20">
        <v>28</v>
      </c>
      <c r="R133" s="20">
        <v>43</v>
      </c>
      <c r="S133" s="22">
        <v>0.34883720930232559</v>
      </c>
      <c r="T133" s="22">
        <v>0.71794871794871795</v>
      </c>
      <c r="U133" s="22">
        <f t="shared" si="19"/>
        <v>1.0667859272510436</v>
      </c>
      <c r="V133" s="20">
        <v>25</v>
      </c>
      <c r="W133" s="17">
        <v>20</v>
      </c>
      <c r="X133" s="17">
        <f t="shared" si="20"/>
        <v>5</v>
      </c>
      <c r="Y133" s="20">
        <v>16</v>
      </c>
      <c r="Z133" s="20">
        <v>21</v>
      </c>
      <c r="AA133" s="25">
        <f t="shared" si="21"/>
        <v>0.76190476190476186</v>
      </c>
      <c r="AB133" s="17">
        <v>21</v>
      </c>
      <c r="AC133" s="17">
        <f t="shared" si="22"/>
        <v>0</v>
      </c>
      <c r="AD133" s="20">
        <v>10</v>
      </c>
      <c r="AE133" s="20">
        <v>7</v>
      </c>
      <c r="AF133" s="20">
        <v>72</v>
      </c>
      <c r="AG133" s="20" t="s">
        <v>630</v>
      </c>
    </row>
    <row r="134" spans="1:33" x14ac:dyDescent="0.3">
      <c r="A134" s="18" t="s">
        <v>511</v>
      </c>
      <c r="B134" s="19">
        <v>42738</v>
      </c>
      <c r="C134" s="20" t="s">
        <v>512</v>
      </c>
      <c r="D134" s="20" t="s">
        <v>28</v>
      </c>
      <c r="E134" s="17">
        <v>37</v>
      </c>
      <c r="F134" s="20" t="s">
        <v>513</v>
      </c>
      <c r="G134" s="20">
        <v>0.53600000000000003</v>
      </c>
      <c r="H134" s="21" t="s">
        <v>576</v>
      </c>
      <c r="I134" s="83">
        <v>24</v>
      </c>
      <c r="J134" s="20">
        <v>0.45800000000000002</v>
      </c>
      <c r="K134" s="21" t="s">
        <v>247</v>
      </c>
      <c r="L134" s="20">
        <v>0.75</v>
      </c>
      <c r="M134" s="17">
        <v>0.22600000000000001</v>
      </c>
      <c r="N134" s="17">
        <v>19</v>
      </c>
      <c r="O134" s="27">
        <f t="shared" si="18"/>
        <v>5</v>
      </c>
      <c r="P134" s="20">
        <v>12</v>
      </c>
      <c r="Q134" s="20">
        <v>34</v>
      </c>
      <c r="R134" s="20">
        <v>46</v>
      </c>
      <c r="S134" s="22">
        <v>0.36363636363636365</v>
      </c>
      <c r="T134" s="22">
        <v>0.77272727272727271</v>
      </c>
      <c r="U134" s="22">
        <f t="shared" si="19"/>
        <v>1.1363636363636362</v>
      </c>
      <c r="V134" s="20">
        <v>18</v>
      </c>
      <c r="W134" s="17">
        <v>9</v>
      </c>
      <c r="X134" s="17">
        <f t="shared" si="20"/>
        <v>9</v>
      </c>
      <c r="Y134" s="20">
        <v>25</v>
      </c>
      <c r="Z134" s="20">
        <v>11</v>
      </c>
      <c r="AA134" s="25">
        <f t="shared" si="21"/>
        <v>2.2727272727272729</v>
      </c>
      <c r="AB134" s="17">
        <v>12</v>
      </c>
      <c r="AC134" s="17">
        <f t="shared" si="22"/>
        <v>1</v>
      </c>
      <c r="AD134" s="20">
        <v>8</v>
      </c>
      <c r="AE134" s="20">
        <v>2</v>
      </c>
      <c r="AF134" s="20">
        <v>88</v>
      </c>
      <c r="AG134" s="20">
        <v>82</v>
      </c>
    </row>
    <row r="135" spans="1:33" x14ac:dyDescent="0.3">
      <c r="A135" s="18" t="s">
        <v>545</v>
      </c>
      <c r="B135" s="19">
        <v>42797</v>
      </c>
      <c r="C135" s="20" t="s">
        <v>546</v>
      </c>
      <c r="D135" s="20" t="s">
        <v>28</v>
      </c>
      <c r="E135" s="17">
        <v>25</v>
      </c>
      <c r="F135" s="20" t="s">
        <v>547</v>
      </c>
      <c r="G135" s="20">
        <v>0.44600000000000001</v>
      </c>
      <c r="H135" s="21" t="s">
        <v>90</v>
      </c>
      <c r="I135" s="83">
        <v>24</v>
      </c>
      <c r="J135" s="20">
        <v>0.375</v>
      </c>
      <c r="K135" s="20" t="s">
        <v>548</v>
      </c>
      <c r="L135" s="20">
        <v>0.73099999999999998</v>
      </c>
      <c r="M135" s="17">
        <v>0.33300000000000002</v>
      </c>
      <c r="N135" s="17">
        <v>18</v>
      </c>
      <c r="O135" s="27">
        <f t="shared" si="18"/>
        <v>6</v>
      </c>
      <c r="P135" s="20">
        <v>14</v>
      </c>
      <c r="Q135" s="20">
        <v>38</v>
      </c>
      <c r="R135" s="20">
        <v>52</v>
      </c>
      <c r="S135" s="22">
        <v>0.36842105263157893</v>
      </c>
      <c r="T135" s="22">
        <v>0.77551020408163263</v>
      </c>
      <c r="U135" s="22">
        <f t="shared" si="19"/>
        <v>1.1439312567132116</v>
      </c>
      <c r="V135" s="20">
        <v>19</v>
      </c>
      <c r="W135" s="17">
        <v>19</v>
      </c>
      <c r="X135" s="17">
        <f t="shared" si="20"/>
        <v>0</v>
      </c>
      <c r="Y135" s="20">
        <v>14</v>
      </c>
      <c r="Z135" s="20">
        <v>14</v>
      </c>
      <c r="AA135" s="25">
        <f t="shared" si="21"/>
        <v>1</v>
      </c>
      <c r="AB135" s="17">
        <v>10</v>
      </c>
      <c r="AC135" s="17">
        <f t="shared" si="22"/>
        <v>-4</v>
      </c>
      <c r="AD135" s="20">
        <v>6</v>
      </c>
      <c r="AE135" s="20">
        <v>5</v>
      </c>
      <c r="AF135" s="20">
        <v>86</v>
      </c>
      <c r="AG135" s="20">
        <v>90</v>
      </c>
    </row>
    <row r="136" spans="1:33" x14ac:dyDescent="0.3">
      <c r="A136" s="18" t="s">
        <v>549</v>
      </c>
      <c r="B136" s="19">
        <v>42798</v>
      </c>
      <c r="C136" s="20" t="s">
        <v>550</v>
      </c>
      <c r="D136" s="20" t="s">
        <v>68</v>
      </c>
      <c r="E136" s="17">
        <v>-10</v>
      </c>
      <c r="F136" s="20" t="s">
        <v>551</v>
      </c>
      <c r="G136" s="20">
        <v>0.49099999999999999</v>
      </c>
      <c r="H136" s="21" t="s">
        <v>582</v>
      </c>
      <c r="I136" s="83">
        <v>16</v>
      </c>
      <c r="J136" s="20">
        <v>0.438</v>
      </c>
      <c r="K136" s="21" t="s">
        <v>334</v>
      </c>
      <c r="L136" s="20">
        <v>0.72699999999999998</v>
      </c>
      <c r="M136" s="17">
        <v>0.47499999999999998</v>
      </c>
      <c r="N136" s="17">
        <v>18</v>
      </c>
      <c r="O136" s="27">
        <f t="shared" si="18"/>
        <v>-2</v>
      </c>
      <c r="P136" s="20">
        <v>5</v>
      </c>
      <c r="Q136" s="20">
        <v>20</v>
      </c>
      <c r="R136" s="20">
        <v>25</v>
      </c>
      <c r="S136" s="22">
        <v>0.17857142857142858</v>
      </c>
      <c r="T136" s="22">
        <v>0.51282051282051277</v>
      </c>
      <c r="U136" s="22">
        <f t="shared" si="19"/>
        <v>0.69139194139194138</v>
      </c>
      <c r="V136" s="20">
        <v>20</v>
      </c>
      <c r="W136" s="17">
        <v>12</v>
      </c>
      <c r="X136" s="17">
        <f t="shared" si="20"/>
        <v>8</v>
      </c>
      <c r="Y136" s="20">
        <v>11</v>
      </c>
      <c r="Z136" s="20">
        <v>13</v>
      </c>
      <c r="AA136" s="25">
        <f t="shared" si="21"/>
        <v>0.84615384615384615</v>
      </c>
      <c r="AB136" s="17">
        <v>11</v>
      </c>
      <c r="AC136" s="17">
        <f t="shared" si="22"/>
        <v>-2</v>
      </c>
      <c r="AD136" s="20">
        <v>8</v>
      </c>
      <c r="AE136" s="20">
        <v>5</v>
      </c>
      <c r="AF136" s="20">
        <v>67</v>
      </c>
      <c r="AG136" s="20">
        <v>69</v>
      </c>
    </row>
    <row r="137" spans="1:33" x14ac:dyDescent="0.3">
      <c r="A137" s="18" t="s">
        <v>26</v>
      </c>
      <c r="B137" s="19">
        <v>43054</v>
      </c>
      <c r="C137" s="20" t="s">
        <v>27</v>
      </c>
      <c r="D137" s="20" t="s">
        <v>28</v>
      </c>
      <c r="E137" s="20">
        <v>22</v>
      </c>
      <c r="F137" s="20" t="s">
        <v>29</v>
      </c>
      <c r="G137" s="20">
        <v>0.55600000000000005</v>
      </c>
      <c r="H137" s="21" t="s">
        <v>30</v>
      </c>
      <c r="I137" s="83">
        <v>35</v>
      </c>
      <c r="J137" s="20">
        <v>0.57099999999999995</v>
      </c>
      <c r="K137" s="20" t="s">
        <v>31</v>
      </c>
      <c r="L137" s="20">
        <v>0.63600000000000001</v>
      </c>
      <c r="M137" s="23">
        <v>0.36799999999999999</v>
      </c>
      <c r="N137" s="20">
        <v>32</v>
      </c>
      <c r="O137" s="27">
        <f t="shared" si="18"/>
        <v>3</v>
      </c>
      <c r="P137" s="20">
        <v>11</v>
      </c>
      <c r="Q137" s="20">
        <v>36</v>
      </c>
      <c r="R137" s="20">
        <v>47</v>
      </c>
      <c r="S137" s="25">
        <v>0.37931034482758619</v>
      </c>
      <c r="T137" s="25">
        <v>0.73469387755102045</v>
      </c>
      <c r="U137" s="22">
        <f t="shared" si="19"/>
        <v>1.1140042223786066</v>
      </c>
      <c r="V137" s="20">
        <v>25</v>
      </c>
      <c r="W137" s="20">
        <v>28</v>
      </c>
      <c r="X137" s="17">
        <f t="shared" si="20"/>
        <v>-3</v>
      </c>
      <c r="Y137" s="20">
        <v>25</v>
      </c>
      <c r="Z137" s="20">
        <v>25</v>
      </c>
      <c r="AA137" s="25">
        <f t="shared" si="21"/>
        <v>1</v>
      </c>
      <c r="AB137" s="20">
        <v>15</v>
      </c>
      <c r="AC137" s="17">
        <f t="shared" si="22"/>
        <v>-10</v>
      </c>
      <c r="AD137" s="20">
        <v>10</v>
      </c>
      <c r="AE137" s="20">
        <v>3</v>
      </c>
      <c r="AF137" s="20">
        <v>111</v>
      </c>
      <c r="AG137" s="17">
        <v>105</v>
      </c>
    </row>
    <row r="138" spans="1:33" x14ac:dyDescent="0.3">
      <c r="A138" s="18" t="s">
        <v>32</v>
      </c>
      <c r="B138" s="19">
        <v>43057</v>
      </c>
      <c r="C138" s="20" t="s">
        <v>33</v>
      </c>
      <c r="D138" s="20" t="s">
        <v>28</v>
      </c>
      <c r="E138" s="20">
        <v>10</v>
      </c>
      <c r="F138" s="20" t="s">
        <v>34</v>
      </c>
      <c r="G138" s="20">
        <v>0.50800000000000001</v>
      </c>
      <c r="H138" s="21" t="s">
        <v>35</v>
      </c>
      <c r="I138" s="83">
        <v>18</v>
      </c>
      <c r="J138" s="20">
        <v>0.38900000000000001</v>
      </c>
      <c r="K138" s="20" t="s">
        <v>36</v>
      </c>
      <c r="L138" s="20">
        <v>0.83899999999999997</v>
      </c>
      <c r="M138" s="23">
        <v>0.41599999999999998</v>
      </c>
      <c r="N138" s="20">
        <v>20</v>
      </c>
      <c r="O138" s="27">
        <f t="shared" si="18"/>
        <v>-2</v>
      </c>
      <c r="P138" s="20">
        <v>10</v>
      </c>
      <c r="Q138" s="20">
        <v>36</v>
      </c>
      <c r="R138" s="20">
        <v>46</v>
      </c>
      <c r="S138" s="25">
        <v>0.34482758620689657</v>
      </c>
      <c r="T138" s="25">
        <v>0.73469387755102045</v>
      </c>
      <c r="U138" s="22">
        <f t="shared" si="19"/>
        <v>1.0795214637579171</v>
      </c>
      <c r="V138" s="20">
        <v>23</v>
      </c>
      <c r="W138" s="20">
        <v>28</v>
      </c>
      <c r="X138" s="17">
        <f t="shared" si="20"/>
        <v>-5</v>
      </c>
      <c r="Y138" s="20">
        <v>12</v>
      </c>
      <c r="Z138" s="20">
        <v>19</v>
      </c>
      <c r="AA138" s="25">
        <f t="shared" si="21"/>
        <v>0.63157894736842102</v>
      </c>
      <c r="AB138" s="20">
        <v>9</v>
      </c>
      <c r="AC138" s="17">
        <f t="shared" si="22"/>
        <v>-10</v>
      </c>
      <c r="AD138" s="20">
        <v>5</v>
      </c>
      <c r="AE138" s="20">
        <v>2</v>
      </c>
      <c r="AF138" s="20">
        <v>95</v>
      </c>
      <c r="AG138" s="17">
        <v>96</v>
      </c>
    </row>
    <row r="139" spans="1:33" x14ac:dyDescent="0.3">
      <c r="A139" s="18" t="s">
        <v>42</v>
      </c>
      <c r="B139" s="19">
        <v>43065</v>
      </c>
      <c r="C139" s="20" t="s">
        <v>43</v>
      </c>
      <c r="D139" s="20" t="s">
        <v>28</v>
      </c>
      <c r="E139" s="20">
        <v>18</v>
      </c>
      <c r="F139" s="20" t="s">
        <v>44</v>
      </c>
      <c r="G139" s="20">
        <v>0.53100000000000003</v>
      </c>
      <c r="H139" s="21" t="s">
        <v>45</v>
      </c>
      <c r="I139" s="83">
        <v>26</v>
      </c>
      <c r="J139" s="20">
        <v>0.34599999999999997</v>
      </c>
      <c r="K139" s="20" t="s">
        <v>46</v>
      </c>
      <c r="L139" s="20">
        <v>0.94099999999999995</v>
      </c>
      <c r="M139" s="23">
        <v>0.439</v>
      </c>
      <c r="N139" s="20">
        <v>26</v>
      </c>
      <c r="O139" s="27">
        <f t="shared" si="18"/>
        <v>0</v>
      </c>
      <c r="P139" s="20">
        <v>6</v>
      </c>
      <c r="Q139" s="20">
        <v>32</v>
      </c>
      <c r="R139" s="20">
        <v>38</v>
      </c>
      <c r="S139" s="25">
        <v>0.20689655172413793</v>
      </c>
      <c r="T139" s="25">
        <v>0.86486486486486491</v>
      </c>
      <c r="U139" s="22">
        <f t="shared" si="19"/>
        <v>1.0717614165890028</v>
      </c>
      <c r="V139" s="20">
        <v>11</v>
      </c>
      <c r="W139" s="20">
        <v>16</v>
      </c>
      <c r="X139" s="17">
        <f t="shared" si="20"/>
        <v>-5</v>
      </c>
      <c r="Y139" s="20">
        <v>17</v>
      </c>
      <c r="Z139" s="20">
        <v>12</v>
      </c>
      <c r="AA139" s="25">
        <f t="shared" si="21"/>
        <v>1.4166666666666667</v>
      </c>
      <c r="AB139" s="20">
        <v>10</v>
      </c>
      <c r="AC139" s="17">
        <f t="shared" si="22"/>
        <v>-2</v>
      </c>
      <c r="AD139" s="20">
        <v>3</v>
      </c>
      <c r="AE139" s="20">
        <v>4</v>
      </c>
      <c r="AF139" s="20">
        <v>93</v>
      </c>
      <c r="AG139" s="17">
        <v>81</v>
      </c>
    </row>
    <row r="140" spans="1:33" x14ac:dyDescent="0.3">
      <c r="A140" s="18" t="s">
        <v>61</v>
      </c>
      <c r="B140" s="19">
        <v>43078</v>
      </c>
      <c r="C140" s="20" t="s">
        <v>62</v>
      </c>
      <c r="D140" s="20" t="s">
        <v>28</v>
      </c>
      <c r="E140" s="20">
        <v>14</v>
      </c>
      <c r="F140" s="20" t="s">
        <v>63</v>
      </c>
      <c r="G140" s="20">
        <v>0.48199999999999998</v>
      </c>
      <c r="H140" s="21" t="s">
        <v>64</v>
      </c>
      <c r="I140" s="83">
        <v>20</v>
      </c>
      <c r="J140" s="20">
        <v>0.35</v>
      </c>
      <c r="K140" s="20" t="s">
        <v>65</v>
      </c>
      <c r="L140" s="20">
        <v>0.73699999999999999</v>
      </c>
      <c r="M140" s="23">
        <v>0.36</v>
      </c>
      <c r="N140" s="20">
        <v>22</v>
      </c>
      <c r="O140" s="27">
        <f t="shared" si="18"/>
        <v>-2</v>
      </c>
      <c r="P140" s="20">
        <v>14</v>
      </c>
      <c r="Q140" s="20">
        <v>27</v>
      </c>
      <c r="R140" s="20">
        <v>41</v>
      </c>
      <c r="S140" s="25">
        <v>0.45161290322580644</v>
      </c>
      <c r="T140" s="25">
        <v>0.71052631578947367</v>
      </c>
      <c r="U140" s="22">
        <f t="shared" si="19"/>
        <v>1.1621392190152802</v>
      </c>
      <c r="V140" s="20">
        <v>23</v>
      </c>
      <c r="W140" s="20">
        <v>21</v>
      </c>
      <c r="X140" s="17">
        <f t="shared" si="20"/>
        <v>2</v>
      </c>
      <c r="Y140" s="20">
        <v>17</v>
      </c>
      <c r="Z140" s="20">
        <v>15</v>
      </c>
      <c r="AA140" s="25">
        <f t="shared" si="21"/>
        <v>1.1333333333333333</v>
      </c>
      <c r="AB140" s="20">
        <v>14</v>
      </c>
      <c r="AC140" s="17">
        <f t="shared" si="22"/>
        <v>-1</v>
      </c>
      <c r="AD140" s="20">
        <v>7</v>
      </c>
      <c r="AE140" s="20">
        <v>5</v>
      </c>
      <c r="AF140" s="20">
        <v>75</v>
      </c>
      <c r="AG140" s="17">
        <v>82</v>
      </c>
    </row>
    <row r="141" spans="1:33" x14ac:dyDescent="0.3">
      <c r="A141" s="18" t="s">
        <v>66</v>
      </c>
      <c r="B141" s="19">
        <v>43082</v>
      </c>
      <c r="C141" s="20" t="s">
        <v>67</v>
      </c>
      <c r="D141" s="20" t="s">
        <v>68</v>
      </c>
      <c r="E141" s="20">
        <v>-4</v>
      </c>
      <c r="F141" s="20" t="s">
        <v>69</v>
      </c>
      <c r="G141" s="20">
        <v>0.47499999999999998</v>
      </c>
      <c r="H141" s="21" t="s">
        <v>70</v>
      </c>
      <c r="I141" s="83">
        <v>26</v>
      </c>
      <c r="J141" s="20">
        <v>0.308</v>
      </c>
      <c r="K141" s="20" t="s">
        <v>71</v>
      </c>
      <c r="L141" s="20">
        <v>0.59099999999999997</v>
      </c>
      <c r="M141" s="23">
        <v>0.48</v>
      </c>
      <c r="N141" s="20">
        <v>32</v>
      </c>
      <c r="O141" s="27">
        <f t="shared" si="18"/>
        <v>-6</v>
      </c>
      <c r="P141" s="20">
        <v>17</v>
      </c>
      <c r="Q141" s="20">
        <v>20</v>
      </c>
      <c r="R141" s="20">
        <v>37</v>
      </c>
      <c r="S141" s="25">
        <v>0.4358974358974359</v>
      </c>
      <c r="T141" s="25">
        <v>0.66666666666666663</v>
      </c>
      <c r="U141" s="22">
        <f t="shared" si="19"/>
        <v>1.1025641025641026</v>
      </c>
      <c r="V141" s="20">
        <v>26</v>
      </c>
      <c r="W141" s="20">
        <v>20</v>
      </c>
      <c r="X141" s="17">
        <f t="shared" si="20"/>
        <v>6</v>
      </c>
      <c r="Y141" s="20">
        <v>12</v>
      </c>
      <c r="Z141" s="20">
        <v>15</v>
      </c>
      <c r="AA141" s="25">
        <f t="shared" si="21"/>
        <v>0.8</v>
      </c>
      <c r="AB141" s="20">
        <v>12</v>
      </c>
      <c r="AC141" s="17">
        <f t="shared" si="22"/>
        <v>-3</v>
      </c>
      <c r="AD141" s="20">
        <v>4</v>
      </c>
      <c r="AE141" s="20">
        <v>7</v>
      </c>
      <c r="AF141" s="20">
        <v>79</v>
      </c>
      <c r="AG141" s="17">
        <v>86</v>
      </c>
    </row>
    <row r="142" spans="1:33" x14ac:dyDescent="0.3">
      <c r="A142" s="18" t="s">
        <v>77</v>
      </c>
      <c r="B142" s="19">
        <v>43102</v>
      </c>
      <c r="C142" s="20" t="s">
        <v>78</v>
      </c>
      <c r="D142" s="20" t="s">
        <v>28</v>
      </c>
      <c r="E142" s="20">
        <v>16</v>
      </c>
      <c r="F142" s="20" t="s">
        <v>79</v>
      </c>
      <c r="G142" s="20">
        <v>0.47899999999999998</v>
      </c>
      <c r="H142" s="21" t="s">
        <v>80</v>
      </c>
      <c r="I142" s="83">
        <v>13</v>
      </c>
      <c r="J142" s="20">
        <v>0.308</v>
      </c>
      <c r="K142" s="20" t="s">
        <v>81</v>
      </c>
      <c r="L142" s="20">
        <v>0.65500000000000003</v>
      </c>
      <c r="M142" s="23">
        <v>0.435</v>
      </c>
      <c r="N142" s="20">
        <v>16</v>
      </c>
      <c r="O142" s="27">
        <f t="shared" si="18"/>
        <v>-3</v>
      </c>
      <c r="P142" s="20">
        <v>16</v>
      </c>
      <c r="Q142" s="20">
        <v>34</v>
      </c>
      <c r="R142" s="20">
        <v>50</v>
      </c>
      <c r="S142" s="25">
        <v>0.37209302325581395</v>
      </c>
      <c r="T142" s="25">
        <v>0.77272727272727271</v>
      </c>
      <c r="U142" s="22">
        <f t="shared" si="19"/>
        <v>1.1448202959830867</v>
      </c>
      <c r="V142" s="20">
        <v>19</v>
      </c>
      <c r="W142" s="20">
        <v>22</v>
      </c>
      <c r="X142" s="17">
        <f t="shared" si="20"/>
        <v>-3</v>
      </c>
      <c r="Y142" s="20">
        <v>13</v>
      </c>
      <c r="Z142" s="20">
        <v>14</v>
      </c>
      <c r="AA142" s="25">
        <f t="shared" si="21"/>
        <v>0.9285714285714286</v>
      </c>
      <c r="AB142" s="20">
        <v>14</v>
      </c>
      <c r="AC142" s="17">
        <f t="shared" si="22"/>
        <v>0</v>
      </c>
      <c r="AD142" s="20">
        <v>7</v>
      </c>
      <c r="AE142" s="20">
        <v>4</v>
      </c>
      <c r="AF142" s="20">
        <v>91</v>
      </c>
      <c r="AG142" s="17">
        <v>98</v>
      </c>
    </row>
    <row r="143" spans="1:33" x14ac:dyDescent="0.3">
      <c r="A143" s="18" t="s">
        <v>157</v>
      </c>
      <c r="B143" s="19">
        <v>43161</v>
      </c>
      <c r="C143" s="20" t="s">
        <v>158</v>
      </c>
      <c r="D143" s="20" t="s">
        <v>28</v>
      </c>
      <c r="E143" s="20">
        <v>27</v>
      </c>
      <c r="F143" s="20" t="s">
        <v>159</v>
      </c>
      <c r="G143" s="20">
        <v>0.48499999999999999</v>
      </c>
      <c r="H143" s="21" t="s">
        <v>160</v>
      </c>
      <c r="I143" s="83">
        <v>32</v>
      </c>
      <c r="J143" s="20">
        <v>0.46899999999999997</v>
      </c>
      <c r="K143" s="21" t="s">
        <v>161</v>
      </c>
      <c r="L143" s="20">
        <v>0.69199999999999995</v>
      </c>
      <c r="M143" s="23">
        <v>0.32200000000000001</v>
      </c>
      <c r="N143" s="20">
        <v>20</v>
      </c>
      <c r="O143" s="27">
        <f t="shared" si="18"/>
        <v>12</v>
      </c>
      <c r="P143" s="20">
        <v>13</v>
      </c>
      <c r="Q143" s="20">
        <v>35</v>
      </c>
      <c r="R143" s="20">
        <v>48</v>
      </c>
      <c r="S143" s="25">
        <v>0.34210526315789475</v>
      </c>
      <c r="T143" s="25">
        <v>0.77777777777777779</v>
      </c>
      <c r="U143" s="22">
        <f t="shared" si="19"/>
        <v>1.1198830409356726</v>
      </c>
      <c r="V143" s="20">
        <v>16</v>
      </c>
      <c r="W143" s="20">
        <v>16</v>
      </c>
      <c r="X143" s="17">
        <f t="shared" si="20"/>
        <v>0</v>
      </c>
      <c r="Y143" s="20">
        <v>19</v>
      </c>
      <c r="Z143" s="20">
        <v>15</v>
      </c>
      <c r="AA143" s="25">
        <f t="shared" si="21"/>
        <v>1.2666666666666666</v>
      </c>
      <c r="AB143" s="20">
        <v>15</v>
      </c>
      <c r="AC143" s="17">
        <f t="shared" si="22"/>
        <v>0</v>
      </c>
      <c r="AD143" s="20">
        <v>5</v>
      </c>
      <c r="AE143" s="20">
        <v>7</v>
      </c>
      <c r="AF143" s="20">
        <v>90</v>
      </c>
      <c r="AG143" s="17">
        <v>90</v>
      </c>
    </row>
    <row r="144" spans="1:33" x14ac:dyDescent="0.3">
      <c r="A144" s="18" t="s">
        <v>162</v>
      </c>
      <c r="B144" s="19">
        <v>43162</v>
      </c>
      <c r="C144" s="20" t="s">
        <v>163</v>
      </c>
      <c r="D144" s="20" t="s">
        <v>28</v>
      </c>
      <c r="E144" s="20">
        <v>22</v>
      </c>
      <c r="F144" s="20" t="s">
        <v>164</v>
      </c>
      <c r="G144" s="20">
        <v>0.5</v>
      </c>
      <c r="H144" s="21" t="s">
        <v>165</v>
      </c>
      <c r="I144" s="83">
        <v>26</v>
      </c>
      <c r="J144" s="20">
        <v>0.46200000000000002</v>
      </c>
      <c r="K144" s="20" t="s">
        <v>166</v>
      </c>
      <c r="L144" s="20">
        <v>0.95499999999999996</v>
      </c>
      <c r="M144" s="23">
        <v>0.39700000000000002</v>
      </c>
      <c r="N144" s="20">
        <v>25</v>
      </c>
      <c r="O144" s="27">
        <f t="shared" si="18"/>
        <v>1</v>
      </c>
      <c r="P144" s="20">
        <v>10</v>
      </c>
      <c r="Q144" s="20">
        <v>34</v>
      </c>
      <c r="R144" s="20">
        <v>44</v>
      </c>
      <c r="S144" s="25">
        <v>0.32258064516129031</v>
      </c>
      <c r="T144" s="25">
        <v>0.80952380952380953</v>
      </c>
      <c r="U144" s="22">
        <f t="shared" si="19"/>
        <v>1.1321044546850998</v>
      </c>
      <c r="V144" s="20">
        <v>17</v>
      </c>
      <c r="W144" s="20">
        <v>17</v>
      </c>
      <c r="X144" s="17">
        <f t="shared" si="20"/>
        <v>0</v>
      </c>
      <c r="Y144" s="20">
        <v>15</v>
      </c>
      <c r="Z144" s="20">
        <v>14</v>
      </c>
      <c r="AA144" s="25">
        <f t="shared" si="21"/>
        <v>1.0714285714285714</v>
      </c>
      <c r="AB144" s="20">
        <v>13</v>
      </c>
      <c r="AC144" s="17">
        <f t="shared" si="22"/>
        <v>-1</v>
      </c>
      <c r="AD144" s="20">
        <v>8</v>
      </c>
      <c r="AE144" s="20">
        <v>4</v>
      </c>
      <c r="AF144" s="20">
        <v>97</v>
      </c>
      <c r="AG144" s="17">
        <v>90</v>
      </c>
    </row>
    <row r="145" spans="1:33" x14ac:dyDescent="0.3">
      <c r="A145" s="18" t="s">
        <v>167</v>
      </c>
      <c r="B145" s="19">
        <v>43168</v>
      </c>
      <c r="C145" s="20" t="s">
        <v>168</v>
      </c>
      <c r="D145" s="20" t="s">
        <v>28</v>
      </c>
      <c r="E145" s="20">
        <v>30</v>
      </c>
      <c r="F145" s="20" t="s">
        <v>169</v>
      </c>
      <c r="G145" s="20">
        <v>0.59699999999999998</v>
      </c>
      <c r="H145" s="21" t="s">
        <v>170</v>
      </c>
      <c r="I145" s="83">
        <v>21</v>
      </c>
      <c r="J145" s="20">
        <v>0.28599999999999998</v>
      </c>
      <c r="K145" s="20" t="s">
        <v>171</v>
      </c>
      <c r="L145" s="20">
        <v>0.72199999999999998</v>
      </c>
      <c r="M145" s="23">
        <v>0.34899999999999998</v>
      </c>
      <c r="N145" s="20">
        <v>21</v>
      </c>
      <c r="O145" s="27">
        <f t="shared" si="18"/>
        <v>0</v>
      </c>
      <c r="P145" s="20">
        <v>8</v>
      </c>
      <c r="Q145" s="20">
        <v>32</v>
      </c>
      <c r="R145" s="20">
        <v>40</v>
      </c>
      <c r="S145" s="25">
        <v>0.2857142857142857</v>
      </c>
      <c r="T145" s="25">
        <v>0.72727272727272729</v>
      </c>
      <c r="U145" s="22">
        <f t="shared" si="19"/>
        <v>1.0129870129870131</v>
      </c>
      <c r="V145" s="20">
        <v>20</v>
      </c>
      <c r="W145" s="20">
        <v>20</v>
      </c>
      <c r="X145" s="17">
        <f t="shared" si="20"/>
        <v>0</v>
      </c>
      <c r="Y145" s="20">
        <v>21</v>
      </c>
      <c r="Z145" s="20">
        <v>16</v>
      </c>
      <c r="AA145" s="25">
        <f t="shared" si="21"/>
        <v>1.3125</v>
      </c>
      <c r="AB145" s="20">
        <v>14</v>
      </c>
      <c r="AC145" s="17">
        <f t="shared" si="22"/>
        <v>-2</v>
      </c>
      <c r="AD145" s="20">
        <v>5</v>
      </c>
      <c r="AE145" s="20">
        <v>6</v>
      </c>
      <c r="AF145" s="20">
        <v>93</v>
      </c>
      <c r="AG145" s="17">
        <v>85</v>
      </c>
    </row>
    <row r="146" spans="1:33" x14ac:dyDescent="0.3">
      <c r="A146" s="18" t="s">
        <v>172</v>
      </c>
      <c r="B146" s="19">
        <v>43169</v>
      </c>
      <c r="C146" s="20" t="s">
        <v>173</v>
      </c>
      <c r="D146" s="20" t="s">
        <v>68</v>
      </c>
      <c r="E146" s="20">
        <v>-12</v>
      </c>
      <c r="F146" s="20" t="s">
        <v>174</v>
      </c>
      <c r="G146" s="20">
        <v>0.36499999999999999</v>
      </c>
      <c r="H146" s="21" t="s">
        <v>131</v>
      </c>
      <c r="I146" s="83">
        <v>29</v>
      </c>
      <c r="J146" s="20">
        <v>0.34499999999999997</v>
      </c>
      <c r="K146" s="21" t="s">
        <v>175</v>
      </c>
      <c r="L146" s="20">
        <v>0.85699999999999998</v>
      </c>
      <c r="M146" s="23">
        <v>0.42099999999999999</v>
      </c>
      <c r="N146" s="20">
        <v>20</v>
      </c>
      <c r="O146" s="27">
        <f t="shared" si="18"/>
        <v>9</v>
      </c>
      <c r="P146" s="20">
        <v>6</v>
      </c>
      <c r="Q146" s="20">
        <v>27</v>
      </c>
      <c r="R146" s="20">
        <v>33</v>
      </c>
      <c r="S146" s="25">
        <v>0.15789473684210525</v>
      </c>
      <c r="T146" s="25">
        <v>0.79411764705882348</v>
      </c>
      <c r="U146" s="22">
        <f t="shared" si="19"/>
        <v>0.95201238390092868</v>
      </c>
      <c r="V146" s="20">
        <v>17</v>
      </c>
      <c r="W146" s="20">
        <v>12</v>
      </c>
      <c r="X146" s="17">
        <f t="shared" si="20"/>
        <v>5</v>
      </c>
      <c r="Y146" s="20">
        <v>16</v>
      </c>
      <c r="Z146" s="20">
        <v>9</v>
      </c>
      <c r="AA146" s="25">
        <f t="shared" si="21"/>
        <v>1.7777777777777777</v>
      </c>
      <c r="AB146" s="20">
        <v>10</v>
      </c>
      <c r="AC146" s="17">
        <f t="shared" si="22"/>
        <v>1</v>
      </c>
      <c r="AD146" s="20">
        <v>4</v>
      </c>
      <c r="AE146" s="20">
        <v>4</v>
      </c>
      <c r="AF146" s="20">
        <v>62</v>
      </c>
      <c r="AG146" s="17">
        <v>75</v>
      </c>
    </row>
    <row r="147" spans="1:33" x14ac:dyDescent="0.3">
      <c r="A147" s="18" t="s">
        <v>177</v>
      </c>
      <c r="B147" s="19">
        <v>43417</v>
      </c>
      <c r="C147" s="20" t="s">
        <v>178</v>
      </c>
      <c r="D147" s="20" t="s">
        <v>28</v>
      </c>
      <c r="E147" s="20">
        <v>17</v>
      </c>
      <c r="F147" s="20" t="s">
        <v>179</v>
      </c>
      <c r="G147" s="20">
        <v>0.41699999999999998</v>
      </c>
      <c r="H147" s="21" t="s">
        <v>180</v>
      </c>
      <c r="I147" s="83">
        <v>36</v>
      </c>
      <c r="J147" s="20">
        <v>0.19400000000000001</v>
      </c>
      <c r="K147" s="20" t="s">
        <v>137</v>
      </c>
      <c r="L147" s="20">
        <v>0.65200000000000002</v>
      </c>
      <c r="M147" s="23">
        <v>0.34399999999999997</v>
      </c>
      <c r="N147" s="24">
        <v>23</v>
      </c>
      <c r="O147" s="27">
        <f t="shared" si="18"/>
        <v>13</v>
      </c>
      <c r="P147" s="20">
        <v>19</v>
      </c>
      <c r="Q147" s="20">
        <v>32</v>
      </c>
      <c r="R147" s="20">
        <v>51</v>
      </c>
      <c r="S147" s="22">
        <v>0.42222222222222222</v>
      </c>
      <c r="T147" s="25">
        <v>0.7441860465116279</v>
      </c>
      <c r="U147" s="22">
        <f t="shared" si="19"/>
        <v>1.1664082687338502</v>
      </c>
      <c r="V147" s="20">
        <v>21</v>
      </c>
      <c r="W147" s="20">
        <v>23</v>
      </c>
      <c r="X147" s="17">
        <f t="shared" si="20"/>
        <v>-2</v>
      </c>
      <c r="Y147" s="20">
        <v>16</v>
      </c>
      <c r="Z147" s="20">
        <v>11</v>
      </c>
      <c r="AA147" s="25">
        <f t="shared" si="21"/>
        <v>1.4545454545454546</v>
      </c>
      <c r="AB147" s="20">
        <v>13</v>
      </c>
      <c r="AC147" s="17">
        <f t="shared" si="22"/>
        <v>2</v>
      </c>
      <c r="AD147" s="20">
        <v>6</v>
      </c>
      <c r="AE147" s="20">
        <v>6</v>
      </c>
      <c r="AF147" s="20">
        <v>82</v>
      </c>
      <c r="AG147" s="17">
        <v>93</v>
      </c>
    </row>
    <row r="148" spans="1:33" x14ac:dyDescent="0.3">
      <c r="A148" s="18" t="s">
        <v>181</v>
      </c>
      <c r="B148" s="19">
        <v>43421</v>
      </c>
      <c r="C148" s="20" t="s">
        <v>182</v>
      </c>
      <c r="D148" s="20" t="s">
        <v>28</v>
      </c>
      <c r="E148" s="20">
        <v>33</v>
      </c>
      <c r="F148" s="20" t="s">
        <v>183</v>
      </c>
      <c r="G148" s="20">
        <v>0.54</v>
      </c>
      <c r="H148" s="21" t="s">
        <v>50</v>
      </c>
      <c r="I148" s="83">
        <v>26</v>
      </c>
      <c r="J148" s="20">
        <v>0.38500000000000001</v>
      </c>
      <c r="K148" s="21" t="s">
        <v>184</v>
      </c>
      <c r="L148" s="20">
        <v>0.58799999999999997</v>
      </c>
      <c r="M148" s="23">
        <v>0.309</v>
      </c>
      <c r="N148" s="24">
        <v>14</v>
      </c>
      <c r="O148" s="27">
        <f t="shared" si="18"/>
        <v>12</v>
      </c>
      <c r="P148" s="20">
        <v>13</v>
      </c>
      <c r="Q148" s="20">
        <v>32</v>
      </c>
      <c r="R148" s="20">
        <v>45</v>
      </c>
      <c r="S148" s="22">
        <v>0.41935483870967744</v>
      </c>
      <c r="T148" s="25">
        <v>0.78048780487804881</v>
      </c>
      <c r="U148" s="22">
        <f t="shared" si="19"/>
        <v>1.1998426435877263</v>
      </c>
      <c r="V148" s="20">
        <v>19</v>
      </c>
      <c r="W148" s="20">
        <v>20</v>
      </c>
      <c r="X148" s="17">
        <f t="shared" si="20"/>
        <v>-1</v>
      </c>
      <c r="Y148" s="20">
        <v>18</v>
      </c>
      <c r="Z148" s="20">
        <v>16</v>
      </c>
      <c r="AA148" s="25">
        <f t="shared" si="21"/>
        <v>1.125</v>
      </c>
      <c r="AB148" s="20">
        <v>14</v>
      </c>
      <c r="AC148" s="17">
        <f t="shared" si="22"/>
        <v>-2</v>
      </c>
      <c r="AD148" s="20">
        <v>11</v>
      </c>
      <c r="AE148" s="20">
        <v>5</v>
      </c>
      <c r="AF148" s="20">
        <v>88</v>
      </c>
      <c r="AG148" s="17">
        <v>85</v>
      </c>
    </row>
    <row r="149" spans="1:33" x14ac:dyDescent="0.3">
      <c r="A149" s="18" t="s">
        <v>189</v>
      </c>
      <c r="B149" s="19">
        <v>43429</v>
      </c>
      <c r="C149" s="20" t="s">
        <v>190</v>
      </c>
      <c r="D149" s="20" t="s">
        <v>28</v>
      </c>
      <c r="E149" s="20">
        <v>5</v>
      </c>
      <c r="F149" s="20" t="s">
        <v>191</v>
      </c>
      <c r="G149" s="20">
        <v>0.49099999999999999</v>
      </c>
      <c r="H149" s="20" t="s">
        <v>192</v>
      </c>
      <c r="I149" s="24">
        <v>29</v>
      </c>
      <c r="J149" s="20">
        <v>0.48299999999999998</v>
      </c>
      <c r="K149" s="21" t="s">
        <v>193</v>
      </c>
      <c r="L149" s="20">
        <v>0.70599999999999996</v>
      </c>
      <c r="M149" s="23">
        <v>0.54200000000000004</v>
      </c>
      <c r="N149" s="24">
        <v>13</v>
      </c>
      <c r="O149" s="27">
        <f t="shared" si="18"/>
        <v>16</v>
      </c>
      <c r="P149" s="20">
        <v>8</v>
      </c>
      <c r="Q149" s="20">
        <v>22</v>
      </c>
      <c r="R149" s="20">
        <v>30</v>
      </c>
      <c r="S149" s="22">
        <v>0.25</v>
      </c>
      <c r="T149" s="25">
        <v>0.73333333333333328</v>
      </c>
      <c r="U149" s="22">
        <f t="shared" si="19"/>
        <v>0.98333333333333328</v>
      </c>
      <c r="V149" s="20">
        <v>17</v>
      </c>
      <c r="W149" s="20">
        <v>15</v>
      </c>
      <c r="X149" s="17">
        <f t="shared" si="20"/>
        <v>2</v>
      </c>
      <c r="Y149" s="20">
        <v>17</v>
      </c>
      <c r="Z149" s="20">
        <v>7</v>
      </c>
      <c r="AA149" s="25">
        <f t="shared" si="21"/>
        <v>2.4285714285714284</v>
      </c>
      <c r="AB149" s="20">
        <v>4</v>
      </c>
      <c r="AC149" s="17">
        <f t="shared" si="22"/>
        <v>-3</v>
      </c>
      <c r="AD149" s="20">
        <v>3</v>
      </c>
      <c r="AE149" s="20">
        <v>1</v>
      </c>
      <c r="AF149" s="20">
        <v>82</v>
      </c>
      <c r="AG149" s="17">
        <v>70</v>
      </c>
    </row>
    <row r="150" spans="1:33" x14ac:dyDescent="0.3">
      <c r="A150" s="18" t="s">
        <v>207</v>
      </c>
      <c r="B150" s="19">
        <v>43446</v>
      </c>
      <c r="C150" s="20" t="s">
        <v>208</v>
      </c>
      <c r="D150" s="20" t="s">
        <v>28</v>
      </c>
      <c r="E150" s="20">
        <v>25</v>
      </c>
      <c r="F150" s="20" t="s">
        <v>209</v>
      </c>
      <c r="G150" s="20">
        <v>0.50700000000000001</v>
      </c>
      <c r="H150" s="21" t="s">
        <v>210</v>
      </c>
      <c r="I150" s="83">
        <v>21</v>
      </c>
      <c r="J150" s="20">
        <v>0.38100000000000001</v>
      </c>
      <c r="K150" s="20" t="s">
        <v>211</v>
      </c>
      <c r="L150" s="20">
        <v>0.53100000000000003</v>
      </c>
      <c r="M150" s="23">
        <v>0.36799999999999999</v>
      </c>
      <c r="N150" s="24">
        <v>34</v>
      </c>
      <c r="O150" s="27">
        <f t="shared" si="18"/>
        <v>-13</v>
      </c>
      <c r="P150" s="20">
        <v>26</v>
      </c>
      <c r="Q150" s="20">
        <v>37</v>
      </c>
      <c r="R150" s="20">
        <v>63</v>
      </c>
      <c r="S150" s="22">
        <v>0.63414634146341464</v>
      </c>
      <c r="T150" s="25">
        <v>0.82222222222222219</v>
      </c>
      <c r="U150" s="22">
        <f t="shared" si="19"/>
        <v>1.4563685636856367</v>
      </c>
      <c r="V150" s="20">
        <v>16</v>
      </c>
      <c r="W150" s="20">
        <v>22</v>
      </c>
      <c r="X150" s="17">
        <f t="shared" si="20"/>
        <v>-6</v>
      </c>
      <c r="Y150" s="20">
        <v>13</v>
      </c>
      <c r="Z150" s="20">
        <v>21</v>
      </c>
      <c r="AA150" s="25">
        <f t="shared" si="21"/>
        <v>0.61904761904761907</v>
      </c>
      <c r="AB150" s="20">
        <v>11</v>
      </c>
      <c r="AC150" s="17">
        <f t="shared" si="22"/>
        <v>-10</v>
      </c>
      <c r="AD150" s="20">
        <v>9</v>
      </c>
      <c r="AE150" s="20">
        <v>6</v>
      </c>
      <c r="AF150" s="20">
        <v>93</v>
      </c>
      <c r="AG150" s="17">
        <v>104</v>
      </c>
    </row>
    <row r="151" spans="1:33" x14ac:dyDescent="0.3">
      <c r="A151" s="18" t="s">
        <v>212</v>
      </c>
      <c r="B151" s="19">
        <v>43464</v>
      </c>
      <c r="C151" s="20" t="s">
        <v>213</v>
      </c>
      <c r="D151" s="20" t="s">
        <v>28</v>
      </c>
      <c r="E151" s="20">
        <v>2</v>
      </c>
      <c r="F151" s="20" t="s">
        <v>135</v>
      </c>
      <c r="G151" s="20">
        <v>0.48399999999999999</v>
      </c>
      <c r="H151" s="21" t="s">
        <v>214</v>
      </c>
      <c r="I151" s="83">
        <v>22</v>
      </c>
      <c r="J151" s="20">
        <v>0.45500000000000002</v>
      </c>
      <c r="K151" s="21" t="s">
        <v>215</v>
      </c>
      <c r="L151" s="20">
        <v>0.63200000000000001</v>
      </c>
      <c r="M151" s="23">
        <v>0.44900000000000001</v>
      </c>
      <c r="N151" s="24">
        <v>21</v>
      </c>
      <c r="O151" s="27">
        <f t="shared" si="18"/>
        <v>1</v>
      </c>
      <c r="P151" s="20">
        <v>10</v>
      </c>
      <c r="Q151" s="20">
        <v>28</v>
      </c>
      <c r="R151" s="20">
        <v>38</v>
      </c>
      <c r="S151" s="22">
        <v>0.27777777777777779</v>
      </c>
      <c r="T151" s="25">
        <v>0.63636363636363635</v>
      </c>
      <c r="U151" s="22">
        <f t="shared" si="19"/>
        <v>0.91414141414141414</v>
      </c>
      <c r="V151" s="20">
        <v>15</v>
      </c>
      <c r="W151" s="20">
        <v>17</v>
      </c>
      <c r="X151" s="17">
        <f t="shared" si="20"/>
        <v>-2</v>
      </c>
      <c r="Y151" s="20">
        <v>18</v>
      </c>
      <c r="Z151" s="20">
        <v>13</v>
      </c>
      <c r="AA151" s="25">
        <f t="shared" si="21"/>
        <v>1.3846153846153846</v>
      </c>
      <c r="AB151" s="20">
        <v>10</v>
      </c>
      <c r="AC151" s="17">
        <f t="shared" si="22"/>
        <v>-3</v>
      </c>
      <c r="AD151" s="20">
        <v>4</v>
      </c>
      <c r="AE151" s="20">
        <v>6</v>
      </c>
      <c r="AF151" s="20">
        <v>82</v>
      </c>
      <c r="AG151" s="17">
        <v>84</v>
      </c>
    </row>
    <row r="152" spans="1:33" x14ac:dyDescent="0.3">
      <c r="A152" s="18" t="s">
        <v>216</v>
      </c>
      <c r="B152" s="19">
        <v>43467</v>
      </c>
      <c r="C152" s="20" t="s">
        <v>217</v>
      </c>
      <c r="D152" s="20" t="s">
        <v>28</v>
      </c>
      <c r="E152" s="20">
        <v>8</v>
      </c>
      <c r="F152" s="20" t="s">
        <v>218</v>
      </c>
      <c r="G152" s="20">
        <v>0.441</v>
      </c>
      <c r="H152" s="20" t="s">
        <v>219</v>
      </c>
      <c r="I152" s="24">
        <v>29</v>
      </c>
      <c r="J152" s="20">
        <v>0.44800000000000001</v>
      </c>
      <c r="K152" s="21" t="s">
        <v>220</v>
      </c>
      <c r="L152" s="20">
        <v>0.57099999999999995</v>
      </c>
      <c r="M152" s="23">
        <v>0.42899999999999999</v>
      </c>
      <c r="N152" s="24">
        <v>21</v>
      </c>
      <c r="O152" s="27">
        <f t="shared" si="18"/>
        <v>8</v>
      </c>
      <c r="P152" s="20">
        <v>12</v>
      </c>
      <c r="Q152" s="20">
        <v>29</v>
      </c>
      <c r="R152" s="20">
        <v>41</v>
      </c>
      <c r="S152" s="22">
        <v>0.34285714285714286</v>
      </c>
      <c r="T152" s="25">
        <v>0.78378378378378377</v>
      </c>
      <c r="U152" s="22">
        <f t="shared" si="19"/>
        <v>1.1266409266409267</v>
      </c>
      <c r="V152" s="20">
        <v>15</v>
      </c>
      <c r="W152" s="20">
        <v>18</v>
      </c>
      <c r="X152" s="17">
        <f t="shared" si="20"/>
        <v>-3</v>
      </c>
      <c r="Y152" s="20">
        <v>19</v>
      </c>
      <c r="Z152" s="20">
        <v>19</v>
      </c>
      <c r="AA152" s="25">
        <f t="shared" si="21"/>
        <v>1</v>
      </c>
      <c r="AB152" s="20">
        <v>18</v>
      </c>
      <c r="AC152" s="17">
        <f t="shared" si="22"/>
        <v>-1</v>
      </c>
      <c r="AD152" s="20">
        <v>5</v>
      </c>
      <c r="AE152" s="20">
        <v>4</v>
      </c>
      <c r="AF152" s="20">
        <v>73</v>
      </c>
      <c r="AG152" s="17">
        <v>84</v>
      </c>
    </row>
    <row r="153" spans="1:33" x14ac:dyDescent="0.3">
      <c r="A153" s="18" t="s">
        <v>277</v>
      </c>
      <c r="B153" s="19">
        <v>43525</v>
      </c>
      <c r="C153" s="20" t="s">
        <v>278</v>
      </c>
      <c r="D153" s="20" t="s">
        <v>28</v>
      </c>
      <c r="E153" s="20">
        <v>17</v>
      </c>
      <c r="F153" s="20" t="s">
        <v>279</v>
      </c>
      <c r="G153" s="20">
        <v>0.55700000000000005</v>
      </c>
      <c r="H153" s="21" t="s">
        <v>280</v>
      </c>
      <c r="I153" s="83">
        <v>23</v>
      </c>
      <c r="J153" s="20">
        <v>0.52200000000000002</v>
      </c>
      <c r="K153" s="21" t="s">
        <v>281</v>
      </c>
      <c r="L153" s="20">
        <v>0.83299999999999996</v>
      </c>
      <c r="M153" s="23">
        <v>0.40799999999999997</v>
      </c>
      <c r="N153" s="24">
        <v>12</v>
      </c>
      <c r="O153" s="27">
        <f t="shared" si="18"/>
        <v>11</v>
      </c>
      <c r="P153" s="20">
        <v>8</v>
      </c>
      <c r="Q153" s="20">
        <v>27</v>
      </c>
      <c r="R153" s="20">
        <v>35</v>
      </c>
      <c r="S153" s="22">
        <v>0.30769230769230771</v>
      </c>
      <c r="T153" s="25">
        <v>0.58695652173913049</v>
      </c>
      <c r="U153" s="22">
        <f t="shared" si="19"/>
        <v>0.8946488294314382</v>
      </c>
      <c r="V153" s="20">
        <v>12</v>
      </c>
      <c r="W153" s="20">
        <v>13</v>
      </c>
      <c r="X153" s="17">
        <f t="shared" si="20"/>
        <v>-1</v>
      </c>
      <c r="Y153" s="20">
        <v>19</v>
      </c>
      <c r="Z153" s="20">
        <v>11</v>
      </c>
      <c r="AA153" s="25">
        <f t="shared" si="21"/>
        <v>1.7272727272727273</v>
      </c>
      <c r="AB153" s="20">
        <v>10</v>
      </c>
      <c r="AC153" s="17">
        <f t="shared" si="22"/>
        <v>-1</v>
      </c>
      <c r="AD153" s="20">
        <v>10</v>
      </c>
      <c r="AE153" s="20">
        <v>4</v>
      </c>
      <c r="AF153" s="20">
        <v>90</v>
      </c>
      <c r="AG153" s="17">
        <v>76</v>
      </c>
    </row>
    <row r="154" spans="1:33" x14ac:dyDescent="0.3">
      <c r="A154" s="18" t="s">
        <v>282</v>
      </c>
      <c r="B154" s="19">
        <v>43526</v>
      </c>
      <c r="C154" s="20" t="s">
        <v>283</v>
      </c>
      <c r="D154" s="20" t="s">
        <v>28</v>
      </c>
      <c r="E154" s="20">
        <v>40</v>
      </c>
      <c r="F154" s="20" t="s">
        <v>284</v>
      </c>
      <c r="G154" s="20">
        <v>0.72499999999999998</v>
      </c>
      <c r="H154" s="20" t="s">
        <v>285</v>
      </c>
      <c r="I154" s="24">
        <v>17</v>
      </c>
      <c r="J154" s="20">
        <v>0.82399999999999995</v>
      </c>
      <c r="K154" s="20" t="s">
        <v>286</v>
      </c>
      <c r="L154" s="20">
        <v>0.73899999999999999</v>
      </c>
      <c r="M154" s="23">
        <v>0.35</v>
      </c>
      <c r="N154" s="24">
        <v>28</v>
      </c>
      <c r="O154" s="27">
        <f t="shared" si="18"/>
        <v>-11</v>
      </c>
      <c r="P154" s="20">
        <v>3</v>
      </c>
      <c r="Q154" s="20">
        <v>40</v>
      </c>
      <c r="R154" s="20">
        <v>43</v>
      </c>
      <c r="S154" s="22">
        <v>0.17647058823529413</v>
      </c>
      <c r="T154" s="25">
        <v>0.88888888888888884</v>
      </c>
      <c r="U154" s="22">
        <f t="shared" si="19"/>
        <v>1.065359477124183</v>
      </c>
      <c r="V154" s="20">
        <v>24</v>
      </c>
      <c r="W154" s="20">
        <v>23</v>
      </c>
      <c r="X154" s="17">
        <f t="shared" si="20"/>
        <v>1</v>
      </c>
      <c r="Y154" s="20">
        <v>20</v>
      </c>
      <c r="Z154" s="20">
        <v>18</v>
      </c>
      <c r="AA154" s="25">
        <f t="shared" si="21"/>
        <v>1.1111111111111112</v>
      </c>
      <c r="AB154" s="20">
        <v>10</v>
      </c>
      <c r="AC154" s="17">
        <f t="shared" si="22"/>
        <v>-8</v>
      </c>
      <c r="AD154" s="20">
        <v>6</v>
      </c>
      <c r="AE154" s="20">
        <v>4</v>
      </c>
      <c r="AF154" s="20">
        <v>105</v>
      </c>
      <c r="AG154" s="17">
        <v>79</v>
      </c>
    </row>
    <row r="155" spans="1:33" x14ac:dyDescent="0.3">
      <c r="A155" s="18" t="s">
        <v>287</v>
      </c>
      <c r="B155" s="19">
        <v>43532</v>
      </c>
      <c r="C155" s="20" t="s">
        <v>288</v>
      </c>
      <c r="D155" s="20" t="s">
        <v>28</v>
      </c>
      <c r="E155" s="20">
        <v>1</v>
      </c>
      <c r="F155" s="20" t="s">
        <v>289</v>
      </c>
      <c r="G155" s="20">
        <v>0.379</v>
      </c>
      <c r="H155" s="21" t="s">
        <v>223</v>
      </c>
      <c r="I155" s="83">
        <v>28</v>
      </c>
      <c r="J155" s="20">
        <v>0.25</v>
      </c>
      <c r="K155" s="21" t="s">
        <v>286</v>
      </c>
      <c r="L155" s="20">
        <v>0.2</v>
      </c>
      <c r="M155" s="23">
        <v>0.38300000000000001</v>
      </c>
      <c r="N155" s="24">
        <v>27</v>
      </c>
      <c r="O155" s="27">
        <f t="shared" si="18"/>
        <v>1</v>
      </c>
      <c r="P155" s="20">
        <v>16</v>
      </c>
      <c r="Q155" s="20">
        <v>24</v>
      </c>
      <c r="R155" s="20">
        <v>40</v>
      </c>
      <c r="S155" s="22">
        <v>0.38095238095238093</v>
      </c>
      <c r="T155" s="25">
        <v>0.68571428571428572</v>
      </c>
      <c r="U155" s="22">
        <f t="shared" si="19"/>
        <v>1.0666666666666667</v>
      </c>
      <c r="V155" s="20">
        <v>10</v>
      </c>
      <c r="W155" s="20">
        <v>12</v>
      </c>
      <c r="X155" s="17">
        <f t="shared" si="20"/>
        <v>-2</v>
      </c>
      <c r="Y155" s="20">
        <v>14</v>
      </c>
      <c r="Z155" s="20">
        <v>8</v>
      </c>
      <c r="AA155" s="25">
        <f t="shared" si="21"/>
        <v>1.75</v>
      </c>
      <c r="AB155" s="20">
        <v>9</v>
      </c>
      <c r="AC155" s="17">
        <f t="shared" si="22"/>
        <v>1</v>
      </c>
      <c r="AD155" s="20">
        <v>5</v>
      </c>
      <c r="AE155" s="20">
        <v>4</v>
      </c>
      <c r="AF155" s="20">
        <v>58</v>
      </c>
      <c r="AG155" s="17">
        <v>76</v>
      </c>
    </row>
    <row r="156" spans="1:33" x14ac:dyDescent="0.3">
      <c r="A156" s="18" t="s">
        <v>290</v>
      </c>
      <c r="B156" s="19">
        <v>43533</v>
      </c>
      <c r="C156" s="20" t="s">
        <v>291</v>
      </c>
      <c r="D156" s="20" t="s">
        <v>28</v>
      </c>
      <c r="E156" s="20">
        <v>4</v>
      </c>
      <c r="F156" s="20" t="s">
        <v>292</v>
      </c>
      <c r="G156" s="20">
        <v>0.41399999999999998</v>
      </c>
      <c r="H156" s="21" t="s">
        <v>293</v>
      </c>
      <c r="I156" s="83">
        <v>27</v>
      </c>
      <c r="J156" s="20">
        <v>0.37</v>
      </c>
      <c r="K156" s="21" t="s">
        <v>294</v>
      </c>
      <c r="L156" s="20">
        <v>0.73299999999999998</v>
      </c>
      <c r="M156" s="23">
        <v>0.39700000000000002</v>
      </c>
      <c r="N156" s="24">
        <v>18</v>
      </c>
      <c r="O156" s="27">
        <f t="shared" si="18"/>
        <v>9</v>
      </c>
      <c r="P156" s="20">
        <v>11</v>
      </c>
      <c r="Q156" s="20">
        <v>29</v>
      </c>
      <c r="R156" s="20">
        <v>40</v>
      </c>
      <c r="S156" s="22">
        <v>0.30555555555555558</v>
      </c>
      <c r="T156" s="25">
        <v>0.74358974358974361</v>
      </c>
      <c r="U156" s="22">
        <f t="shared" si="19"/>
        <v>1.0491452991452992</v>
      </c>
      <c r="V156" s="20">
        <v>16</v>
      </c>
      <c r="W156" s="20">
        <v>16</v>
      </c>
      <c r="X156" s="17">
        <f t="shared" si="20"/>
        <v>0</v>
      </c>
      <c r="Y156" s="20">
        <v>14</v>
      </c>
      <c r="Z156" s="20">
        <v>14</v>
      </c>
      <c r="AA156" s="25">
        <f t="shared" si="21"/>
        <v>1</v>
      </c>
      <c r="AB156" s="20">
        <v>9</v>
      </c>
      <c r="AC156" s="17">
        <f t="shared" si="22"/>
        <v>-5</v>
      </c>
      <c r="AD156" s="20">
        <v>5</v>
      </c>
      <c r="AE156" s="20">
        <v>3</v>
      </c>
      <c r="AF156" s="20">
        <v>69</v>
      </c>
      <c r="AG156" s="17">
        <v>79</v>
      </c>
    </row>
    <row r="157" spans="1:33" x14ac:dyDescent="0.3">
      <c r="A157" s="18" t="s">
        <v>295</v>
      </c>
      <c r="B157" s="19">
        <v>43539</v>
      </c>
      <c r="C157" s="20" t="s">
        <v>296</v>
      </c>
      <c r="D157" s="20" t="s">
        <v>28</v>
      </c>
      <c r="E157" s="20">
        <v>7</v>
      </c>
      <c r="F157" s="20" t="s">
        <v>191</v>
      </c>
      <c r="G157" s="20">
        <v>0.49099999999999999</v>
      </c>
      <c r="H157" s="21" t="s">
        <v>297</v>
      </c>
      <c r="I157" s="83">
        <v>15</v>
      </c>
      <c r="J157" s="20">
        <v>0.4</v>
      </c>
      <c r="K157" s="21" t="s">
        <v>298</v>
      </c>
      <c r="L157" s="20">
        <v>0.5</v>
      </c>
      <c r="M157" s="23">
        <v>0.32300000000000001</v>
      </c>
      <c r="N157" s="24">
        <v>25</v>
      </c>
      <c r="O157" s="27">
        <f t="shared" si="18"/>
        <v>-10</v>
      </c>
      <c r="P157" s="20">
        <v>4</v>
      </c>
      <c r="Q157" s="20">
        <v>35</v>
      </c>
      <c r="R157" s="20">
        <v>39</v>
      </c>
      <c r="S157" s="22">
        <v>0.11764705882352941</v>
      </c>
      <c r="T157" s="25">
        <v>0.74468085106382975</v>
      </c>
      <c r="U157" s="22">
        <f t="shared" si="19"/>
        <v>0.86232790988735919</v>
      </c>
      <c r="V157" s="20">
        <v>17</v>
      </c>
      <c r="W157" s="20">
        <v>21</v>
      </c>
      <c r="X157" s="17">
        <f t="shared" si="20"/>
        <v>-4</v>
      </c>
      <c r="Y157" s="20">
        <v>9</v>
      </c>
      <c r="Z157" s="20">
        <v>13</v>
      </c>
      <c r="AA157" s="25">
        <f t="shared" si="21"/>
        <v>0.69230769230769229</v>
      </c>
      <c r="AB157" s="20">
        <v>10</v>
      </c>
      <c r="AC157" s="17">
        <f t="shared" si="22"/>
        <v>-3</v>
      </c>
      <c r="AD157" s="20">
        <v>9</v>
      </c>
      <c r="AE157" s="20">
        <v>2</v>
      </c>
      <c r="AF157" s="20">
        <v>70</v>
      </c>
      <c r="AG157" s="17">
        <v>78</v>
      </c>
    </row>
    <row r="158" spans="1:33" x14ac:dyDescent="0.3">
      <c r="A158" s="18" t="s">
        <v>299</v>
      </c>
      <c r="B158" s="19">
        <v>43540</v>
      </c>
      <c r="C158" s="20" t="s">
        <v>300</v>
      </c>
      <c r="D158" s="20" t="s">
        <v>68</v>
      </c>
      <c r="E158" s="20">
        <v>-14</v>
      </c>
      <c r="F158" s="20" t="s">
        <v>301</v>
      </c>
      <c r="G158" s="20">
        <v>0.442</v>
      </c>
      <c r="H158" s="21" t="s">
        <v>75</v>
      </c>
      <c r="I158" s="83">
        <v>26</v>
      </c>
      <c r="J158" s="20">
        <v>0.42299999999999999</v>
      </c>
      <c r="K158" s="21" t="s">
        <v>302</v>
      </c>
      <c r="L158" s="20">
        <v>0.75</v>
      </c>
      <c r="M158" s="23">
        <v>0.52300000000000002</v>
      </c>
      <c r="N158" s="24">
        <v>21</v>
      </c>
      <c r="O158" s="27">
        <f t="shared" si="18"/>
        <v>5</v>
      </c>
      <c r="P158" s="20">
        <v>8</v>
      </c>
      <c r="Q158" s="20">
        <v>25</v>
      </c>
      <c r="R158" s="20">
        <v>33</v>
      </c>
      <c r="S158" s="22">
        <v>0.18604651162790697</v>
      </c>
      <c r="T158" s="25">
        <v>0.83333333333333337</v>
      </c>
      <c r="U158" s="22">
        <f t="shared" si="19"/>
        <v>1.0193798449612403</v>
      </c>
      <c r="V158" s="20">
        <v>21</v>
      </c>
      <c r="W158" s="20">
        <v>9</v>
      </c>
      <c r="X158" s="17">
        <f t="shared" si="20"/>
        <v>12</v>
      </c>
      <c r="Y158" s="20">
        <v>15</v>
      </c>
      <c r="Z158" s="20">
        <v>9</v>
      </c>
      <c r="AA158" s="25">
        <f t="shared" si="21"/>
        <v>1.6666666666666667</v>
      </c>
      <c r="AB158" s="20">
        <v>7</v>
      </c>
      <c r="AC158" s="17">
        <f t="shared" si="22"/>
        <v>-2</v>
      </c>
      <c r="AD158" s="20">
        <v>3</v>
      </c>
      <c r="AE158" s="20">
        <v>4</v>
      </c>
      <c r="AF158" s="20">
        <v>82</v>
      </c>
      <c r="AG158" s="17">
        <v>87</v>
      </c>
    </row>
    <row r="159" spans="1:33" x14ac:dyDescent="0.3">
      <c r="A159" s="18" t="s">
        <v>303</v>
      </c>
      <c r="B159" s="19">
        <v>43778</v>
      </c>
      <c r="C159" s="20" t="s">
        <v>304</v>
      </c>
      <c r="D159" s="20" t="s">
        <v>28</v>
      </c>
      <c r="E159" s="20">
        <v>26</v>
      </c>
      <c r="F159" s="20" t="s">
        <v>44</v>
      </c>
      <c r="G159" s="20">
        <v>0.53100000000000003</v>
      </c>
      <c r="H159" s="21" t="s">
        <v>45</v>
      </c>
      <c r="I159" s="83">
        <v>26</v>
      </c>
      <c r="J159" s="20">
        <v>0.34599999999999997</v>
      </c>
      <c r="K159" s="20" t="s">
        <v>305</v>
      </c>
      <c r="L159" s="20">
        <v>0.63900000000000001</v>
      </c>
      <c r="M159" s="23">
        <v>0.38700000000000001</v>
      </c>
      <c r="N159" s="24">
        <v>17</v>
      </c>
      <c r="O159" s="27">
        <f t="shared" si="18"/>
        <v>9</v>
      </c>
      <c r="P159" s="20">
        <v>12</v>
      </c>
      <c r="Q159" s="20">
        <v>39</v>
      </c>
      <c r="R159" s="20">
        <v>51</v>
      </c>
      <c r="S159" s="25">
        <v>0.3</v>
      </c>
      <c r="T159" s="25">
        <v>0.79591836734693877</v>
      </c>
      <c r="U159" s="22">
        <f t="shared" si="19"/>
        <v>1.0959183673469388</v>
      </c>
      <c r="V159" s="20">
        <v>32</v>
      </c>
      <c r="W159" s="24">
        <v>27</v>
      </c>
      <c r="X159" s="17">
        <f t="shared" si="20"/>
        <v>5</v>
      </c>
      <c r="Y159" s="20">
        <v>14</v>
      </c>
      <c r="Z159" s="20">
        <v>12</v>
      </c>
      <c r="AA159" s="25">
        <f t="shared" si="21"/>
        <v>1.1666666666666667</v>
      </c>
      <c r="AB159" s="24">
        <v>13</v>
      </c>
      <c r="AC159" s="17">
        <f t="shared" si="22"/>
        <v>1</v>
      </c>
      <c r="AD159" s="20">
        <v>7</v>
      </c>
      <c r="AE159" s="20">
        <v>7</v>
      </c>
      <c r="AF159" s="20">
        <v>100</v>
      </c>
      <c r="AG159" s="17">
        <v>94</v>
      </c>
    </row>
    <row r="160" spans="1:33" x14ac:dyDescent="0.3">
      <c r="A160" s="18" t="s">
        <v>306</v>
      </c>
      <c r="B160" s="19">
        <v>43785</v>
      </c>
      <c r="C160" s="20" t="s">
        <v>307</v>
      </c>
      <c r="D160" s="20" t="s">
        <v>28</v>
      </c>
      <c r="E160" s="20">
        <v>10</v>
      </c>
      <c r="F160" s="20" t="s">
        <v>308</v>
      </c>
      <c r="G160" s="20">
        <v>0.435</v>
      </c>
      <c r="H160" s="21" t="s">
        <v>309</v>
      </c>
      <c r="I160" s="83">
        <v>29</v>
      </c>
      <c r="J160" s="20">
        <v>0.379</v>
      </c>
      <c r="K160" s="20" t="s">
        <v>310</v>
      </c>
      <c r="L160" s="20">
        <v>0.78900000000000003</v>
      </c>
      <c r="M160" s="23">
        <v>0.41399999999999998</v>
      </c>
      <c r="N160" s="24">
        <v>18</v>
      </c>
      <c r="O160" s="27">
        <f t="shared" si="18"/>
        <v>11</v>
      </c>
      <c r="P160" s="20">
        <v>16</v>
      </c>
      <c r="Q160" s="20">
        <v>28</v>
      </c>
      <c r="R160" s="20">
        <v>44</v>
      </c>
      <c r="S160" s="25">
        <v>0.37209302325581395</v>
      </c>
      <c r="T160" s="25">
        <v>0.8</v>
      </c>
      <c r="U160" s="22">
        <f t="shared" si="19"/>
        <v>1.172093023255814</v>
      </c>
      <c r="V160" s="20">
        <v>17</v>
      </c>
      <c r="W160" s="24">
        <v>20</v>
      </c>
      <c r="X160" s="17">
        <f t="shared" si="20"/>
        <v>-3</v>
      </c>
      <c r="Y160" s="20">
        <v>13</v>
      </c>
      <c r="Z160" s="20">
        <v>15</v>
      </c>
      <c r="AA160" s="25">
        <f t="shared" si="21"/>
        <v>0.8666666666666667</v>
      </c>
      <c r="AB160" s="24">
        <v>17</v>
      </c>
      <c r="AC160" s="17">
        <f t="shared" si="22"/>
        <v>2</v>
      </c>
      <c r="AD160" s="20">
        <v>6</v>
      </c>
      <c r="AE160" s="20">
        <v>11</v>
      </c>
      <c r="AF160" s="20">
        <v>86</v>
      </c>
      <c r="AG160" s="17">
        <v>96</v>
      </c>
    </row>
    <row r="161" spans="1:33" x14ac:dyDescent="0.3">
      <c r="A161" s="18" t="s">
        <v>311</v>
      </c>
      <c r="B161" s="19">
        <v>43789</v>
      </c>
      <c r="C161" s="20" t="s">
        <v>312</v>
      </c>
      <c r="D161" s="20" t="s">
        <v>28</v>
      </c>
      <c r="E161" s="20">
        <v>7</v>
      </c>
      <c r="F161" s="20" t="s">
        <v>313</v>
      </c>
      <c r="G161" s="20">
        <v>0.42</v>
      </c>
      <c r="H161" s="21" t="s">
        <v>314</v>
      </c>
      <c r="I161" s="83">
        <v>29</v>
      </c>
      <c r="J161" s="23">
        <v>0.31</v>
      </c>
      <c r="K161" s="20" t="s">
        <v>315</v>
      </c>
      <c r="L161" s="20">
        <v>0.80800000000000005</v>
      </c>
      <c r="M161" s="23">
        <v>0.42899999999999999</v>
      </c>
      <c r="N161" s="24">
        <v>28</v>
      </c>
      <c r="O161" s="27">
        <f t="shared" si="18"/>
        <v>1</v>
      </c>
      <c r="P161" s="20">
        <v>14</v>
      </c>
      <c r="Q161" s="20">
        <v>23</v>
      </c>
      <c r="R161" s="20">
        <v>37</v>
      </c>
      <c r="S161" s="25">
        <v>0.34146341463414637</v>
      </c>
      <c r="T161" s="25">
        <v>0.63888888888888884</v>
      </c>
      <c r="U161" s="22">
        <f t="shared" si="19"/>
        <v>0.98035230352303526</v>
      </c>
      <c r="V161" s="20">
        <v>18</v>
      </c>
      <c r="W161" s="24">
        <v>22</v>
      </c>
      <c r="X161" s="17">
        <f t="shared" si="20"/>
        <v>-4</v>
      </c>
      <c r="Y161" s="20">
        <v>9</v>
      </c>
      <c r="Z161" s="20">
        <v>5</v>
      </c>
      <c r="AA161" s="25">
        <f t="shared" si="21"/>
        <v>1.8</v>
      </c>
      <c r="AB161" s="24">
        <v>14</v>
      </c>
      <c r="AC161" s="17">
        <f t="shared" si="22"/>
        <v>9</v>
      </c>
      <c r="AD161" s="20">
        <v>5</v>
      </c>
      <c r="AE161" s="20">
        <v>6</v>
      </c>
      <c r="AF161" s="20">
        <v>88</v>
      </c>
      <c r="AG161" s="17">
        <v>86</v>
      </c>
    </row>
    <row r="162" spans="1:33" x14ac:dyDescent="0.3">
      <c r="A162" s="18" t="s">
        <v>316</v>
      </c>
      <c r="B162" s="19">
        <v>43792</v>
      </c>
      <c r="C162" s="20" t="s">
        <v>237</v>
      </c>
      <c r="D162" s="20" t="s">
        <v>28</v>
      </c>
      <c r="E162" s="20">
        <v>30</v>
      </c>
      <c r="F162" s="20" t="s">
        <v>317</v>
      </c>
      <c r="G162" s="20">
        <v>0.433</v>
      </c>
      <c r="H162" s="20" t="s">
        <v>318</v>
      </c>
      <c r="I162" s="24">
        <v>37</v>
      </c>
      <c r="J162" s="20">
        <v>0.40500000000000003</v>
      </c>
      <c r="K162" s="21" t="s">
        <v>319</v>
      </c>
      <c r="L162" s="20">
        <v>0.84599999999999997</v>
      </c>
      <c r="M162" s="23">
        <v>0.28100000000000003</v>
      </c>
      <c r="N162" s="24">
        <v>19</v>
      </c>
      <c r="O162" s="27">
        <f t="shared" si="18"/>
        <v>18</v>
      </c>
      <c r="P162" s="20">
        <v>14</v>
      </c>
      <c r="Q162" s="20">
        <v>38</v>
      </c>
      <c r="R162" s="20">
        <v>52</v>
      </c>
      <c r="S162" s="25">
        <v>0.34146341463414637</v>
      </c>
      <c r="T162" s="25">
        <v>0.84444444444444444</v>
      </c>
      <c r="U162" s="22">
        <f t="shared" si="19"/>
        <v>1.1859078590785908</v>
      </c>
      <c r="V162" s="20">
        <v>21</v>
      </c>
      <c r="W162" s="24">
        <v>18</v>
      </c>
      <c r="X162" s="17">
        <f t="shared" si="20"/>
        <v>3</v>
      </c>
      <c r="Y162" s="20">
        <v>20</v>
      </c>
      <c r="Z162" s="20">
        <v>16</v>
      </c>
      <c r="AA162" s="25">
        <f t="shared" si="21"/>
        <v>1.25</v>
      </c>
      <c r="AB162" s="24">
        <v>12</v>
      </c>
      <c r="AC162" s="17">
        <f t="shared" si="22"/>
        <v>-4</v>
      </c>
      <c r="AD162" s="20">
        <v>10</v>
      </c>
      <c r="AE162" s="20">
        <v>3</v>
      </c>
      <c r="AF162" s="20">
        <v>84</v>
      </c>
      <c r="AG162" s="17">
        <v>88</v>
      </c>
    </row>
    <row r="163" spans="1:33" x14ac:dyDescent="0.3">
      <c r="A163" s="18" t="s">
        <v>323</v>
      </c>
      <c r="B163" s="19">
        <v>43800</v>
      </c>
      <c r="C163" s="20" t="s">
        <v>324</v>
      </c>
      <c r="D163" s="20" t="s">
        <v>28</v>
      </c>
      <c r="E163" s="20">
        <v>17</v>
      </c>
      <c r="F163" s="20" t="s">
        <v>325</v>
      </c>
      <c r="G163" s="20">
        <v>0.51700000000000002</v>
      </c>
      <c r="H163" s="21" t="s">
        <v>145</v>
      </c>
      <c r="I163" s="83">
        <v>22</v>
      </c>
      <c r="J163" s="20">
        <v>0.54500000000000004</v>
      </c>
      <c r="K163" s="20" t="s">
        <v>326</v>
      </c>
      <c r="L163" s="20">
        <v>0.68200000000000005</v>
      </c>
      <c r="M163" s="23">
        <v>0.35599999999999998</v>
      </c>
      <c r="N163" s="24">
        <v>16</v>
      </c>
      <c r="O163" s="27">
        <f t="shared" si="18"/>
        <v>6</v>
      </c>
      <c r="P163" s="20">
        <v>11</v>
      </c>
      <c r="Q163" s="20">
        <v>30</v>
      </c>
      <c r="R163" s="20">
        <v>41</v>
      </c>
      <c r="S163" s="25">
        <v>0.36666666666666664</v>
      </c>
      <c r="T163" s="25">
        <v>0.75</v>
      </c>
      <c r="U163" s="22">
        <f t="shared" si="19"/>
        <v>1.1166666666666667</v>
      </c>
      <c r="V163" s="20">
        <v>21</v>
      </c>
      <c r="W163" s="24">
        <v>16</v>
      </c>
      <c r="X163" s="17">
        <f t="shared" si="20"/>
        <v>5</v>
      </c>
      <c r="Y163" s="20">
        <v>15</v>
      </c>
      <c r="Z163" s="20">
        <v>15</v>
      </c>
      <c r="AA163" s="25">
        <f t="shared" si="21"/>
        <v>1</v>
      </c>
      <c r="AB163" s="24">
        <v>13</v>
      </c>
      <c r="AC163" s="17">
        <f t="shared" si="22"/>
        <v>-2</v>
      </c>
      <c r="AD163" s="20">
        <v>10</v>
      </c>
      <c r="AE163" s="20">
        <v>4</v>
      </c>
      <c r="AF163" s="20">
        <v>89</v>
      </c>
      <c r="AG163" s="17">
        <v>85</v>
      </c>
    </row>
    <row r="164" spans="1:33" x14ac:dyDescent="0.3">
      <c r="A164" s="18" t="s">
        <v>339</v>
      </c>
      <c r="B164" s="19">
        <v>43832</v>
      </c>
      <c r="C164" s="20" t="s">
        <v>340</v>
      </c>
      <c r="D164" s="20" t="s">
        <v>28</v>
      </c>
      <c r="E164" s="20">
        <v>3</v>
      </c>
      <c r="F164" s="20" t="s">
        <v>341</v>
      </c>
      <c r="G164" s="20">
        <v>0.34499999999999997</v>
      </c>
      <c r="H164" s="21" t="s">
        <v>342</v>
      </c>
      <c r="I164" s="83">
        <v>24</v>
      </c>
      <c r="J164" s="23">
        <v>0.25</v>
      </c>
      <c r="K164" s="20" t="s">
        <v>343</v>
      </c>
      <c r="L164" s="20">
        <v>0.68400000000000005</v>
      </c>
      <c r="M164" s="23">
        <v>0.43099999999999999</v>
      </c>
      <c r="N164" s="24">
        <v>11</v>
      </c>
      <c r="O164" s="27">
        <f t="shared" si="18"/>
        <v>13</v>
      </c>
      <c r="P164" s="20">
        <v>14</v>
      </c>
      <c r="Q164" s="20">
        <v>27</v>
      </c>
      <c r="R164" s="20">
        <v>41</v>
      </c>
      <c r="S164" s="25">
        <v>0.35</v>
      </c>
      <c r="T164" s="25">
        <v>0.79411764705882348</v>
      </c>
      <c r="U164" s="22">
        <f t="shared" si="19"/>
        <v>1.1441176470588235</v>
      </c>
      <c r="V164" s="20">
        <v>16</v>
      </c>
      <c r="W164" s="24">
        <v>17</v>
      </c>
      <c r="X164" s="17">
        <f t="shared" si="20"/>
        <v>-1</v>
      </c>
      <c r="Y164" s="20">
        <v>11</v>
      </c>
      <c r="Z164" s="20">
        <v>9</v>
      </c>
      <c r="AA164" s="25">
        <f t="shared" si="21"/>
        <v>1.2222222222222223</v>
      </c>
      <c r="AB164" s="24">
        <v>11</v>
      </c>
      <c r="AC164" s="17">
        <f t="shared" si="22"/>
        <v>2</v>
      </c>
      <c r="AD164" s="20">
        <v>4</v>
      </c>
      <c r="AE164" s="20">
        <v>7</v>
      </c>
      <c r="AF164" s="20">
        <v>59</v>
      </c>
      <c r="AG164" s="17">
        <v>77</v>
      </c>
    </row>
    <row r="165" spans="1:33" x14ac:dyDescent="0.3">
      <c r="A165" s="18" t="s">
        <v>344</v>
      </c>
      <c r="B165" s="19">
        <v>43835</v>
      </c>
      <c r="C165" s="20" t="s">
        <v>345</v>
      </c>
      <c r="D165" s="20" t="s">
        <v>28</v>
      </c>
      <c r="E165" s="20">
        <v>3</v>
      </c>
      <c r="F165" s="20" t="s">
        <v>346</v>
      </c>
      <c r="G165" s="20">
        <v>0.45800000000000002</v>
      </c>
      <c r="H165" s="21" t="s">
        <v>347</v>
      </c>
      <c r="I165" s="83">
        <v>22</v>
      </c>
      <c r="J165" s="20">
        <v>0.318</v>
      </c>
      <c r="K165" s="20" t="s">
        <v>348</v>
      </c>
      <c r="L165" s="20">
        <v>0.65</v>
      </c>
      <c r="M165" s="23">
        <v>0.441</v>
      </c>
      <c r="N165" s="24">
        <v>24</v>
      </c>
      <c r="O165" s="27">
        <f t="shared" si="18"/>
        <v>-2</v>
      </c>
      <c r="P165" s="20">
        <v>6</v>
      </c>
      <c r="Q165" s="20">
        <v>32</v>
      </c>
      <c r="R165" s="20">
        <v>38</v>
      </c>
      <c r="S165" s="25">
        <v>0.15789473684210525</v>
      </c>
      <c r="T165" s="25">
        <v>0.82051282051282048</v>
      </c>
      <c r="U165" s="22">
        <f t="shared" si="19"/>
        <v>0.97840755735492579</v>
      </c>
      <c r="V165" s="20">
        <v>18</v>
      </c>
      <c r="W165" s="24">
        <v>19</v>
      </c>
      <c r="X165" s="17">
        <f t="shared" si="20"/>
        <v>-1</v>
      </c>
      <c r="Y165" s="20">
        <v>15</v>
      </c>
      <c r="Z165" s="20">
        <v>15</v>
      </c>
      <c r="AA165" s="25">
        <f t="shared" si="21"/>
        <v>1</v>
      </c>
      <c r="AB165" s="24">
        <v>16</v>
      </c>
      <c r="AC165" s="17">
        <f t="shared" si="22"/>
        <v>1</v>
      </c>
      <c r="AD165" s="20">
        <v>9</v>
      </c>
      <c r="AE165" s="20">
        <v>8</v>
      </c>
      <c r="AF165" s="20">
        <v>74</v>
      </c>
      <c r="AG165" s="17">
        <v>81</v>
      </c>
    </row>
    <row r="166" spans="1:33" x14ac:dyDescent="0.3">
      <c r="A166" s="18" t="s">
        <v>397</v>
      </c>
      <c r="B166" s="19">
        <v>43896</v>
      </c>
      <c r="C166" s="20" t="s">
        <v>398</v>
      </c>
      <c r="D166" s="20" t="s">
        <v>28</v>
      </c>
      <c r="E166" s="20">
        <v>34</v>
      </c>
      <c r="F166" s="20" t="s">
        <v>399</v>
      </c>
      <c r="G166" s="20">
        <v>0.57099999999999995</v>
      </c>
      <c r="H166" s="20" t="s">
        <v>400</v>
      </c>
      <c r="I166" s="24">
        <v>31</v>
      </c>
      <c r="J166" s="20">
        <v>0.45200000000000001</v>
      </c>
      <c r="K166" s="21" t="s">
        <v>401</v>
      </c>
      <c r="L166" s="20">
        <v>0.46700000000000003</v>
      </c>
      <c r="M166" s="23">
        <v>0.313</v>
      </c>
      <c r="N166" s="24">
        <v>21</v>
      </c>
      <c r="O166" s="27">
        <f t="shared" si="18"/>
        <v>10</v>
      </c>
      <c r="P166" s="20">
        <v>13</v>
      </c>
      <c r="Q166" s="20">
        <v>37</v>
      </c>
      <c r="R166" s="20">
        <v>50</v>
      </c>
      <c r="S166" s="25">
        <v>0.43333333333333335</v>
      </c>
      <c r="T166" s="25">
        <v>0.80434782608695654</v>
      </c>
      <c r="U166" s="22">
        <f t="shared" si="19"/>
        <v>1.2376811594202899</v>
      </c>
      <c r="V166" s="20">
        <v>17</v>
      </c>
      <c r="W166" s="24">
        <v>15</v>
      </c>
      <c r="X166" s="17">
        <f t="shared" si="20"/>
        <v>2</v>
      </c>
      <c r="Y166" s="20">
        <v>19</v>
      </c>
      <c r="Z166" s="20">
        <v>17</v>
      </c>
      <c r="AA166" s="25">
        <f t="shared" si="21"/>
        <v>1.1176470588235294</v>
      </c>
      <c r="AB166" s="24">
        <v>9</v>
      </c>
      <c r="AC166" s="17">
        <f t="shared" si="22"/>
        <v>-8</v>
      </c>
      <c r="AD166" s="20">
        <v>6</v>
      </c>
      <c r="AE166" s="20">
        <v>5</v>
      </c>
      <c r="AF166" s="20">
        <v>85</v>
      </c>
      <c r="AG166" s="17">
        <v>78</v>
      </c>
    </row>
    <row r="167" spans="1:33" x14ac:dyDescent="0.3">
      <c r="A167" s="18" t="s">
        <v>402</v>
      </c>
      <c r="B167" s="19">
        <v>43897</v>
      </c>
      <c r="C167" s="20" t="s">
        <v>403</v>
      </c>
      <c r="D167" s="20" t="s">
        <v>28</v>
      </c>
      <c r="E167" s="20">
        <v>8</v>
      </c>
      <c r="F167" s="20" t="s">
        <v>317</v>
      </c>
      <c r="G167" s="20">
        <v>0.433</v>
      </c>
      <c r="H167" s="21" t="s">
        <v>404</v>
      </c>
      <c r="I167" s="83">
        <v>30</v>
      </c>
      <c r="J167" s="23">
        <v>0.3</v>
      </c>
      <c r="K167" s="20" t="s">
        <v>405</v>
      </c>
      <c r="L167" s="20">
        <v>0.70399999999999996</v>
      </c>
      <c r="M167" s="23">
        <v>0.32100000000000001</v>
      </c>
      <c r="N167" s="24">
        <v>43</v>
      </c>
      <c r="O167" s="27">
        <f t="shared" si="18"/>
        <v>-13</v>
      </c>
      <c r="P167" s="20">
        <v>15</v>
      </c>
      <c r="Q167" s="20">
        <v>41</v>
      </c>
      <c r="R167" s="20">
        <v>56</v>
      </c>
      <c r="S167" s="25">
        <v>0.35714285714285715</v>
      </c>
      <c r="T167" s="25">
        <v>0.69491525423728817</v>
      </c>
      <c r="U167" s="22">
        <f t="shared" si="19"/>
        <v>1.0520581113801453</v>
      </c>
      <c r="V167" s="20">
        <v>11</v>
      </c>
      <c r="W167" s="24">
        <v>18</v>
      </c>
      <c r="X167" s="17">
        <f t="shared" si="20"/>
        <v>-7</v>
      </c>
      <c r="Y167" s="20">
        <v>16</v>
      </c>
      <c r="Z167" s="20">
        <v>13</v>
      </c>
      <c r="AA167" s="25">
        <f t="shared" si="21"/>
        <v>1.2307692307692308</v>
      </c>
      <c r="AB167" s="24">
        <v>7</v>
      </c>
      <c r="AC167" s="17">
        <f t="shared" si="22"/>
        <v>-6</v>
      </c>
      <c r="AD167" s="20">
        <v>7</v>
      </c>
      <c r="AE167" s="20">
        <v>4</v>
      </c>
      <c r="AF167" s="20">
        <v>86</v>
      </c>
      <c r="AG167" s="17">
        <v>91</v>
      </c>
    </row>
    <row r="168" spans="1:33" x14ac:dyDescent="0.3">
      <c r="A168" s="82"/>
      <c r="B168" s="82"/>
      <c r="C168" s="82"/>
      <c r="D168" s="82"/>
      <c r="E168" s="43">
        <f>AVERAGE(E120:E167)</f>
        <v>12.416666666666666</v>
      </c>
      <c r="F168" s="40"/>
      <c r="G168" s="42">
        <f>AVERAGE(G120:G167)</f>
        <v>0.47952083333333334</v>
      </c>
      <c r="H168" s="40"/>
      <c r="I168" s="43">
        <f>AVERAGE(I120:I167)</f>
        <v>24.229166666666668</v>
      </c>
      <c r="J168" s="42">
        <f>AVERAGE(J120:J167)</f>
        <v>0.38431250000000011</v>
      </c>
      <c r="K168" s="40"/>
      <c r="L168" s="42">
        <f t="shared" ref="L168:Q168" si="23">AVERAGE(L120:L167)</f>
        <v>0.69804166666666667</v>
      </c>
      <c r="M168" s="42">
        <f t="shared" si="23"/>
        <v>0.38595833333333324</v>
      </c>
      <c r="N168" s="43">
        <f t="shared" si="23"/>
        <v>22.041666666666668</v>
      </c>
      <c r="O168" s="43">
        <f t="shared" si="23"/>
        <v>2.1875</v>
      </c>
      <c r="P168" s="43">
        <f t="shared" si="23"/>
        <v>11.75</v>
      </c>
      <c r="Q168" s="43">
        <f t="shared" si="23"/>
        <v>31.020833333333332</v>
      </c>
      <c r="R168" s="43">
        <f t="shared" ref="R168:AG168" si="24">AVERAGE(R120:R167)</f>
        <v>42.770833333333336</v>
      </c>
      <c r="S168" s="41">
        <f t="shared" si="24"/>
        <v>0.33177429455093399</v>
      </c>
      <c r="T168" s="41">
        <f t="shared" si="24"/>
        <v>0.75785567331956294</v>
      </c>
      <c r="U168" s="41">
        <f t="shared" si="24"/>
        <v>1.089629967870497</v>
      </c>
      <c r="V168" s="43">
        <f t="shared" si="24"/>
        <v>19.208333333333332</v>
      </c>
      <c r="W168" s="43">
        <f t="shared" si="24"/>
        <v>18.979166666666668</v>
      </c>
      <c r="X168" s="43">
        <f t="shared" si="24"/>
        <v>0.22916666666666666</v>
      </c>
      <c r="Y168" s="43">
        <f t="shared" si="24"/>
        <v>16.229166666666668</v>
      </c>
      <c r="Z168" s="43">
        <f t="shared" si="24"/>
        <v>14.770833333333334</v>
      </c>
      <c r="AA168" s="41">
        <f t="shared" si="24"/>
        <v>1.1854496643027024</v>
      </c>
      <c r="AB168" s="43">
        <f t="shared" si="24"/>
        <v>12.041666666666666</v>
      </c>
      <c r="AC168" s="43">
        <f t="shared" si="24"/>
        <v>-2.7291666666666665</v>
      </c>
      <c r="AD168" s="43">
        <f t="shared" si="24"/>
        <v>5.9375</v>
      </c>
      <c r="AE168" s="43">
        <f t="shared" si="24"/>
        <v>4.479166666666667</v>
      </c>
      <c r="AF168" s="43">
        <f t="shared" si="24"/>
        <v>82.083333333333329</v>
      </c>
      <c r="AG168" s="43">
        <f t="shared" si="24"/>
        <v>85.659574468085111</v>
      </c>
    </row>
    <row r="170" spans="1:33" s="82" customFormat="1" x14ac:dyDescent="0.3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</row>
  </sheetData>
  <phoneticPr fontId="13" type="noConversion"/>
  <hyperlinks>
    <hyperlink ref="A159" r:id="rId1" display="https://swarthmoreathletics.com/boxscore.aspx?id=13491&amp;path=mbball"/>
    <hyperlink ref="A160" r:id="rId2" display="https://swarthmoreathletics.com/boxscore.aspx?id=13492&amp;path=mbball"/>
    <hyperlink ref="A161" r:id="rId3" display="https://swarthmoreathletics.com/boxscore.aspx?id=13493&amp;path=mbball"/>
    <hyperlink ref="A162" r:id="rId4" display="https://swarthmoreathletics.com/boxscore.aspx?id=13494&amp;path=mbball"/>
    <hyperlink ref="A163" r:id="rId5" display="https://swarthmoreathletics.com/boxscore.aspx?id=13496&amp;path=mbball"/>
    <hyperlink ref="A164" r:id="rId6" display="https://swarthmoreathletics.com/boxscore.aspx?id=13500&amp;path=mbball"/>
    <hyperlink ref="A165" r:id="rId7" display="https://swarthmoreathletics.com/boxscore.aspx?id=13501&amp;path=mbball"/>
    <hyperlink ref="A166" r:id="rId8" display="https://swarthmoreathletics.com/boxscore.aspx?id=14949&amp;path=mbball"/>
    <hyperlink ref="A167" r:id="rId9" display="https://swarthmoreathletics.com/boxscore.aspx?id=17194&amp;path=mbball"/>
    <hyperlink ref="A147" r:id="rId10" display="https://swarthmoreathletics.com/boxscore.aspx?id=12949&amp;path=mbball"/>
    <hyperlink ref="A148" r:id="rId11" display="https://swarthmoreathletics.com/boxscore.aspx?id=12950&amp;path=mbball"/>
    <hyperlink ref="A149" r:id="rId12" display="https://swarthmoreathletics.com/boxscore.aspx?id=12952&amp;path=mbball"/>
    <hyperlink ref="A150" r:id="rId13" display="https://swarthmoreathletics.com/boxscore.aspx?id=12957&amp;path=mbball"/>
    <hyperlink ref="A151" r:id="rId14" display="https://swarthmoreathletics.com/boxscore.aspx?id=12958&amp;path=mbball"/>
    <hyperlink ref="A152" r:id="rId15" display="https://swarthmoreathletics.com/boxscore.aspx?id=12959&amp;path=mbball"/>
    <hyperlink ref="A153" r:id="rId16" display="https://swarthmoreathletics.com/boxscore.aspx?id=13259&amp;path=mbball"/>
    <hyperlink ref="A154" r:id="rId17" display="https://swarthmoreathletics.com/boxscore.aspx?id=13260&amp;path=mbball"/>
    <hyperlink ref="A155" r:id="rId18" display="https://swarthmoreathletics.com/boxscore.aspx?id=13261&amp;path=mbball"/>
    <hyperlink ref="A156" r:id="rId19" display="https://swarthmoreathletics.com/boxscore.aspx?id=13262&amp;path=mbball"/>
    <hyperlink ref="A157" r:id="rId20" display="https://swarthmoreathletics.com/boxscore.aspx?id=13263&amp;path=mbball"/>
    <hyperlink ref="A158" r:id="rId21" display="https://swarthmoreathletics.com/boxscore.aspx?id=13264&amp;path=mbball"/>
    <hyperlink ref="A137" r:id="rId22" display="https://swarthmoreathletics.com/boxscore.aspx?id=12279&amp;path=mbball"/>
    <hyperlink ref="A138" r:id="rId23" display="https://swarthmoreathletics.com/boxscore.aspx?id=12280&amp;path=mbball"/>
    <hyperlink ref="A139" r:id="rId24" display="https://swarthmoreathletics.com/boxscore.aspx?id=12282&amp;path=mbball"/>
    <hyperlink ref="A140" r:id="rId25" display="https://swarthmoreathletics.com/boxscore.aspx?id=12286&amp;path=mbball"/>
    <hyperlink ref="A141" r:id="rId26" display="https://swarthmoreathletics.com/boxscore.aspx?id=12287&amp;path=mbball"/>
    <hyperlink ref="A142" r:id="rId27" display="https://swarthmoreathletics.com/boxscore.aspx?id=12289&amp;path=mbball"/>
    <hyperlink ref="A143" r:id="rId28" display="https://swarthmoreathletics.com/boxscore.aspx?id=12796&amp;path=mbball"/>
    <hyperlink ref="A144" r:id="rId29" display="https://swarthmoreathletics.com/boxscore.aspx?id=12799&amp;path=mbball"/>
    <hyperlink ref="A145" r:id="rId30" display="https://swarthmoreathletics.com/boxscore.aspx?id=12802&amp;path=mbball"/>
    <hyperlink ref="A146" r:id="rId31" display="https://swarthmoreathletics.com/boxscore.aspx?id=12804&amp;path=mbball"/>
    <hyperlink ref="A120" r:id="rId32" display="https://swarthmoreathletics.com/boxscore.aspx?id=6276&amp;path=mbball"/>
    <hyperlink ref="A121" r:id="rId33" display="https://swarthmoreathletics.com/boxscore.aspx?id=6277&amp;path=mbball"/>
    <hyperlink ref="A122" r:id="rId34" display="https://swarthmoreathletics.com/boxscore.aspx?id=6279&amp;path=mbball"/>
    <hyperlink ref="A123" r:id="rId35" display="https://swarthmoreathletics.com/boxscore.aspx?id=6282&amp;path=mbball"/>
    <hyperlink ref="A124" r:id="rId36" display="https://swarthmoreathletics.com/boxscore.aspx?id=6372&amp;path=mbball"/>
    <hyperlink ref="A125" r:id="rId37" display="https://swarthmoreathletics.com/boxscore.aspx?id=6285&amp;path=mbball"/>
    <hyperlink ref="A126" r:id="rId38" display="https://swarthmoreathletics.com/boxscore.aspx?id=6569&amp;path=mbball"/>
    <hyperlink ref="A127" r:id="rId39" display="https://swarthmoreathletics.com/boxscore.aspx?id=6570&amp;path=mbball"/>
    <hyperlink ref="A128" r:id="rId40" display="https://swarthmoreathletics.com/boxscore.aspx?id=8594&amp;path=mbball"/>
    <hyperlink ref="A129" r:id="rId41" display="https://swarthmoreathletics.com/boxscore.aspx?id=8595&amp;path=mbball"/>
    <hyperlink ref="A130" r:id="rId42" display="https://swarthmoreathletics.com/boxscore.aspx?id=8597&amp;path=mbball"/>
    <hyperlink ref="A131" r:id="rId43" display="https://swarthmoreathletics.com/boxscore.aspx?id=8601&amp;path=mbball"/>
    <hyperlink ref="A132" r:id="rId44" display="https://swarthmoreathletics.com/boxscore.aspx?id=8602&amp;path=mbball"/>
    <hyperlink ref="A133" r:id="rId45" display="https://swarthmoreathletics.com/boxscore.aspx?id=8603&amp;path=mbball"/>
    <hyperlink ref="A134" r:id="rId46" display="https://swarthmoreathletics.com/boxscore.aspx?id=8604&amp;path=mbball"/>
    <hyperlink ref="A135" r:id="rId47" display="https://swarthmoreathletics.com/boxscore.aspx?id=12175&amp;path=mbball"/>
    <hyperlink ref="A136" r:id="rId48" display="https://swarthmoreathletics.com/boxscore.aspx?id=12177&amp;path=mbball"/>
    <hyperlink ref="A12" r:id="rId49" display="https://swarthmoreathletics.com/boxscore.aspx?id=13505&amp;path=mbball"/>
    <hyperlink ref="A11" r:id="rId50" display="https://swarthmoreathletics.com/boxscore.aspx?id=12970&amp;path=mbball"/>
    <hyperlink ref="A8" r:id="rId51" display="https://swarthmoreathletics.com/boxscore.aspx?id=12284&amp;path=mbball"/>
    <hyperlink ref="A3" r:id="rId52" display="https://swarthmoreathletics.com/boxscore.aspx?id=6298&amp;path=mbball"/>
    <hyperlink ref="A6" r:id="rId53" display="https://swarthmoreathletics.com/boxscore.aspx?id=8610&amp;path=mbball"/>
    <hyperlink ref="A25" r:id="rId54" display="https://swarthmoreathletics.com/boxscore.aspx?id=13503&amp;path=mbball"/>
    <hyperlink ref="A38" r:id="rId55" display="https://swarthmoreathletics.com/boxscore.aspx?id=13509&amp;path=mbball"/>
    <hyperlink ref="A50" r:id="rId56" display="https://swarthmoreathletics.com/boxscore.aspx?id=13514&amp;path=mbball"/>
    <hyperlink ref="A35" r:id="rId57" display="https://swarthmoreathletics.com/boxscore.aspx?id=12961&amp;path=mbball"/>
    <hyperlink ref="A24" r:id="rId58" display="https://swarthmoreathletics.com/boxscore.aspx?id=12967&amp;path=mbball"/>
    <hyperlink ref="A48" r:id="rId59" display="https://swarthmoreathletics.com/boxscore.aspx?id=12972&amp;path=mbball"/>
    <hyperlink ref="A21" r:id="rId60" display="https://swarthmoreathletics.com/boxscore.aspx?id=12293&amp;path=mbball"/>
    <hyperlink ref="A45" r:id="rId61" display="https://swarthmoreathletics.com/boxscore.aspx?id=12294&amp;path=mbball"/>
    <hyperlink ref="A34" r:id="rId62" display="https://swarthmoreathletics.com/boxscore.aspx?id=12297&amp;path=mbball"/>
    <hyperlink ref="A16" r:id="rId63" display="https://swarthmoreathletics.com/boxscore.aspx?id=6287&amp;path=mbball"/>
    <hyperlink ref="A30" r:id="rId64" display="https://swarthmoreathletics.com/boxscore.aspx?id=6292&amp;path=mbball"/>
    <hyperlink ref="A41" r:id="rId65" display="https://swarthmoreathletics.com/boxscore.aspx?id=6293&amp;path=mbball"/>
    <hyperlink ref="A18" r:id="rId66" display="https://swarthmoreathletics.com/boxscore.aspx?id=6303&amp;path=mbball"/>
    <hyperlink ref="A31" r:id="rId67" display="https://swarthmoreathletics.com/boxscore.aspx?id=8605&amp;path=mbball"/>
    <hyperlink ref="A44" r:id="rId68" display="https://swarthmoreathletics.com/boxscore.aspx?id=8617&amp;path=mbball"/>
    <hyperlink ref="A20" r:id="rId69" display="https://swarthmoreathletics.com/boxscore.aspx?id=8618&amp;path=mbball"/>
    <hyperlink ref="A64" r:id="rId70" display="https://swarthmoreathletics.com/boxscore.aspx?id=13512&amp;path=mbball"/>
    <hyperlink ref="A77" r:id="rId71" display="https://swarthmoreathletics.com/boxscore.aspx?id=13515&amp;path=mbball"/>
    <hyperlink ref="A60" r:id="rId72" display="https://swarthmoreathletics.com/boxscore.aspx?id=12953&amp;path=mbball"/>
    <hyperlink ref="A74" r:id="rId73" display="https://swarthmoreathletics.com/boxscore.aspx?id=12963&amp;path=mbball"/>
    <hyperlink ref="A72" r:id="rId74" display="https://swarthmoreathletics.com/boxscore.aspx?id=12291&amp;path=mbball"/>
    <hyperlink ref="A58" r:id="rId75" display="https://swarthmoreathletics.com/boxscore.aspx?id=12301&amp;path=mbball"/>
    <hyperlink ref="A68" r:id="rId76" display="https://swarthmoreathletics.com/boxscore.aspx?id=6281&amp;path=mbball"/>
    <hyperlink ref="A53" r:id="rId77" display="https://swarthmoreathletics.com/boxscore.aspx?id=6288&amp;path=mbball"/>
    <hyperlink ref="A55" r:id="rId78" display="https://swarthmoreathletics.com/boxscore.aspx?id=8607&amp;path=mbball"/>
    <hyperlink ref="A71" r:id="rId79" display="https://swarthmoreathletics.com/boxscore.aspx?id=8614&amp;path=mbball"/>
    <hyperlink ref="A88" r:id="rId80" display="https://swarthmoreathletics.com/boxscore.aspx?id=13502&amp;path=mbball"/>
    <hyperlink ref="A86" r:id="rId81" display="https://swarthmoreathletics.com/boxscore.aspx?id=12956&amp;path=mbball"/>
    <hyperlink ref="A85" r:id="rId82" display="https://swarthmoreathletics.com/boxscore.aspx?id=12298&amp;path=mbball"/>
    <hyperlink ref="A80" r:id="rId83" display="https://swarthmoreathletics.com/boxscore.aspx?id=6291&amp;path=mbball"/>
    <hyperlink ref="A82" r:id="rId84" display="https://swarthmoreathletics.com/boxscore.aspx?id=8598&amp;path=mbball"/>
    <hyperlink ref="A103" r:id="rId85" display="https://swarthmoreathletics.com/boxscore.aspx?id=13497&amp;path=mbball"/>
    <hyperlink ref="A117" r:id="rId86" display="https://swarthmoreathletics.com/boxscore.aspx?id=13508&amp;path=mbball"/>
    <hyperlink ref="A102" r:id="rId87" display="https://swarthmoreathletics.com/boxscore.aspx?id=12965&amp;path=mbball"/>
    <hyperlink ref="A114" r:id="rId88" display="https://swarthmoreathletics.com/boxscore.aspx?id=12968&amp;path=mbball"/>
    <hyperlink ref="A111" r:id="rId89" display="https://swarthmoreathletics.com/boxscore.aspx?id=12281&amp;path=mbball"/>
    <hyperlink ref="A99" r:id="rId90" display="https://swarthmoreathletics.com/boxscore.aspx?id=12300&amp;path=mbball"/>
    <hyperlink ref="A93" r:id="rId91" display="https://swarthmoreathletics.com/boxscore.aspx?id=6278&amp;path=mbball"/>
    <hyperlink ref="A108" r:id="rId92" display="https://swarthmoreathletics.com/boxscore.aspx?id=6297&amp;path=mbball"/>
    <hyperlink ref="A95" r:id="rId93" display="https://swarthmoreathletics.com/boxscore.aspx?id=8600&amp;path=mbball"/>
    <hyperlink ref="A110" r:id="rId94" display="https://swarthmoreathletics.com/boxscore.aspx?id=8611&amp;path=mbball"/>
    <hyperlink ref="A13" r:id="rId95" display="https://swarthmoreathletics.com/boxscore.aspx?id=13513&amp;path=mbball"/>
    <hyperlink ref="A10" r:id="rId96" display="https://swarthmoreathletics.com/boxscore.aspx?id=12962&amp;path=mbball"/>
    <hyperlink ref="A9" r:id="rId97" display="https://swarthmoreathletics.com/boxscore.aspx?id=12295&amp;path=mbball"/>
    <hyperlink ref="A2" r:id="rId98" display="https://swarthmoreathletics.com/boxscore.aspx?id=6289&amp;path=mbball"/>
    <hyperlink ref="A4" r:id="rId99" display="https://swarthmoreathletics.com/boxscore.aspx?id=6302&amp;path=mbball"/>
    <hyperlink ref="A5" r:id="rId100" display="https://swarthmoreathletics.com/boxscore.aspx?id=8599&amp;path=mbball"/>
    <hyperlink ref="A7" r:id="rId101" display="https://swarthmoreathletics.com/boxscore.aspx?id=12171&amp;path=mbball"/>
    <hyperlink ref="A37" r:id="rId102" display="https://swarthmoreathletics.com/boxscore.aspx?id=13498&amp;path=mbball"/>
    <hyperlink ref="A49" r:id="rId103" display="https://swarthmoreathletics.com/boxscore.aspx?id=13504&amp;path=mbball"/>
    <hyperlink ref="A26" r:id="rId104" display="https://swarthmoreathletics.com/boxscore.aspx?id=13511&amp;path=mbball"/>
    <hyperlink ref="A23" r:id="rId105" display="https://swarthmoreathletics.com/boxscore.aspx?id=12954&amp;path=mbball"/>
    <hyperlink ref="A47" r:id="rId106" display="https://swarthmoreathletics.com/boxscore.aspx?id=12966&amp;path=mbball"/>
    <hyperlink ref="A36" r:id="rId107" display="https://swarthmoreathletics.com/boxscore.aspx?id=12969&amp;path=mbball"/>
    <hyperlink ref="A33" r:id="rId108" display="https://swarthmoreathletics.com/boxscore.aspx?id=12290&amp;path=mbball"/>
    <hyperlink ref="A46" r:id="rId109" display="https://swarthmoreathletics.com/boxscore.aspx?id=12302&amp;path=mbball"/>
    <hyperlink ref="A22" r:id="rId110" display="https://swarthmoreathletics.com/boxscore.aspx?id=12303&amp;path=mbball"/>
    <hyperlink ref="A29" r:id="rId111" display="https://swarthmoreathletics.com/boxscore.aspx?id=6286&amp;path=mbball"/>
    <hyperlink ref="A17" r:id="rId112" display="https://swarthmoreathletics.com/boxscore.aspx?id=6296&amp;path=mbball"/>
    <hyperlink ref="A42" r:id="rId113" display="https://swarthmoreathletics.com/boxscore.aspx?id=6300&amp;path=mbball"/>
    <hyperlink ref="A19" r:id="rId114" display="https://swarthmoreathletics.com/boxscore.aspx?id=8608&amp;path=mbball"/>
    <hyperlink ref="A43" r:id="rId115" display="https://swarthmoreathletics.com/boxscore.aspx?id=8609&amp;path=mbball"/>
    <hyperlink ref="A32" r:id="rId116" display="https://swarthmoreathletics.com/boxscore.aspx?id=8612&amp;path=mbball"/>
    <hyperlink ref="A63" r:id="rId117" display="https://swarthmoreathletics.com/boxscore.aspx?id=13499&amp;path=mbball"/>
    <hyperlink ref="A65" r:id="rId118" display="https://swarthmoreathletics.com/boxscore.aspx?id=17117&amp;path=mbball"/>
    <hyperlink ref="A61" r:id="rId119" display="https://swarthmoreathletics.com/boxscore.aspx?id=12971&amp;path=mbball"/>
    <hyperlink ref="A62" r:id="rId120" display="https://swarthmoreathletics.com/boxscore.aspx?id=13258&amp;path=mbball"/>
    <hyperlink ref="A57" r:id="rId121" display="https://swarthmoreathletics.com/boxscore.aspx?id=12292&amp;path=mbball"/>
    <hyperlink ref="A59" r:id="rId122" display="https://swarthmoreathletics.com/boxscore.aspx?id=12783&amp;path=mbball"/>
    <hyperlink ref="A54" r:id="rId123" display="https://swarthmoreathletics.com/boxscore.aspx?id=6294&amp;path=mbball"/>
    <hyperlink ref="A56" r:id="rId124" display="https://swarthmoreathletics.com/boxscore.aspx?id=8616&amp;path=mbball"/>
    <hyperlink ref="A76" r:id="rId125" display="https://swarthmoreathletics.com/boxscore.aspx?id=13507&amp;path=mbball"/>
    <hyperlink ref="A75" r:id="rId126" display="https://swarthmoreathletics.com/boxscore.aspx?id=12973&amp;path=mbball"/>
    <hyperlink ref="A73" r:id="rId127" display="https://swarthmoreathletics.com/boxscore.aspx?id=12299&amp;path=mbball"/>
    <hyperlink ref="A69" r:id="rId128" display="https://swarthmoreathletics.com/boxscore.aspx?id=6290&amp;path=mbball"/>
    <hyperlink ref="A70" r:id="rId129" display="https://swarthmoreathletics.com/boxscore.aspx?id=8606&amp;path=mbball"/>
    <hyperlink ref="A89" r:id="rId130" display="https://swarthmoreathletics.com/boxscore.aspx?id=13510&amp;path=mbball"/>
    <hyperlink ref="A90" r:id="rId131" display="https://swarthmoreathletics.com/boxscore.aspx?id=17116&amp;path=mbball"/>
    <hyperlink ref="A87" r:id="rId132" display="https://swarthmoreathletics.com/boxscore.aspx?id=12964&amp;path=mbball"/>
    <hyperlink ref="A84" r:id="rId133" display="https://swarthmoreathletics.com/boxscore.aspx?id=12283&amp;path=mbball"/>
    <hyperlink ref="A81" r:id="rId134" display="https://swarthmoreathletics.com/boxscore.aspx?id=6299&amp;path=mbball"/>
    <hyperlink ref="A83" r:id="rId135" display="https://swarthmoreathletics.com/boxscore.aspx?id=8613&amp;path=mbball"/>
    <hyperlink ref="A116" r:id="rId136" display="https://swarthmoreathletics.com/boxscore.aspx?id=13495&amp;path=mbball"/>
    <hyperlink ref="A104" r:id="rId137" display="https://swarthmoreathletics.com/boxscore.aspx?id=13506&amp;path=mbball"/>
    <hyperlink ref="A113" r:id="rId138" display="https://swarthmoreathletics.com/boxscore.aspx?id=12951&amp;path=mbball"/>
    <hyperlink ref="A101" r:id="rId139" display="https://swarthmoreathletics.com/boxscore.aspx?id=12955&amp;path=mbball"/>
    <hyperlink ref="A115" r:id="rId140" display="https://swarthmoreathletics.com/boxscore.aspx?id=13267&amp;path=mbball"/>
    <hyperlink ref="A98" r:id="rId141" display="https://swarthmoreathletics.com/boxscore.aspx?id=12285&amp;path=mbball"/>
    <hyperlink ref="A112" r:id="rId142" display="https://swarthmoreathletics.com/boxscore.aspx?id=12296&amp;path=mbball"/>
    <hyperlink ref="A100" r:id="rId143" display="https://swarthmoreathletics.com/boxscore.aspx?id=12795&amp;path=mbball"/>
    <hyperlink ref="A107" r:id="rId144" display="https://swarthmoreathletics.com/boxscore.aspx?id=6280&amp;path=mbball"/>
    <hyperlink ref="A94" r:id="rId145" display="https://swarthmoreathletics.com/boxscore.aspx?id=6295&amp;path=mbball"/>
    <hyperlink ref="A109" r:id="rId146" display="https://swarthmoreathletics.com/boxscore.aspx?id=8596&amp;path=mbball"/>
    <hyperlink ref="A96" r:id="rId147" display="https://swarthmoreathletics.com/boxscore.aspx?id=8615&amp;path=mbball"/>
    <hyperlink ref="A97" r:id="rId148" display="https://swarthmoreathletics.com/boxscore.aspx?id=12172&amp;path=mbball"/>
  </hyperlinks>
  <pageMargins left="0.7" right="0.7" top="0.75" bottom="0.75" header="0.3" footer="0.3"/>
  <pageSetup paperSize="9" orientation="portrait" r:id="rId14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Scheynen Loeffler</dc:creator>
  <cp:lastModifiedBy>Windows 사용자</cp:lastModifiedBy>
  <dcterms:created xsi:type="dcterms:W3CDTF">2020-07-07T16:34:36Z</dcterms:created>
  <dcterms:modified xsi:type="dcterms:W3CDTF">2021-01-22T20:18:30Z</dcterms:modified>
</cp:coreProperties>
</file>