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03685418-0490-4B25-926D-559C5D89BEA3}" xr6:coauthVersionLast="47" xr6:coauthVersionMax="47" xr10:uidLastSave="{00000000-0000-0000-0000-000000000000}"/>
  <bookViews>
    <workbookView xWindow="45" yWindow="0" windowWidth="20445" windowHeight="11520" xr2:uid="{C3B19E0D-92BE-4EBC-B7E9-ED5567D7383C}"/>
  </bookViews>
  <sheets>
    <sheet name="2077349_NetMHCpan" sheetId="1" r:id="rId1"/>
  </sheets>
  <calcPr calcId="0"/>
</workbook>
</file>

<file path=xl/calcChain.xml><?xml version="1.0" encoding="utf-8"?>
<calcChain xmlns="http://schemas.openxmlformats.org/spreadsheetml/2006/main">
  <c r="P8" i="1" l="1"/>
  <c r="AT14" i="1"/>
  <c r="AZ14" i="1"/>
  <c r="CJ14" i="1"/>
  <c r="DB14" i="1"/>
  <c r="DH14" i="1"/>
  <c r="DN14" i="1"/>
  <c r="D15" i="1"/>
  <c r="J15" i="1"/>
  <c r="P15" i="1"/>
  <c r="V15" i="1"/>
  <c r="AB15" i="1"/>
  <c r="AH15" i="1"/>
  <c r="AZ15" i="1"/>
  <c r="CJ15" i="1"/>
  <c r="DB15" i="1"/>
  <c r="P18" i="1"/>
  <c r="BF18" i="1"/>
  <c r="AN20" i="1"/>
  <c r="P22" i="1"/>
  <c r="AN22" i="1"/>
  <c r="AT22" i="1"/>
  <c r="AZ22" i="1"/>
  <c r="BF22" i="1"/>
  <c r="BL22" i="1"/>
  <c r="CJ22" i="1"/>
  <c r="CP22" i="1"/>
  <c r="CV22" i="1"/>
  <c r="DB22" i="1"/>
  <c r="DN22" i="1"/>
  <c r="P23" i="1"/>
  <c r="AN24" i="1"/>
  <c r="BL24" i="1"/>
  <c r="CJ24" i="1"/>
  <c r="CP24" i="1"/>
  <c r="CV24" i="1"/>
  <c r="DB24" i="1"/>
  <c r="DH24" i="1"/>
  <c r="V25" i="1"/>
  <c r="AB25" i="1"/>
  <c r="AH25" i="1"/>
  <c r="AN29" i="1"/>
  <c r="AZ29" i="1"/>
  <c r="CD30" i="1"/>
  <c r="P32" i="1"/>
  <c r="V32" i="1"/>
  <c r="AB32" i="1"/>
  <c r="AH32" i="1"/>
  <c r="P36" i="1"/>
  <c r="V36" i="1"/>
  <c r="AB36" i="1"/>
  <c r="AH36" i="1"/>
  <c r="AB42" i="1"/>
  <c r="AH42" i="1"/>
  <c r="AT42" i="1"/>
  <c r="BX45" i="1"/>
  <c r="CD45" i="1"/>
  <c r="D48" i="1"/>
  <c r="J48" i="1"/>
  <c r="P48" i="1"/>
  <c r="AB48" i="1"/>
  <c r="AH48" i="1"/>
  <c r="AT48" i="1"/>
  <c r="BF48" i="1"/>
  <c r="BX48" i="1"/>
  <c r="CD48" i="1"/>
  <c r="CJ48" i="1"/>
  <c r="CV48" i="1"/>
  <c r="DH48" i="1"/>
  <c r="DH51" i="1"/>
  <c r="D52" i="1"/>
  <c r="J52" i="1"/>
  <c r="V52" i="1"/>
  <c r="AT52" i="1"/>
  <c r="AZ52" i="1"/>
  <c r="CJ52" i="1"/>
  <c r="P55" i="1"/>
  <c r="BF55" i="1"/>
  <c r="V58" i="1"/>
  <c r="AB58" i="1"/>
  <c r="AH58" i="1"/>
  <c r="AH62" i="1"/>
  <c r="P64" i="1"/>
  <c r="V64" i="1"/>
  <c r="AB64" i="1"/>
  <c r="AH64" i="1"/>
  <c r="CD64" i="1"/>
  <c r="AT68" i="1"/>
  <c r="AZ68" i="1"/>
  <c r="BL68" i="1"/>
  <c r="CJ68" i="1"/>
  <c r="CP68" i="1"/>
  <c r="CV68" i="1"/>
  <c r="DB68" i="1"/>
  <c r="DH68" i="1"/>
  <c r="DN68" i="1"/>
  <c r="P71" i="1"/>
  <c r="P73" i="1"/>
  <c r="P75" i="1"/>
  <c r="BR77" i="1"/>
  <c r="P85" i="1"/>
  <c r="P87" i="1"/>
  <c r="BX87" i="1"/>
  <c r="BR92" i="1"/>
  <c r="DH92" i="1"/>
  <c r="DN92" i="1"/>
  <c r="D93" i="1"/>
  <c r="J93" i="1"/>
  <c r="AT93" i="1"/>
  <c r="AZ93" i="1"/>
  <c r="DN93" i="1"/>
  <c r="AN96" i="1"/>
  <c r="BL96" i="1"/>
  <c r="CP96" i="1"/>
  <c r="CV96" i="1"/>
  <c r="P97" i="1"/>
  <c r="BR97" i="1"/>
  <c r="BX97" i="1"/>
  <c r="P99" i="1"/>
  <c r="V99" i="1"/>
  <c r="AB99" i="1"/>
  <c r="AH99" i="1"/>
  <c r="BX99" i="1"/>
  <c r="AN100" i="1"/>
  <c r="AT100" i="1"/>
  <c r="AZ100" i="1"/>
  <c r="BL100" i="1"/>
  <c r="P104" i="1"/>
  <c r="V105" i="1"/>
  <c r="AB105" i="1"/>
  <c r="AH105" i="1"/>
  <c r="P116" i="1"/>
  <c r="BL121" i="1"/>
  <c r="CP121" i="1"/>
  <c r="CV121" i="1"/>
  <c r="DB121" i="1"/>
  <c r="P122" i="1"/>
  <c r="V122" i="1"/>
  <c r="AB122" i="1"/>
  <c r="AH122" i="1"/>
  <c r="BR122" i="1"/>
  <c r="BX122" i="1"/>
  <c r="CD122" i="1"/>
  <c r="DH122" i="1"/>
  <c r="P123" i="1"/>
  <c r="BR123" i="1"/>
  <c r="BX123" i="1"/>
  <c r="CD123" i="1"/>
  <c r="V124" i="1"/>
  <c r="AB124" i="1"/>
  <c r="AH124" i="1"/>
  <c r="BF127" i="1"/>
  <c r="AN128" i="1"/>
  <c r="CJ128" i="1"/>
  <c r="V130" i="1"/>
  <c r="AB130" i="1"/>
  <c r="AH130" i="1"/>
  <c r="DN134" i="1"/>
  <c r="D135" i="1"/>
  <c r="J135" i="1"/>
  <c r="V135" i="1"/>
  <c r="AB135" i="1"/>
  <c r="AN135" i="1"/>
  <c r="AT135" i="1"/>
  <c r="AZ135" i="1"/>
  <c r="CJ135" i="1"/>
  <c r="DB135" i="1"/>
  <c r="DH135" i="1"/>
  <c r="DN135" i="1"/>
  <c r="D140" i="1"/>
  <c r="J140" i="1"/>
  <c r="V140" i="1"/>
  <c r="AB140" i="1"/>
  <c r="AH140" i="1"/>
  <c r="AT140" i="1"/>
  <c r="AZ140" i="1"/>
  <c r="BL140" i="1"/>
  <c r="CP140" i="1"/>
  <c r="CV140" i="1"/>
  <c r="DB140" i="1"/>
  <c r="DH140" i="1"/>
  <c r="DN140" i="1"/>
  <c r="BR143" i="1"/>
  <c r="V149" i="1"/>
  <c r="AB149" i="1"/>
  <c r="AH149" i="1"/>
  <c r="AB156" i="1"/>
  <c r="CP156" i="1"/>
  <c r="P158" i="1"/>
  <c r="V158" i="1"/>
  <c r="AB158" i="1"/>
  <c r="AH158" i="1"/>
  <c r="CD158" i="1"/>
  <c r="AT167" i="1"/>
  <c r="AZ167" i="1"/>
  <c r="P168" i="1"/>
  <c r="V168" i="1"/>
  <c r="AB168" i="1"/>
  <c r="AT168" i="1"/>
  <c r="AZ168" i="1"/>
  <c r="DH168" i="1"/>
  <c r="AN171" i="1"/>
  <c r="AN172" i="1"/>
  <c r="V173" i="1"/>
  <c r="AB173" i="1"/>
  <c r="AH173" i="1"/>
  <c r="BX173" i="1"/>
  <c r="CJ178" i="1"/>
  <c r="V184" i="1"/>
  <c r="DH185" i="1"/>
  <c r="DN186" i="1"/>
  <c r="P189" i="1"/>
  <c r="BR189" i="1"/>
  <c r="BX189" i="1"/>
  <c r="CD189" i="1"/>
  <c r="P190" i="1"/>
  <c r="V190" i="1"/>
  <c r="AB190" i="1"/>
  <c r="AH190" i="1"/>
  <c r="D195" i="1"/>
  <c r="J195" i="1"/>
  <c r="AN195" i="1"/>
  <c r="AZ195" i="1"/>
  <c r="DH195" i="1"/>
  <c r="AN196" i="1"/>
  <c r="AB197" i="1"/>
  <c r="AH197" i="1"/>
  <c r="P200" i="1"/>
  <c r="P201" i="1"/>
  <c r="V201" i="1"/>
  <c r="AB201" i="1"/>
  <c r="AH201" i="1"/>
  <c r="AT207" i="1"/>
  <c r="CJ207" i="1"/>
  <c r="V208" i="1"/>
  <c r="DN209" i="1"/>
  <c r="D217" i="1"/>
  <c r="J217" i="1"/>
  <c r="AT217" i="1"/>
  <c r="AZ217" i="1"/>
  <c r="DH217" i="1"/>
  <c r="DN217" i="1"/>
  <c r="BL219" i="1"/>
  <c r="AN220" i="1"/>
  <c r="AT220" i="1"/>
  <c r="AZ220" i="1"/>
  <c r="BF220" i="1"/>
  <c r="BL220" i="1"/>
  <c r="CJ220" i="1"/>
  <c r="CP220" i="1"/>
  <c r="CV220" i="1"/>
  <c r="DB220" i="1"/>
  <c r="P221" i="1"/>
  <c r="V221" i="1"/>
  <c r="AB221" i="1"/>
  <c r="AH221" i="1"/>
  <c r="P222" i="1"/>
  <c r="BR222" i="1"/>
  <c r="D224" i="1"/>
  <c r="J224" i="1"/>
  <c r="CD224" i="1"/>
  <c r="P228" i="1"/>
  <c r="BR228" i="1"/>
  <c r="BX228" i="1"/>
  <c r="CD228" i="1"/>
  <c r="BF229" i="1"/>
  <c r="D231" i="1"/>
  <c r="J231" i="1"/>
  <c r="AN231" i="1"/>
  <c r="AT231" i="1"/>
  <c r="AZ231" i="1"/>
  <c r="BF231" i="1"/>
  <c r="BR231" i="1"/>
  <c r="CJ231" i="1"/>
  <c r="DB231" i="1"/>
  <c r="DN231" i="1"/>
  <c r="D232" i="1"/>
  <c r="J232" i="1"/>
  <c r="AT232" i="1"/>
  <c r="AZ232" i="1"/>
  <c r="BF232" i="1"/>
  <c r="DN232" i="1"/>
  <c r="P236" i="1"/>
  <c r="V237" i="1"/>
  <c r="AB237" i="1"/>
  <c r="AH237" i="1"/>
  <c r="AN240" i="1"/>
  <c r="AN242" i="1"/>
  <c r="BX244" i="1"/>
  <c r="CD244" i="1"/>
  <c r="P246" i="1"/>
  <c r="BR246" i="1"/>
  <c r="AB247" i="1"/>
  <c r="AH247" i="1"/>
  <c r="D262" i="1"/>
  <c r="J262" i="1"/>
  <c r="P262" i="1"/>
  <c r="V262" i="1"/>
  <c r="AB262" i="1"/>
  <c r="AH262" i="1"/>
  <c r="AT262" i="1"/>
  <c r="AZ262" i="1"/>
  <c r="BL262" i="1"/>
  <c r="CJ262" i="1"/>
  <c r="CP262" i="1"/>
  <c r="CV262" i="1"/>
  <c r="DB262" i="1"/>
  <c r="DH262" i="1"/>
  <c r="DN262" i="1"/>
  <c r="P263" i="1"/>
  <c r="AB263" i="1"/>
  <c r="AH263" i="1"/>
  <c r="BL264" i="1"/>
  <c r="P267" i="1"/>
  <c r="D269" i="1"/>
  <c r="J269" i="1"/>
  <c r="V269" i="1"/>
  <c r="AB269" i="1"/>
  <c r="AN269" i="1"/>
  <c r="AT269" i="1"/>
  <c r="AZ269" i="1"/>
  <c r="BL269" i="1"/>
  <c r="CJ269" i="1"/>
  <c r="CP269" i="1"/>
  <c r="CV269" i="1"/>
  <c r="DB269" i="1"/>
  <c r="DH269" i="1"/>
  <c r="DN269" i="1"/>
  <c r="P272" i="1"/>
  <c r="CP274" i="1"/>
  <c r="CV274" i="1"/>
  <c r="D276" i="1"/>
  <c r="J276" i="1"/>
  <c r="BL276" i="1"/>
  <c r="CP276" i="1"/>
  <c r="P279" i="1"/>
  <c r="AN289" i="1"/>
  <c r="BF289" i="1"/>
  <c r="AN290" i="1"/>
  <c r="AT290" i="1"/>
  <c r="CJ290" i="1"/>
  <c r="DB290" i="1"/>
  <c r="DN290" i="1"/>
  <c r="V291" i="1"/>
  <c r="AB291" i="1"/>
  <c r="DN299" i="1"/>
  <c r="AT300" i="1"/>
  <c r="AZ300" i="1"/>
  <c r="CJ300" i="1"/>
  <c r="DH300" i="1"/>
  <c r="DN300" i="1"/>
  <c r="P303" i="1"/>
  <c r="D309" i="1"/>
  <c r="J309" i="1"/>
  <c r="CD310" i="1"/>
  <c r="BR315" i="1"/>
  <c r="BX315" i="1"/>
  <c r="CD315" i="1"/>
  <c r="DN317" i="1"/>
  <c r="D318" i="1"/>
  <c r="J318" i="1"/>
  <c r="P318" i="1"/>
  <c r="V318" i="1"/>
  <c r="AB318" i="1"/>
  <c r="AH318" i="1"/>
  <c r="AN318" i="1"/>
  <c r="AT318" i="1"/>
  <c r="AZ318" i="1"/>
  <c r="BL318" i="1"/>
  <c r="CD318" i="1"/>
  <c r="CJ318" i="1"/>
  <c r="CP318" i="1"/>
  <c r="CV318" i="1"/>
  <c r="DB318" i="1"/>
  <c r="DN318" i="1"/>
  <c r="AZ323" i="1"/>
  <c r="DN323" i="1"/>
  <c r="P327" i="1"/>
  <c r="AB327" i="1"/>
  <c r="AH327" i="1"/>
  <c r="CD327" i="1"/>
  <c r="DH327" i="1"/>
  <c r="DN327" i="1"/>
  <c r="V331" i="1"/>
  <c r="AB331" i="1"/>
  <c r="AH331" i="1"/>
  <c r="P332" i="1"/>
  <c r="BR332" i="1"/>
  <c r="BX332" i="1"/>
  <c r="CD332" i="1"/>
  <c r="P333" i="1"/>
  <c r="V333" i="1"/>
  <c r="AB333" i="1"/>
  <c r="AH333" i="1"/>
  <c r="D337" i="1"/>
  <c r="J337" i="1"/>
  <c r="AN337" i="1"/>
  <c r="V341" i="1"/>
  <c r="AB341" i="1"/>
  <c r="AH341" i="1"/>
  <c r="V343" i="1"/>
  <c r="AB343" i="1"/>
  <c r="AH343" i="1"/>
  <c r="P344" i="1"/>
  <c r="AN350" i="1"/>
  <c r="CV350" i="1"/>
  <c r="DN350" i="1"/>
  <c r="D351" i="1"/>
  <c r="J351" i="1"/>
  <c r="P351" i="1"/>
  <c r="BR351" i="1"/>
  <c r="BX351" i="1"/>
  <c r="CD351" i="1"/>
  <c r="V352" i="1"/>
  <c r="AB352" i="1"/>
  <c r="AH352" i="1"/>
  <c r="P353" i="1"/>
  <c r="AT353" i="1"/>
  <c r="AZ353" i="1"/>
  <c r="BR353" i="1"/>
  <c r="P356" i="1"/>
  <c r="AN359" i="1"/>
  <c r="CD359" i="1"/>
  <c r="DH359" i="1"/>
  <c r="DN359" i="1"/>
  <c r="P360" i="1"/>
  <c r="BR360" i="1"/>
  <c r="BX360" i="1"/>
  <c r="CD360" i="1"/>
  <c r="D362" i="1"/>
  <c r="J362" i="1"/>
  <c r="P362" i="1"/>
  <c r="V362" i="1"/>
  <c r="AB362" i="1"/>
  <c r="AH362" i="1"/>
  <c r="AN362" i="1"/>
  <c r="AT362" i="1"/>
  <c r="AZ362" i="1"/>
  <c r="BF362" i="1"/>
  <c r="BL362" i="1"/>
  <c r="BR362" i="1"/>
  <c r="BX362" i="1"/>
  <c r="CD362" i="1"/>
  <c r="CJ362" i="1"/>
  <c r="CP362" i="1"/>
  <c r="CV362" i="1"/>
  <c r="DB362" i="1"/>
  <c r="DH362" i="1"/>
  <c r="DN362" i="1"/>
  <c r="D363" i="1"/>
  <c r="J363" i="1"/>
  <c r="AN363" i="1"/>
  <c r="AT363" i="1"/>
  <c r="AZ363" i="1"/>
  <c r="BL363" i="1"/>
  <c r="BR363" i="1"/>
  <c r="CP363" i="1"/>
  <c r="CV363" i="1"/>
  <c r="DB363" i="1"/>
  <c r="DH363" i="1"/>
  <c r="DN363" i="1"/>
  <c r="AH366" i="1"/>
  <c r="AT367" i="1"/>
  <c r="AZ367" i="1"/>
  <c r="DN367" i="1"/>
  <c r="P372" i="1"/>
  <c r="BR372" i="1"/>
  <c r="BX372" i="1"/>
  <c r="D375" i="1"/>
  <c r="J375" i="1"/>
  <c r="P375" i="1"/>
  <c r="AN375" i="1"/>
  <c r="AT375" i="1"/>
  <c r="AZ375" i="1"/>
  <c r="BF375" i="1"/>
  <c r="BL375" i="1"/>
  <c r="BR375" i="1"/>
  <c r="BX375" i="1"/>
  <c r="CD375" i="1"/>
  <c r="CJ375" i="1"/>
  <c r="CP375" i="1"/>
  <c r="CV375" i="1"/>
  <c r="DB375" i="1"/>
  <c r="DH375" i="1"/>
  <c r="DN375" i="1"/>
  <c r="AB378" i="1"/>
  <c r="AH378" i="1"/>
  <c r="D385" i="1"/>
  <c r="J385" i="1"/>
  <c r="AN385" i="1"/>
  <c r="AT385" i="1"/>
  <c r="AZ385" i="1"/>
  <c r="BL385" i="1"/>
  <c r="CP385" i="1"/>
  <c r="DB385" i="1"/>
  <c r="DH385" i="1"/>
  <c r="DN385" i="1"/>
  <c r="AT386" i="1"/>
  <c r="V388" i="1"/>
  <c r="AB388" i="1"/>
  <c r="AH388" i="1"/>
  <c r="P389" i="1"/>
  <c r="D390" i="1"/>
  <c r="J390" i="1"/>
  <c r="AN390" i="1"/>
  <c r="AT390" i="1"/>
  <c r="AZ390" i="1"/>
  <c r="BL390" i="1"/>
  <c r="CJ390" i="1"/>
  <c r="CP390" i="1"/>
  <c r="CV390" i="1"/>
  <c r="DB390" i="1"/>
  <c r="DH390" i="1"/>
  <c r="DN390" i="1"/>
  <c r="P392" i="1"/>
  <c r="V392" i="1"/>
  <c r="AB392" i="1"/>
  <c r="AH392" i="1"/>
  <c r="DN394" i="1"/>
  <c r="P402" i="1"/>
  <c r="V402" i="1"/>
  <c r="AB402" i="1"/>
  <c r="AH402" i="1"/>
  <c r="AN405" i="1"/>
  <c r="DN406" i="1"/>
  <c r="D408" i="1"/>
  <c r="J408" i="1"/>
  <c r="P408" i="1"/>
  <c r="V408" i="1"/>
  <c r="AB408" i="1"/>
  <c r="AH408" i="1"/>
  <c r="AN408" i="1"/>
  <c r="AT408" i="1"/>
  <c r="AZ408" i="1"/>
  <c r="BF408" i="1"/>
  <c r="BL408" i="1"/>
  <c r="BR408" i="1"/>
  <c r="CD408" i="1"/>
  <c r="CJ408" i="1"/>
  <c r="CP408" i="1"/>
  <c r="CV408" i="1"/>
  <c r="DB408" i="1"/>
  <c r="DH408" i="1"/>
  <c r="DN408" i="1"/>
  <c r="BX409" i="1"/>
  <c r="AN417" i="1"/>
  <c r="AN418" i="1"/>
  <c r="AT418" i="1"/>
  <c r="AN419" i="1"/>
  <c r="BF419" i="1"/>
  <c r="BL419" i="1"/>
  <c r="BR419" i="1"/>
  <c r="BX419" i="1"/>
  <c r="CD419" i="1"/>
  <c r="CJ419" i="1"/>
  <c r="CP419" i="1"/>
  <c r="CV419" i="1"/>
  <c r="DB419" i="1"/>
  <c r="DN419" i="1"/>
  <c r="P420" i="1"/>
  <c r="P421" i="1"/>
  <c r="BR421" i="1"/>
  <c r="BX421" i="1"/>
  <c r="AB422" i="1"/>
  <c r="DN424" i="1"/>
  <c r="D425" i="1"/>
  <c r="J425" i="1"/>
  <c r="DN425" i="1"/>
  <c r="BR428" i="1"/>
  <c r="AB431" i="1"/>
  <c r="AH431" i="1"/>
  <c r="AH432" i="1"/>
  <c r="AT432" i="1"/>
  <c r="AZ432" i="1"/>
  <c r="BL432" i="1"/>
  <c r="CD432" i="1"/>
  <c r="CJ432" i="1"/>
  <c r="CP432" i="1"/>
  <c r="CV432" i="1"/>
  <c r="DB432" i="1"/>
  <c r="DH432" i="1"/>
  <c r="DN432" i="1"/>
  <c r="AN434" i="1"/>
  <c r="DN434" i="1"/>
  <c r="V436" i="1"/>
  <c r="AH436" i="1"/>
  <c r="D441" i="1"/>
  <c r="J441" i="1"/>
  <c r="V441" i="1"/>
  <c r="AB441" i="1"/>
  <c r="AH441" i="1"/>
  <c r="AT441" i="1"/>
  <c r="AZ441" i="1"/>
  <c r="BR441" i="1"/>
  <c r="CJ441" i="1"/>
  <c r="CP441" i="1"/>
  <c r="CV441" i="1"/>
  <c r="DB441" i="1"/>
  <c r="DH441" i="1"/>
  <c r="DN441" i="1"/>
  <c r="AN449" i="1"/>
  <c r="DH449" i="1"/>
  <c r="DN449" i="1"/>
  <c r="P451" i="1"/>
  <c r="BR451" i="1"/>
  <c r="BX451" i="1"/>
  <c r="V452" i="1"/>
  <c r="AB452" i="1"/>
  <c r="AH452" i="1"/>
  <c r="CD453" i="1"/>
  <c r="CJ454" i="1"/>
  <c r="CV454" i="1"/>
  <c r="BF455" i="1"/>
  <c r="CV455" i="1"/>
  <c r="DH455" i="1"/>
  <c r="DN455" i="1"/>
  <c r="AB458" i="1"/>
  <c r="AH458" i="1"/>
  <c r="AB462" i="1"/>
  <c r="AH462" i="1"/>
  <c r="P463" i="1"/>
  <c r="BX463" i="1"/>
  <c r="D465" i="1"/>
  <c r="J465" i="1"/>
  <c r="AZ467" i="1"/>
  <c r="P473" i="1"/>
  <c r="BL475" i="1"/>
  <c r="CV475" i="1"/>
  <c r="AN476" i="1"/>
  <c r="AN478" i="1"/>
  <c r="AZ478" i="1"/>
  <c r="DH478" i="1"/>
  <c r="D479" i="1"/>
  <c r="J479" i="1"/>
  <c r="AT479" i="1"/>
  <c r="AZ479" i="1"/>
  <c r="CJ479" i="1"/>
  <c r="DB479" i="1"/>
  <c r="DN479" i="1"/>
  <c r="D480" i="1"/>
  <c r="J480" i="1"/>
  <c r="P480" i="1"/>
  <c r="V480" i="1"/>
  <c r="AB480" i="1"/>
  <c r="AH480" i="1"/>
  <c r="AN480" i="1"/>
  <c r="AT480" i="1"/>
  <c r="AZ480" i="1"/>
  <c r="BF480" i="1"/>
  <c r="BL480" i="1"/>
  <c r="BR480" i="1"/>
  <c r="BX480" i="1"/>
  <c r="CD480" i="1"/>
  <c r="CJ480" i="1"/>
  <c r="CP480" i="1"/>
  <c r="CV480" i="1"/>
  <c r="DB480" i="1"/>
  <c r="DH480" i="1"/>
  <c r="DN480" i="1"/>
  <c r="D481" i="1"/>
  <c r="J481" i="1"/>
  <c r="P481" i="1"/>
  <c r="V481" i="1"/>
  <c r="AB481" i="1"/>
  <c r="AH481" i="1"/>
  <c r="AT481" i="1"/>
  <c r="AZ481" i="1"/>
  <c r="BL481" i="1"/>
  <c r="BR481" i="1"/>
  <c r="BX481" i="1"/>
  <c r="CD481" i="1"/>
  <c r="CJ481" i="1"/>
  <c r="CP481" i="1"/>
  <c r="CV481" i="1"/>
  <c r="DB481" i="1"/>
  <c r="DH481" i="1"/>
  <c r="DN481" i="1"/>
  <c r="AT487" i="1"/>
  <c r="DN487" i="1"/>
  <c r="AZ488" i="1"/>
  <c r="BF488" i="1"/>
  <c r="BL488" i="1"/>
  <c r="BR488" i="1"/>
  <c r="CP488" i="1"/>
  <c r="CV488" i="1"/>
  <c r="DB488" i="1"/>
  <c r="AN492" i="1"/>
  <c r="AT492" i="1"/>
  <c r="AZ492" i="1"/>
  <c r="BL492" i="1"/>
  <c r="DB492" i="1"/>
  <c r="DN492" i="1"/>
  <c r="P493" i="1"/>
  <c r="AB493" i="1"/>
  <c r="AH493" i="1"/>
  <c r="CD493" i="1"/>
  <c r="V499" i="1"/>
  <c r="AB499" i="1"/>
  <c r="AT499" i="1"/>
  <c r="P502" i="1"/>
  <c r="BF502" i="1"/>
</calcChain>
</file>

<file path=xl/sharedStrings.xml><?xml version="1.0" encoding="utf-8"?>
<sst xmlns="http://schemas.openxmlformats.org/spreadsheetml/2006/main" count="20444" uniqueCount="1978">
  <si>
    <t>HLA-B07:02</t>
  </si>
  <si>
    <t>HLA-B07:33</t>
  </si>
  <si>
    <t>HLA-B27:03</t>
  </si>
  <si>
    <t>HLA-B40:01</t>
  </si>
  <si>
    <t>HLA-B40:02</t>
  </si>
  <si>
    <t>HLA-B41:01</t>
  </si>
  <si>
    <t>HLA-C01:02</t>
  </si>
  <si>
    <t>HLA-C03:04</t>
  </si>
  <si>
    <t>HLA-C03:10</t>
  </si>
  <si>
    <t>HLA-C04:01</t>
  </si>
  <si>
    <t>HLA-C05:01</t>
  </si>
  <si>
    <t>HLA-C07:01</t>
  </si>
  <si>
    <t>HLA-C07:02</t>
  </si>
  <si>
    <t>HLA-C07:29</t>
  </si>
  <si>
    <t>HLA-C08:01</t>
  </si>
  <si>
    <t>HLA-C08:02</t>
  </si>
  <si>
    <t>HLA-C08:05</t>
  </si>
  <si>
    <t>HLA-C08:13</t>
  </si>
  <si>
    <t>HLA-C12:03</t>
  </si>
  <si>
    <t>HLA-C16:02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</si>
  <si>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</si>
  <si>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</si>
  <si>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</si>
  <si>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</si>
  <si>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</si>
  <si>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</si>
  <si>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</si>
  <si>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</si>
  <si>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</si>
  <si>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</si>
  <si>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</si>
  <si>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CSNVPFNG</t>
  </si>
  <si>
    <t>PEPLIST</t>
  </si>
  <si>
    <t>CSNVPFNG-</t>
  </si>
  <si>
    <t>CSNVPF-NG</t>
  </si>
  <si>
    <t>VQMFLLTD</t>
  </si>
  <si>
    <t>VQMFLLTD-</t>
  </si>
  <si>
    <t>VQM-FLLTD</t>
  </si>
  <si>
    <t>VQMFL-LTD</t>
  </si>
  <si>
    <t>FKCSFXRM</t>
  </si>
  <si>
    <t>F-KCSFXRM</t>
  </si>
  <si>
    <t>FKCSF-XRM</t>
  </si>
  <si>
    <t>FKC-SFXRM</t>
  </si>
  <si>
    <t>FKCSFXR-M</t>
  </si>
  <si>
    <t>FKCS-FXRM</t>
  </si>
  <si>
    <t>SNVPFNGW</t>
  </si>
  <si>
    <t>SNV-PFNGW</t>
  </si>
  <si>
    <t>SNVPFN-GW</t>
  </si>
  <si>
    <t>SNVP-FNGW</t>
  </si>
  <si>
    <t>QMFLLTDG</t>
  </si>
  <si>
    <t>QMFLLTDG-</t>
  </si>
  <si>
    <t>QMFLLT-DG</t>
  </si>
  <si>
    <t>QMF-LLTDG</t>
  </si>
  <si>
    <t>KCSFXRMV</t>
  </si>
  <si>
    <t>KCSFXRM-V</t>
  </si>
  <si>
    <t>KCS-FXRMV</t>
  </si>
  <si>
    <t>K-CSFXRMV</t>
  </si>
  <si>
    <t>NVPFNGWL</t>
  </si>
  <si>
    <t>NVPFNGW-L</t>
  </si>
  <si>
    <t>NVP-FNGWL</t>
  </si>
  <si>
    <t>NVPFNG-WL</t>
  </si>
  <si>
    <t>MFLLTDGX</t>
  </si>
  <si>
    <t>MFLL-TDGX</t>
  </si>
  <si>
    <t>MFL-LTDGX</t>
  </si>
  <si>
    <t>MFLLT-DGX</t>
  </si>
  <si>
    <t>MFLLTD-GX</t>
  </si>
  <si>
    <t>CSFXRMVE</t>
  </si>
  <si>
    <t>CSFXRMVE-</t>
  </si>
  <si>
    <t>VPFNGWLN</t>
  </si>
  <si>
    <t>VPFNGWLN-</t>
  </si>
  <si>
    <t>FLLTDGXM</t>
  </si>
  <si>
    <t>FLLTDG-XM</t>
  </si>
  <si>
    <t>FLL-TDGXM</t>
  </si>
  <si>
    <t>SFXRMVEX</t>
  </si>
  <si>
    <t>SF-XRMVEX</t>
  </si>
  <si>
    <t>S-FXRMVEX</t>
  </si>
  <si>
    <t>PFNGWLNE</t>
  </si>
  <si>
    <t>PFNGWLNE-</t>
  </si>
  <si>
    <t>LLTDGXMN</t>
  </si>
  <si>
    <t>LLTDGXMN-</t>
  </si>
  <si>
    <t>FXRMVEXT</t>
  </si>
  <si>
    <t>FXRMVEXT-</t>
  </si>
  <si>
    <t>FXR-MVEXT</t>
  </si>
  <si>
    <t>FNGWLNEL</t>
  </si>
  <si>
    <t>F-NGWLNEL</t>
  </si>
  <si>
    <t>FNG-WLNEL</t>
  </si>
  <si>
    <t>FNGWL-NEL</t>
  </si>
  <si>
    <t>FN-GWLNEL</t>
  </si>
  <si>
    <t>LTDGXMNF</t>
  </si>
  <si>
    <t>LTD-GXMNF</t>
  </si>
  <si>
    <t>LT-DGXMNF</t>
  </si>
  <si>
    <t>XRMVEXTS</t>
  </si>
  <si>
    <t>XRMVEXTS-</t>
  </si>
  <si>
    <t>XRM-VEXTS</t>
  </si>
  <si>
    <t>XRMVE-XTS</t>
  </si>
  <si>
    <t>XRMVEXT-S</t>
  </si>
  <si>
    <t>NGWLNELQ</t>
  </si>
  <si>
    <t>NGWLNELQ-</t>
  </si>
  <si>
    <t>NGW-LNELQ</t>
  </si>
  <si>
    <t>TDGXMNFS</t>
  </si>
  <si>
    <t>TDGXMNFS-</t>
  </si>
  <si>
    <t>TD-GXMNFS</t>
  </si>
  <si>
    <t>RMVEXTSA</t>
  </si>
  <si>
    <t>RMV-EXTSA</t>
  </si>
  <si>
    <t>RMVEXT-SA</t>
  </si>
  <si>
    <t>RMVEXTSA-</t>
  </si>
  <si>
    <t>RMVE-XTSA</t>
  </si>
  <si>
    <t>GWLNELQH</t>
  </si>
  <si>
    <t>G-WLNELQH</t>
  </si>
  <si>
    <t>GWL-NELQH</t>
  </si>
  <si>
    <t>GWLN-ELQH</t>
  </si>
  <si>
    <t>GWLNELQH-</t>
  </si>
  <si>
    <t>DGXMNFSI</t>
  </si>
  <si>
    <t>DGXMNF-SI</t>
  </si>
  <si>
    <t>DG-XMNFSI</t>
  </si>
  <si>
    <t>MVEXTSAS</t>
  </si>
  <si>
    <t>MVEXTSAS-</t>
  </si>
  <si>
    <t>WLNELQHP</t>
  </si>
  <si>
    <t>WLNELQHP-</t>
  </si>
  <si>
    <t>WLNELQH-P</t>
  </si>
  <si>
    <t>WLN-ELQHP</t>
  </si>
  <si>
    <t>WLNE-LQHP</t>
  </si>
  <si>
    <t>WLNELQ-HP</t>
  </si>
  <si>
    <t>GXMNFSIQ</t>
  </si>
  <si>
    <t>GXMNFSIQ-</t>
  </si>
  <si>
    <t>VEXTSASK</t>
  </si>
  <si>
    <t>VE-XTSASK</t>
  </si>
  <si>
    <t>VEXTSASK-</t>
  </si>
  <si>
    <t>V-EXTSASK</t>
  </si>
  <si>
    <t>MNELQHPS</t>
  </si>
  <si>
    <t>MNELQHPS-</t>
  </si>
  <si>
    <t>MNE-LQHPS</t>
  </si>
  <si>
    <t>M-NELQHPS</t>
  </si>
  <si>
    <t>MN-ELQHPS</t>
  </si>
  <si>
    <t>XMNFSIQV</t>
  </si>
  <si>
    <t>XMNFSI-QV</t>
  </si>
  <si>
    <t>XMN-FSIQV</t>
  </si>
  <si>
    <t>EXTSASKF</t>
  </si>
  <si>
    <t>EXTSAS-KF</t>
  </si>
  <si>
    <t>EXT-SASKF</t>
  </si>
  <si>
    <t>NELQHPSL</t>
  </si>
  <si>
    <t>NELQ-HPSL</t>
  </si>
  <si>
    <t>NELQH-PSL</t>
  </si>
  <si>
    <t>NEL-QHPSL</t>
  </si>
  <si>
    <t>N-ELQHPSL</t>
  </si>
  <si>
    <t>NELQHP-SL</t>
  </si>
  <si>
    <t>MNFSIQVY</t>
  </si>
  <si>
    <t>MNF-SIQVY</t>
  </si>
  <si>
    <t>MNFSIQ-VY</t>
  </si>
  <si>
    <t>MNFS-IQVY</t>
  </si>
  <si>
    <t>XTSASKFM</t>
  </si>
  <si>
    <t>XTS-ASKFM</t>
  </si>
  <si>
    <t>XTSASKF-M</t>
  </si>
  <si>
    <t>XTSA-SKFM</t>
  </si>
  <si>
    <t>ELQHPSLX</t>
  </si>
  <si>
    <t>ELQHPSL-X</t>
  </si>
  <si>
    <t>ELQ-HPSLX</t>
  </si>
  <si>
    <t>ELQHPS-LX</t>
  </si>
  <si>
    <t>NFSIQVYE</t>
  </si>
  <si>
    <t>NFSIQVYE-</t>
  </si>
  <si>
    <t>NFS-IQVYE</t>
  </si>
  <si>
    <t>N-FSIQVYE</t>
  </si>
  <si>
    <t>TSASKFMN</t>
  </si>
  <si>
    <t>TSASKFMN-</t>
  </si>
  <si>
    <t>LQHPSLXM</t>
  </si>
  <si>
    <t>LQH-PSLXM</t>
  </si>
  <si>
    <t>LQHP-SLXM</t>
  </si>
  <si>
    <t>FSIQVYEX</t>
  </si>
  <si>
    <t>FSI-QVYEX</t>
  </si>
  <si>
    <t>FSIQ-VYEX</t>
  </si>
  <si>
    <t>SASKFMND</t>
  </si>
  <si>
    <t>SASKFMND-</t>
  </si>
  <si>
    <t>SAS-KFMND</t>
  </si>
  <si>
    <t>QHPSLXMT</t>
  </si>
  <si>
    <t>QHPSLXMT-</t>
  </si>
  <si>
    <t>QHP-SLXMT</t>
  </si>
  <si>
    <t>SIQVYEXQ</t>
  </si>
  <si>
    <t>SIQ-VYEXQ</t>
  </si>
  <si>
    <t>S-IQVYEXQ</t>
  </si>
  <si>
    <t>SIQVYEXQ-</t>
  </si>
  <si>
    <t>ASKFMNDS</t>
  </si>
  <si>
    <t>ASKFMNDS-</t>
  </si>
  <si>
    <t>ASK-FMNDS</t>
  </si>
  <si>
    <t>HPSLXMTV</t>
  </si>
  <si>
    <t>HPS-LXMTV</t>
  </si>
  <si>
    <t>H-PSLXMTV</t>
  </si>
  <si>
    <t>IQVYEXQX</t>
  </si>
  <si>
    <t>IQV-YEXQX</t>
  </si>
  <si>
    <t>IQ-VYEXQX</t>
  </si>
  <si>
    <t>SKFMNDSS</t>
  </si>
  <si>
    <t>SKFMNDSS-</t>
  </si>
  <si>
    <t>SKFMND-SS</t>
  </si>
  <si>
    <t>SKFMN-DSS</t>
  </si>
  <si>
    <t>PSLXMTVV</t>
  </si>
  <si>
    <t>PSL-XMTVV</t>
  </si>
  <si>
    <t>PSLXM-TVV</t>
  </si>
  <si>
    <t>QVYEXQXS</t>
  </si>
  <si>
    <t>QVYEXQXS-</t>
  </si>
  <si>
    <t>KFMNDSSH</t>
  </si>
  <si>
    <t>KFMN-DSSH</t>
  </si>
  <si>
    <t>KFM-NDSSH</t>
  </si>
  <si>
    <t>KFMNDS-SH</t>
  </si>
  <si>
    <t>KFMNDSSH-</t>
  </si>
  <si>
    <t>SLXMTVVT</t>
  </si>
  <si>
    <t>SLXMTVVT-</t>
  </si>
  <si>
    <t>SL-XMTVVT</t>
  </si>
  <si>
    <t>SLXMTV-VT</t>
  </si>
  <si>
    <t>S-LXMTVVT</t>
  </si>
  <si>
    <t>SLXM-TVVT</t>
  </si>
  <si>
    <t>VYEXQXSH</t>
  </si>
  <si>
    <t>VYE-XQXSH</t>
  </si>
  <si>
    <t>V-YEXQXSH</t>
  </si>
  <si>
    <t>VYEXQ-XSH</t>
  </si>
  <si>
    <t>VYEXQXSH-</t>
  </si>
  <si>
    <t>VY-EXQXSH</t>
  </si>
  <si>
    <t>FMNDSSHT</t>
  </si>
  <si>
    <t>FMNDSSHT-</t>
  </si>
  <si>
    <t>FMNDSS-HT</t>
  </si>
  <si>
    <t>LXMTVVTH</t>
  </si>
  <si>
    <t>LXM-TVVTH</t>
  </si>
  <si>
    <t>LXMTVV-TH</t>
  </si>
  <si>
    <t>LXMTV-VTH</t>
  </si>
  <si>
    <t>LXMT-VVTH</t>
  </si>
  <si>
    <t>YEXQXSHI</t>
  </si>
  <si>
    <t>YEXQXSH-I</t>
  </si>
  <si>
    <t>Y-EXQXSHI</t>
  </si>
  <si>
    <t>YE-XQXSHI</t>
  </si>
  <si>
    <t>MNDSSHTX</t>
  </si>
  <si>
    <t>MND-SSHTX</t>
  </si>
  <si>
    <t>MNDS-SHTX</t>
  </si>
  <si>
    <t>M-NDSSHTX</t>
  </si>
  <si>
    <t>MNDSSH-TX</t>
  </si>
  <si>
    <t>XMTVVTHS</t>
  </si>
  <si>
    <t>XMTVVTHS-</t>
  </si>
  <si>
    <t>EXQXSHIV</t>
  </si>
  <si>
    <t>EXQXSHI-V</t>
  </si>
  <si>
    <t>EXQ-XSHIV</t>
  </si>
  <si>
    <t>NDSSHTXC</t>
  </si>
  <si>
    <t>NDS-SHTXC</t>
  </si>
  <si>
    <t>N-DSSHTXC</t>
  </si>
  <si>
    <t>MTVVTHSA</t>
  </si>
  <si>
    <t>MTV-VTHSA</t>
  </si>
  <si>
    <t>XQXSHIVL</t>
  </si>
  <si>
    <t>XQ-XSHIVL</t>
  </si>
  <si>
    <t>XQXSHIV-L</t>
  </si>
  <si>
    <t>XQXSHI-VL</t>
  </si>
  <si>
    <t>DSSHTXCC</t>
  </si>
  <si>
    <t>DSS-HTXCC</t>
  </si>
  <si>
    <t>TVVTHSAV</t>
  </si>
  <si>
    <t>TVV-THSAV</t>
  </si>
  <si>
    <t>TVVTHS-AV</t>
  </si>
  <si>
    <t>TVVTH-SAV</t>
  </si>
  <si>
    <t>QXSHIVLF</t>
  </si>
  <si>
    <t>QXS-HIVLF</t>
  </si>
  <si>
    <t>SSHTXCCL</t>
  </si>
  <si>
    <t>SSH-TXCCL</t>
  </si>
  <si>
    <t>SSHTXC-CL</t>
  </si>
  <si>
    <t>SSHTXCC-L</t>
  </si>
  <si>
    <t>VVTHSAVY</t>
  </si>
  <si>
    <t>VVT-HSAVY</t>
  </si>
  <si>
    <t>XSHIVLFI</t>
  </si>
  <si>
    <t>XSH-IVLFI</t>
  </si>
  <si>
    <t>XSHI-VLFI</t>
  </si>
  <si>
    <t>SHTXCCLY</t>
  </si>
  <si>
    <t>SHTXCCL-Y</t>
  </si>
  <si>
    <t>SHT-XCCLY</t>
  </si>
  <si>
    <t>VTHSAVYI</t>
  </si>
  <si>
    <t>VTH-SAVYI</t>
  </si>
  <si>
    <t>VTHS-AVYI</t>
  </si>
  <si>
    <t>VTHSA-VYI</t>
  </si>
  <si>
    <t>SHIVLFIX</t>
  </si>
  <si>
    <t>SHI-VLFIX</t>
  </si>
  <si>
    <t>SHIVLF-IX</t>
  </si>
  <si>
    <t>HTXCCLYS</t>
  </si>
  <si>
    <t>HTXCCLYS-</t>
  </si>
  <si>
    <t>HTXC-CLYS</t>
  </si>
  <si>
    <t>HT-XCCLYS</t>
  </si>
  <si>
    <t>HTXCCL-YS</t>
  </si>
  <si>
    <t>THSAVYIV</t>
  </si>
  <si>
    <t>THS-AVYIV</t>
  </si>
  <si>
    <t>HIVLFIXF</t>
  </si>
  <si>
    <t>HIV-LFIXF</t>
  </si>
  <si>
    <t>TXCCLYSL</t>
  </si>
  <si>
    <t>TXC-CLYSL</t>
  </si>
  <si>
    <t>TXCCL-YSL</t>
  </si>
  <si>
    <t>TXCC-LYSL</t>
  </si>
  <si>
    <t>TXCCLY-SL</t>
  </si>
  <si>
    <t>HSAVYIVX</t>
  </si>
  <si>
    <t>HSA-VYIVX</t>
  </si>
  <si>
    <t>HSAVYI-VX</t>
  </si>
  <si>
    <t>IVLFIXFR</t>
  </si>
  <si>
    <t>IVLF-IXFR</t>
  </si>
  <si>
    <t>IVL-FIXFR</t>
  </si>
  <si>
    <t>IV-LFIXFR</t>
  </si>
  <si>
    <t>XCCLYSLG</t>
  </si>
  <si>
    <t>XCCLYSLG-</t>
  </si>
  <si>
    <t>XCC-LYSLG</t>
  </si>
  <si>
    <t>XCCLYS-LG</t>
  </si>
  <si>
    <t>XCCLY-SLG</t>
  </si>
  <si>
    <t>SAVYIVXE</t>
  </si>
  <si>
    <t>SAVYIVXE-</t>
  </si>
  <si>
    <t>SAV-YIVXE</t>
  </si>
  <si>
    <t>VLFIXFRS</t>
  </si>
  <si>
    <t>VLFIXFRS-</t>
  </si>
  <si>
    <t>CCLYSLGV</t>
  </si>
  <si>
    <t>CCLYS-LGV</t>
  </si>
  <si>
    <t>C-CLYSLGV</t>
  </si>
  <si>
    <t>CCLYSL-GV</t>
  </si>
  <si>
    <t>CCL-YSLGV</t>
  </si>
  <si>
    <t>AVYIVXEX</t>
  </si>
  <si>
    <t>AVY-IVXEX</t>
  </si>
  <si>
    <t>MFIXFRSK</t>
  </si>
  <si>
    <t>MFIXFRSK-</t>
  </si>
  <si>
    <t>MFIXFR-SK</t>
  </si>
  <si>
    <t>MFIXF-RSK</t>
  </si>
  <si>
    <t>MFI-XFRSK</t>
  </si>
  <si>
    <t>CLYSLGVR</t>
  </si>
  <si>
    <t>CLYSLG-VR</t>
  </si>
  <si>
    <t>CLY-SLGVR</t>
  </si>
  <si>
    <t>CLYSLGVR-</t>
  </si>
  <si>
    <t>VYIVXEXE</t>
  </si>
  <si>
    <t>VYIVXEXE-</t>
  </si>
  <si>
    <t>FIXFRSKS</t>
  </si>
  <si>
    <t>FIXFRSKS-</t>
  </si>
  <si>
    <t>FI-XFRSKS</t>
  </si>
  <si>
    <t>FIXFRS-KS</t>
  </si>
  <si>
    <t>LYSLGVRV</t>
  </si>
  <si>
    <t>LYSL-GVRV</t>
  </si>
  <si>
    <t>LYS-LGVRV</t>
  </si>
  <si>
    <t>LYSLGVR-V</t>
  </si>
  <si>
    <t>YIVXEXEC</t>
  </si>
  <si>
    <t>YIVXE-XEC</t>
  </si>
  <si>
    <t>YIV-XEXEC</t>
  </si>
  <si>
    <t>YIVXEXE-C</t>
  </si>
  <si>
    <t>IXFRSKSV</t>
  </si>
  <si>
    <t>IXF-RSKSV</t>
  </si>
  <si>
    <t>IXFRS-KSV</t>
  </si>
  <si>
    <t>YSLGVRVL</t>
  </si>
  <si>
    <t>YSLGVR-VL</t>
  </si>
  <si>
    <t>YSLG-VRVL</t>
  </si>
  <si>
    <t>YSL-GVRVL</t>
  </si>
  <si>
    <t>IVXEXECC</t>
  </si>
  <si>
    <t>IVXEXE-CC</t>
  </si>
  <si>
    <t>IVXE-XECC</t>
  </si>
  <si>
    <t>IV-XEXECC</t>
  </si>
  <si>
    <t>IVXEXEC-C</t>
  </si>
  <si>
    <t>IVXEXECC-</t>
  </si>
  <si>
    <t>XFRSKSVV</t>
  </si>
  <si>
    <t>XFR-SKSVV</t>
  </si>
  <si>
    <t>XFRSK-SVV</t>
  </si>
  <si>
    <t>XFRSKS-VV</t>
  </si>
  <si>
    <t>XFRSKSV-V</t>
  </si>
  <si>
    <t>SLGVRVLF</t>
  </si>
  <si>
    <t>SL-GVRVLF</t>
  </si>
  <si>
    <t>SLG-VRVLF</t>
  </si>
  <si>
    <t>SLGVRV-LF</t>
  </si>
  <si>
    <t>SLGVR-VLF</t>
  </si>
  <si>
    <t>VXEXECCF</t>
  </si>
  <si>
    <t>V-XEXECCF</t>
  </si>
  <si>
    <t>VXE-XECCF</t>
  </si>
  <si>
    <t>VXEXE-CCF</t>
  </si>
  <si>
    <t>VXEXEC-CF</t>
  </si>
  <si>
    <t>VXEXECC-F</t>
  </si>
  <si>
    <t>FRSKSVVF</t>
  </si>
  <si>
    <t>F-RSKSVVF</t>
  </si>
  <si>
    <t>FRSKSVV-F</t>
  </si>
  <si>
    <t>FRS-KSVVF</t>
  </si>
  <si>
    <t>FRSKSV-VF</t>
  </si>
  <si>
    <t>LGVRVLFF</t>
  </si>
  <si>
    <t>LGV-RVLFF</t>
  </si>
  <si>
    <t>XEXECCFL</t>
  </si>
  <si>
    <t>XEXEC-CFL</t>
  </si>
  <si>
    <t>XEXE-CCFL</t>
  </si>
  <si>
    <t>XE-XECCFL</t>
  </si>
  <si>
    <t>XEXECC-FL</t>
  </si>
  <si>
    <t>RSKSVVFY</t>
  </si>
  <si>
    <t>RSK-SVVFY</t>
  </si>
  <si>
    <t>RSKS-VVFY</t>
  </si>
  <si>
    <t>RSKSV-VFY</t>
  </si>
  <si>
    <t>GVRVLFFI</t>
  </si>
  <si>
    <t>GVR-VLFFI</t>
  </si>
  <si>
    <t>GVRVLF-FI</t>
  </si>
  <si>
    <t>GVRVL-FFI</t>
  </si>
  <si>
    <t>EXECCFLF</t>
  </si>
  <si>
    <t>EXECCF-LF</t>
  </si>
  <si>
    <t>EXEC-CFLF</t>
  </si>
  <si>
    <t>EXE-CCFLF</t>
  </si>
  <si>
    <t>E-XECCFLF</t>
  </si>
  <si>
    <t>EXECC-FLF</t>
  </si>
  <si>
    <t>SKSVVFYS</t>
  </si>
  <si>
    <t>SKSVVFYS-</t>
  </si>
  <si>
    <t>SKS-VVFYS</t>
  </si>
  <si>
    <t>S-KSVVFYS</t>
  </si>
  <si>
    <t>VRVLFFIQ</t>
  </si>
  <si>
    <t>VRVLFFIQ-</t>
  </si>
  <si>
    <t>VRV-LFFIQ</t>
  </si>
  <si>
    <t>VRVLFF-IQ</t>
  </si>
  <si>
    <t>XECCFLFR</t>
  </si>
  <si>
    <t>XECC-FLFR</t>
  </si>
  <si>
    <t>XEC-CFLFR</t>
  </si>
  <si>
    <t>XECCFLFR-</t>
  </si>
  <si>
    <t>XECCF-LFR</t>
  </si>
  <si>
    <t>KSVVFYSD</t>
  </si>
  <si>
    <t>KSV-VFYSD</t>
  </si>
  <si>
    <t>KSVVFYSD-</t>
  </si>
  <si>
    <t>RVLFFIQI</t>
  </si>
  <si>
    <t>RVL-FFIQI</t>
  </si>
  <si>
    <t>RVLFFI-QI</t>
  </si>
  <si>
    <t>ECCFLFRL</t>
  </si>
  <si>
    <t>ECCFLF-RL</t>
  </si>
  <si>
    <t>ECC-FLFRL</t>
  </si>
  <si>
    <t>SVVFYSDW</t>
  </si>
  <si>
    <t>SVVF-YSDW</t>
  </si>
  <si>
    <t>SVV-FYSDW</t>
  </si>
  <si>
    <t>VLFFIQIG</t>
  </si>
  <si>
    <t>VLFFIQIG-</t>
  </si>
  <si>
    <t>VLF-FIQIG</t>
  </si>
  <si>
    <t>VLFFIQ-IG</t>
  </si>
  <si>
    <t>CCFLFRLG</t>
  </si>
  <si>
    <t>CCFLFRLG-</t>
  </si>
  <si>
    <t>CCF-LFRLG</t>
  </si>
  <si>
    <t>CCFLFRL-G</t>
  </si>
  <si>
    <t>CCFL-FRLG</t>
  </si>
  <si>
    <t>VVFYSDWE</t>
  </si>
  <si>
    <t>VVFYSDWE-</t>
  </si>
  <si>
    <t>MFFIQIGK</t>
  </si>
  <si>
    <t>MFFIQ-IGK</t>
  </si>
  <si>
    <t>MFF-IQIGK</t>
  </si>
  <si>
    <t>MFFI-QIGK</t>
  </si>
  <si>
    <t>MFFIQIGK-</t>
  </si>
  <si>
    <t>MFFIQI-GK</t>
  </si>
  <si>
    <t>CFLFRLGN</t>
  </si>
  <si>
    <t>CFLFRLGN-</t>
  </si>
  <si>
    <t>C-FLFRLGN</t>
  </si>
  <si>
    <t>VFYSDWEI</t>
  </si>
  <si>
    <t>VFYSDW-EI</t>
  </si>
  <si>
    <t>VFY-SDWEI</t>
  </si>
  <si>
    <t>VFYSD-WEI</t>
  </si>
  <si>
    <t>VFYS-DWEI</t>
  </si>
  <si>
    <t>FFIQIGKS</t>
  </si>
  <si>
    <t>FFIQIGKS-</t>
  </si>
  <si>
    <t>FLFRLGNP</t>
  </si>
  <si>
    <t>FLFRLGNP-</t>
  </si>
  <si>
    <t>FLFRLGN-P</t>
  </si>
  <si>
    <t>FLFRLG-NP</t>
  </si>
  <si>
    <t>FLF-RLGNP</t>
  </si>
  <si>
    <t>FYSDWEIH</t>
  </si>
  <si>
    <t>FYSDWEIH-</t>
  </si>
  <si>
    <t>FYSD-WEIH</t>
  </si>
  <si>
    <t>FYS-DWEIH</t>
  </si>
  <si>
    <t>FYSDWEI-H</t>
  </si>
  <si>
    <t>FYSDW-EIH</t>
  </si>
  <si>
    <t>FYSDWE-IH</t>
  </si>
  <si>
    <t>FIQIGKSI</t>
  </si>
  <si>
    <t>FIQ-IGKSI</t>
  </si>
  <si>
    <t>FIQIGK-SI</t>
  </si>
  <si>
    <t>LFRLGNPF</t>
  </si>
  <si>
    <t>LFR-LGNPF</t>
  </si>
  <si>
    <t>LF-RLGNPF</t>
  </si>
  <si>
    <t>LFRLGNP-F</t>
  </si>
  <si>
    <t>LFRL-GNPF</t>
  </si>
  <si>
    <t>LFRLG-NPF</t>
  </si>
  <si>
    <t>LFRLGN-PF</t>
  </si>
  <si>
    <t>YSDWEIHS</t>
  </si>
  <si>
    <t>YSDWEIHS-</t>
  </si>
  <si>
    <t>IQIGKSIP</t>
  </si>
  <si>
    <t>IQIGKSIP-</t>
  </si>
  <si>
    <t>IQI-GKSIP</t>
  </si>
  <si>
    <t>IQIG-KSIP</t>
  </si>
  <si>
    <t>IQIGKSI-P</t>
  </si>
  <si>
    <t>FRLGNPFH</t>
  </si>
  <si>
    <t>FRLGNPF-H</t>
  </si>
  <si>
    <t>FRL-GNPFH</t>
  </si>
  <si>
    <t>FRLGNPFH-</t>
  </si>
  <si>
    <t>F-RLGNPFH</t>
  </si>
  <si>
    <t>FRLGNP-FH</t>
  </si>
  <si>
    <t>FRLGN-PFH</t>
  </si>
  <si>
    <t>SDWEIHSI</t>
  </si>
  <si>
    <t>SDWE-IHSI</t>
  </si>
  <si>
    <t>SDW-EIHSI</t>
  </si>
  <si>
    <t>S-DWEIHSI</t>
  </si>
  <si>
    <t>SDWEI-HSI</t>
  </si>
  <si>
    <t>QIGKSIPF</t>
  </si>
  <si>
    <t>QI-GKSIPF</t>
  </si>
  <si>
    <t>QIG-KSIPF</t>
  </si>
  <si>
    <t>QIGKS-IPF</t>
  </si>
  <si>
    <t>RLGNPFHF</t>
  </si>
  <si>
    <t>RLGNPFH-F</t>
  </si>
  <si>
    <t>R-LGNPFHF</t>
  </si>
  <si>
    <t>RLG-NPFHF</t>
  </si>
  <si>
    <t>RL-GNPFHF</t>
  </si>
  <si>
    <t>RLGNPF-HF</t>
  </si>
  <si>
    <t>RLGNP-FHF</t>
  </si>
  <si>
    <t>DWEIHSIL</t>
  </si>
  <si>
    <t>DWEI-HSIL</t>
  </si>
  <si>
    <t>DWE-IHSIL</t>
  </si>
  <si>
    <t>DW-EIHSIL</t>
  </si>
  <si>
    <t>D-WEIHSIL</t>
  </si>
  <si>
    <t>IGKSIPFC</t>
  </si>
  <si>
    <t>IGK-SIPFC</t>
  </si>
  <si>
    <t>IGKSIPF-C</t>
  </si>
  <si>
    <t>IGKSIP-FC</t>
  </si>
  <si>
    <t>IGKS-IPFC</t>
  </si>
  <si>
    <t>MGNPFHFV</t>
  </si>
  <si>
    <t>MGN-PFHFV</t>
  </si>
  <si>
    <t>MGNPF-HFV</t>
  </si>
  <si>
    <t>MGNPFH-FV</t>
  </si>
  <si>
    <t>MGNP-FHFV</t>
  </si>
  <si>
    <t>WEIHSILX</t>
  </si>
  <si>
    <t>WEI-HSILX</t>
  </si>
  <si>
    <t>GKSIPFCE</t>
  </si>
  <si>
    <t>GKSIPFCE-</t>
  </si>
  <si>
    <t>GKSIP-FCE</t>
  </si>
  <si>
    <t>GKS-IPFCE</t>
  </si>
  <si>
    <t>G-KSIPFCE</t>
  </si>
  <si>
    <t>GNPFHFVN</t>
  </si>
  <si>
    <t>GNPFHFVN-</t>
  </si>
  <si>
    <t>GNP-FHFVN</t>
  </si>
  <si>
    <t>EIHSILXI</t>
  </si>
  <si>
    <t>EIH-SILXI</t>
  </si>
  <si>
    <t>EIHSI-LXI</t>
  </si>
  <si>
    <t>KSIPFCEL</t>
  </si>
  <si>
    <t>KSI-PFCEL</t>
  </si>
  <si>
    <t>KSIPFC-EL</t>
  </si>
  <si>
    <t>KSIP-FCEL</t>
  </si>
  <si>
    <t>NPFHFVNC</t>
  </si>
  <si>
    <t>NPF-HFVNC</t>
  </si>
  <si>
    <t>N-PFHFVNC</t>
  </si>
  <si>
    <t>IHSILXIV</t>
  </si>
  <si>
    <t>IHS-ILXIV</t>
  </si>
  <si>
    <t>IHSILXI-V</t>
  </si>
  <si>
    <t>SIPFCELX</t>
  </si>
  <si>
    <t>SI-PFCELX</t>
  </si>
  <si>
    <t>S-IPFCELX</t>
  </si>
  <si>
    <t>SIP-FCELX</t>
  </si>
  <si>
    <t>PFHFVNCD</t>
  </si>
  <si>
    <t>PFHFVNCD-</t>
  </si>
  <si>
    <t>PFHFVN-CD</t>
  </si>
  <si>
    <t>HSILXIVT</t>
  </si>
  <si>
    <t>HSILXIVT-</t>
  </si>
  <si>
    <t>HSILXI-VT</t>
  </si>
  <si>
    <t>HSI-LXIVT</t>
  </si>
  <si>
    <t>IPFCELXQ</t>
  </si>
  <si>
    <t>IPFCELXQ-</t>
  </si>
  <si>
    <t>IPFC-ELXQ</t>
  </si>
  <si>
    <t>FHFVNCDK</t>
  </si>
  <si>
    <t>FHF-VNCDK</t>
  </si>
  <si>
    <t>FHFVNCDK-</t>
  </si>
  <si>
    <t>FHFVN-CDK</t>
  </si>
  <si>
    <t>FHFVNC-DK</t>
  </si>
  <si>
    <t>SILXIVTN</t>
  </si>
  <si>
    <t>SILXIVTN-</t>
  </si>
  <si>
    <t>PFCELXQI</t>
  </si>
  <si>
    <t>PFCE-LXQI</t>
  </si>
  <si>
    <t>PFC-ELXQI</t>
  </si>
  <si>
    <t>PFCELXQ-I</t>
  </si>
  <si>
    <t>PFCEL-XQI</t>
  </si>
  <si>
    <t>HFVNCDKX</t>
  </si>
  <si>
    <t>HFV-NCDKX</t>
  </si>
  <si>
    <t>HFVNC-DKX</t>
  </si>
  <si>
    <t>HFVNCD-KX</t>
  </si>
  <si>
    <t>ILXIVTNN</t>
  </si>
  <si>
    <t>ILXIVTNN-</t>
  </si>
  <si>
    <t>FCELXQIT</t>
  </si>
  <si>
    <t>FCELXQIT-</t>
  </si>
  <si>
    <t>FC-ELXQIT</t>
  </si>
  <si>
    <t>F-CELXQIT</t>
  </si>
  <si>
    <t>FVNCDKXQ</t>
  </si>
  <si>
    <t>FVNCDKXQ-</t>
  </si>
  <si>
    <t>MXIVTNNS</t>
  </si>
  <si>
    <t>MXIVTNNS-</t>
  </si>
  <si>
    <t>MXI-VTNNS</t>
  </si>
  <si>
    <t>CELXQITA</t>
  </si>
  <si>
    <t>CEL-XQITA</t>
  </si>
  <si>
    <t>CELXQITA-</t>
  </si>
  <si>
    <t>CELXQI-TA</t>
  </si>
  <si>
    <t>C-ELXQITA</t>
  </si>
  <si>
    <t>CELXQ-ITA</t>
  </si>
  <si>
    <t>VNCDKXQQ</t>
  </si>
  <si>
    <t>VNCDKXQQ-</t>
  </si>
  <si>
    <t>XIVTNNSS</t>
  </si>
  <si>
    <t>XIVTNNSS-</t>
  </si>
  <si>
    <t>XIV-TNNSS</t>
  </si>
  <si>
    <t>ELXQITAV</t>
  </si>
  <si>
    <t>EL-XQITAV</t>
  </si>
  <si>
    <t>ELXQI-TAV</t>
  </si>
  <si>
    <t>NCDKXQQW</t>
  </si>
  <si>
    <t>NCDKXQ-QW</t>
  </si>
  <si>
    <t>NCD-KXQQW</t>
  </si>
  <si>
    <t>IVTNNSSG</t>
  </si>
  <si>
    <t>IVTNNSSG-</t>
  </si>
  <si>
    <t>IVT-NNSSG</t>
  </si>
  <si>
    <t>IVTNNS-SG</t>
  </si>
  <si>
    <t>IVTN-NSSG</t>
  </si>
  <si>
    <t>IVTNN-SSG</t>
  </si>
  <si>
    <t>MXQITAVE</t>
  </si>
  <si>
    <t>MXQ-ITAVE</t>
  </si>
  <si>
    <t>MXQITAVE-</t>
  </si>
  <si>
    <t>CDKXQQWK</t>
  </si>
  <si>
    <t>CDK-XQQWK</t>
  </si>
  <si>
    <t>CDKXQQW-K</t>
  </si>
  <si>
    <t>CDKXQQWK-</t>
  </si>
  <si>
    <t>C-DKXQQWK</t>
  </si>
  <si>
    <t>VTNNSSGK</t>
  </si>
  <si>
    <t>VTN-NSSGK</t>
  </si>
  <si>
    <t>VTNNSS-GK</t>
  </si>
  <si>
    <t>XQITAVEK</t>
  </si>
  <si>
    <t>XQI-TAVEK</t>
  </si>
  <si>
    <t>XQITAVEK-</t>
  </si>
  <si>
    <t>XQITAV-EK</t>
  </si>
  <si>
    <t>DKXQQWKK</t>
  </si>
  <si>
    <t>D-KXQQWKK</t>
  </si>
  <si>
    <t>DK-XQQWKK</t>
  </si>
  <si>
    <t>DKXQQ-WKK</t>
  </si>
  <si>
    <t>DKXQ-QWKK</t>
  </si>
  <si>
    <t>TNNSSGKS</t>
  </si>
  <si>
    <t>TNNSSGKS-</t>
  </si>
  <si>
    <t>QITAVEKV</t>
  </si>
  <si>
    <t>QIT-AVEKV</t>
  </si>
  <si>
    <t>QITA-VEKV</t>
  </si>
  <si>
    <t>KXQQWKKY</t>
  </si>
  <si>
    <t>KXQ-QWKKY</t>
  </si>
  <si>
    <t>KXQQWK-KY</t>
  </si>
  <si>
    <t>KXQQ-WKKY</t>
  </si>
  <si>
    <t>KXQQW-KKY</t>
  </si>
  <si>
    <t>NNSSGKSM</t>
  </si>
  <si>
    <t>NNS-SGKSM</t>
  </si>
  <si>
    <t>NNSS-GKSM</t>
  </si>
  <si>
    <t>ITAVEKVC</t>
  </si>
  <si>
    <t>ITA-VEKVC</t>
  </si>
  <si>
    <t>ITAVEK-VC</t>
  </si>
  <si>
    <t>ITAV-EKVC</t>
  </si>
  <si>
    <t>XQQWKKYV</t>
  </si>
  <si>
    <t>XQQWKK-YV</t>
  </si>
  <si>
    <t>XQQ-WKKYV</t>
  </si>
  <si>
    <t>XQQWK-KYV</t>
  </si>
  <si>
    <t>NSSGKSMC</t>
  </si>
  <si>
    <t>NSS-GKSMC</t>
  </si>
  <si>
    <t>NSSGKSM-C</t>
  </si>
  <si>
    <t>NSSGKSMC-</t>
  </si>
  <si>
    <t>NSSGKS-MC</t>
  </si>
  <si>
    <t>TAVEKVCA</t>
  </si>
  <si>
    <t>TAVEKVCA-</t>
  </si>
  <si>
    <t>TAVEK-VCA</t>
  </si>
  <si>
    <t>TAV-EKVCA</t>
  </si>
  <si>
    <t>TAVEKV-CA</t>
  </si>
  <si>
    <t>TAVE-KVCA</t>
  </si>
  <si>
    <t>QQWKKYVL</t>
  </si>
  <si>
    <t>QQW-KKYVL</t>
  </si>
  <si>
    <t>SSGKSMCL</t>
  </si>
  <si>
    <t>SSG-KSMCL</t>
  </si>
  <si>
    <t>SS-GKSMCL</t>
  </si>
  <si>
    <t>AVEKVCAX</t>
  </si>
  <si>
    <t>AV-EKVCAX</t>
  </si>
  <si>
    <t>AVE-KVCAX</t>
  </si>
  <si>
    <t>QWKKYVLR</t>
  </si>
  <si>
    <t>Q-WKKYVLR</t>
  </si>
  <si>
    <t>QWK-KYVLR</t>
  </si>
  <si>
    <t>QWKKYVLR-</t>
  </si>
  <si>
    <t>QWKKYV-LR</t>
  </si>
  <si>
    <t>QW-KKYVLR</t>
  </si>
  <si>
    <t>SGKSMCLE</t>
  </si>
  <si>
    <t>SGKSMCLE-</t>
  </si>
  <si>
    <t>SGK-SMCLE</t>
  </si>
  <si>
    <t>VEKVCAXN</t>
  </si>
  <si>
    <t>VEKVCAXN-</t>
  </si>
  <si>
    <t>VEK-VCAXN</t>
  </si>
  <si>
    <t>WKKYVLRI</t>
  </si>
  <si>
    <t>WKK-YVLRI</t>
  </si>
  <si>
    <t>WKKYV-LRI</t>
  </si>
  <si>
    <t>GKSMCLEL</t>
  </si>
  <si>
    <t>GKS-MCLEL</t>
  </si>
  <si>
    <t>GKSMC-LEL</t>
  </si>
  <si>
    <t>EKVCAXNC</t>
  </si>
  <si>
    <t>EKV-CAXNC</t>
  </si>
  <si>
    <t>EKVCAXN-C</t>
  </si>
  <si>
    <t>EKVCAXNC-</t>
  </si>
  <si>
    <t>KKYVLRIV</t>
  </si>
  <si>
    <t>KKY-VLRIV</t>
  </si>
  <si>
    <t>KSMCLELX</t>
  </si>
  <si>
    <t>KSMCL-ELX</t>
  </si>
  <si>
    <t>KSM-CLELX</t>
  </si>
  <si>
    <t>KSMC-LELX</t>
  </si>
  <si>
    <t>KSMCLE-LX</t>
  </si>
  <si>
    <t>KVCAXNCE</t>
  </si>
  <si>
    <t>KVCAXNCE-</t>
  </si>
  <si>
    <t>KV-CAXNCE</t>
  </si>
  <si>
    <t>KYVLRIVK</t>
  </si>
  <si>
    <t>KYVLRIVK-</t>
  </si>
  <si>
    <t>KYV-LRIVK</t>
  </si>
  <si>
    <t>K-YVLRIVK</t>
  </si>
  <si>
    <t>KYVLRI-VK</t>
  </si>
  <si>
    <t>KYVLR-IVK</t>
  </si>
  <si>
    <t>SMCLELXK</t>
  </si>
  <si>
    <t>SMCLELXK-</t>
  </si>
  <si>
    <t>SMC-LELXK</t>
  </si>
  <si>
    <t>SMCL-ELXK</t>
  </si>
  <si>
    <t>SMCLEL-XK</t>
  </si>
  <si>
    <t>VCAXNCER</t>
  </si>
  <si>
    <t>VCA-XNCER</t>
  </si>
  <si>
    <t>VCAXNC-ER</t>
  </si>
  <si>
    <t>VCAXNCE-R</t>
  </si>
  <si>
    <t>VCAXN-CER</t>
  </si>
  <si>
    <t>VCAXNCER-</t>
  </si>
  <si>
    <t>YVLRIVKE</t>
  </si>
  <si>
    <t>YVL-RIVKE</t>
  </si>
  <si>
    <t>YVLRIVKE-</t>
  </si>
  <si>
    <t>MCLELXKN</t>
  </si>
  <si>
    <t>MCLELXKN-</t>
  </si>
  <si>
    <t>CAXNCERI</t>
  </si>
  <si>
    <t>CA-XNCERI</t>
  </si>
  <si>
    <t>CAXN-CERI</t>
  </si>
  <si>
    <t>VLRIVKEL</t>
  </si>
  <si>
    <t>VLR-IVKEL</t>
  </si>
  <si>
    <t>VLRI-VKEL</t>
  </si>
  <si>
    <t>CLELXKNX</t>
  </si>
  <si>
    <t>CLELXKN-X</t>
  </si>
  <si>
    <t>CL-ELXKNX</t>
  </si>
  <si>
    <t>CLE-LXKNX</t>
  </si>
  <si>
    <t>CLELXK-NX</t>
  </si>
  <si>
    <t>AXNCERIS</t>
  </si>
  <si>
    <t>AXNCERIS-</t>
  </si>
  <si>
    <t>AXN-CERIS</t>
  </si>
  <si>
    <t>LRIVKELA</t>
  </si>
  <si>
    <t>LRI-VKELA</t>
  </si>
  <si>
    <t>L-RIVKELA</t>
  </si>
  <si>
    <t>LRIVK-ELA</t>
  </si>
  <si>
    <t>LRIV-KELA</t>
  </si>
  <si>
    <t>LELXKNXQ</t>
  </si>
  <si>
    <t>LELXKNXQ-</t>
  </si>
  <si>
    <t>L-ELXKNXQ</t>
  </si>
  <si>
    <t>XNCERISS</t>
  </si>
  <si>
    <t>XNCERISS-</t>
  </si>
  <si>
    <t>XNCE-RISS</t>
  </si>
  <si>
    <t>XNCERI-SS</t>
  </si>
  <si>
    <t>XNCER-ISS</t>
  </si>
  <si>
    <t>RIVKELAV</t>
  </si>
  <si>
    <t>RIV-KELAV</t>
  </si>
  <si>
    <t>ELXKNXQX</t>
  </si>
  <si>
    <t>EL-XKNXQX</t>
  </si>
  <si>
    <t>ELXKNXQ-X</t>
  </si>
  <si>
    <t>E-LXKNXQX</t>
  </si>
  <si>
    <t>NCERISSK</t>
  </si>
  <si>
    <t>NC-ERISSK</t>
  </si>
  <si>
    <t>NCERIS-SK</t>
  </si>
  <si>
    <t>NCE-RISSK</t>
  </si>
  <si>
    <t>N-CERISSK</t>
  </si>
  <si>
    <t>IVKELAVK</t>
  </si>
  <si>
    <t>IVKE-LAVK</t>
  </si>
  <si>
    <t>IVK-ELAVK</t>
  </si>
  <si>
    <t>IVKELAVK-</t>
  </si>
  <si>
    <t>IVKELA-VK</t>
  </si>
  <si>
    <t>MXKNXQXN</t>
  </si>
  <si>
    <t>MXKNXQXN-</t>
  </si>
  <si>
    <t>CERISSKI</t>
  </si>
  <si>
    <t>CER-ISSKI</t>
  </si>
  <si>
    <t>VKELAVKY</t>
  </si>
  <si>
    <t>VK-ELAVKY</t>
  </si>
  <si>
    <t>VKE-LAVKY</t>
  </si>
  <si>
    <t>V-KELAVKY</t>
  </si>
  <si>
    <t>VKELA-VKY</t>
  </si>
  <si>
    <t>VKEL-AVKY</t>
  </si>
  <si>
    <t>XKNXQXNT</t>
  </si>
  <si>
    <t>XKNXQXNT-</t>
  </si>
  <si>
    <t>ERISSKIH</t>
  </si>
  <si>
    <t>ERISSKI-H</t>
  </si>
  <si>
    <t>ERIS-SKIH</t>
  </si>
  <si>
    <t>ERISS-KIH</t>
  </si>
  <si>
    <t>ERI-SSKIH</t>
  </si>
  <si>
    <t>ERISSKIH-</t>
  </si>
  <si>
    <t>KELAVKYM</t>
  </si>
  <si>
    <t>KEL-AVKYM</t>
  </si>
  <si>
    <t>KELAVKY-M</t>
  </si>
  <si>
    <t>K-ELAVKYM</t>
  </si>
  <si>
    <t>KELA-VKYM</t>
  </si>
  <si>
    <t>KNXQXNTX</t>
  </si>
  <si>
    <t>KNXQ-XNTX</t>
  </si>
  <si>
    <t>KN-XQXNTX</t>
  </si>
  <si>
    <t>K-NXQXNTX</t>
  </si>
  <si>
    <t>RISSKIHE</t>
  </si>
  <si>
    <t>RISSKIHE-</t>
  </si>
  <si>
    <t>ELAVKYMR</t>
  </si>
  <si>
    <t>ELA-VKYMR</t>
  </si>
  <si>
    <t>ELAVKYMR-</t>
  </si>
  <si>
    <t>NXQXNTXD</t>
  </si>
  <si>
    <t>NXQXNTXD-</t>
  </si>
  <si>
    <t>ISSKIHEI</t>
  </si>
  <si>
    <t>ISS-KIHEI</t>
  </si>
  <si>
    <t>ISSK-IHEI</t>
  </si>
  <si>
    <t>ISSKIH-EI</t>
  </si>
  <si>
    <t>LAVKYMRX</t>
  </si>
  <si>
    <t>LAV-KYMRX</t>
  </si>
  <si>
    <t>LAVKYM-RX</t>
  </si>
  <si>
    <t>LAVK-YMRX</t>
  </si>
  <si>
    <t>XQXNTXDK</t>
  </si>
  <si>
    <t>XQ-XNTXDK</t>
  </si>
  <si>
    <t>XQXNTXDK-</t>
  </si>
  <si>
    <t>XQXN-TXDK</t>
  </si>
  <si>
    <t>SSKIHEIK</t>
  </si>
  <si>
    <t>SSK-IHEIK</t>
  </si>
  <si>
    <t>SSKIHEIK-</t>
  </si>
  <si>
    <t>SSKIHE-IK</t>
  </si>
  <si>
    <t>AVKYMRXR</t>
  </si>
  <si>
    <t>AVKYMRXR-</t>
  </si>
  <si>
    <t>AVK-YMRXR</t>
  </si>
  <si>
    <t>QXNTXDKD</t>
  </si>
  <si>
    <t>QXNTXDKD-</t>
  </si>
  <si>
    <t>QXNTXDK-D</t>
  </si>
  <si>
    <t>QXN-TXDKD</t>
  </si>
  <si>
    <t>SKIHEIKT</t>
  </si>
  <si>
    <t>SKI-HEIKT</t>
  </si>
  <si>
    <t>SKIHEIKT-</t>
  </si>
  <si>
    <t>SKIHEI-KT</t>
  </si>
  <si>
    <t>SKIHE-IKT</t>
  </si>
  <si>
    <t>VKYMRXRP</t>
  </si>
  <si>
    <t>VKYMRXRP-</t>
  </si>
  <si>
    <t>VKY-MRXRP</t>
  </si>
  <si>
    <t>VKYMR-XRP</t>
  </si>
  <si>
    <t>V-KYMRXRP</t>
  </si>
  <si>
    <t>XNTXDKDL</t>
  </si>
  <si>
    <t>XNTXDKD-L</t>
  </si>
  <si>
    <t>KIHEIKTS</t>
  </si>
  <si>
    <t>KIHEIKTS-</t>
  </si>
  <si>
    <t>KYMRXRPQ</t>
  </si>
  <si>
    <t>KYMRXRPQ-</t>
  </si>
  <si>
    <t>KYM-RXRPQ</t>
  </si>
  <si>
    <t>NTXDKDLK</t>
  </si>
  <si>
    <t>NTXDKDL-K</t>
  </si>
  <si>
    <t>NTXDKDLK-</t>
  </si>
  <si>
    <t>IHEIKTSR</t>
  </si>
  <si>
    <t>IH-EIKTSR</t>
  </si>
  <si>
    <t>IHE-IKTSR</t>
  </si>
  <si>
    <t>IHEIK-TSR</t>
  </si>
  <si>
    <t>I-HEIKTSR</t>
  </si>
  <si>
    <t>IHEIKT-SR</t>
  </si>
  <si>
    <t>IHEI-KTSR</t>
  </si>
  <si>
    <t>IHEIKTSR-</t>
  </si>
  <si>
    <t>YMRXRPQE</t>
  </si>
  <si>
    <t>YMRXRPQE-</t>
  </si>
  <si>
    <t>YMRXR-PQE</t>
  </si>
  <si>
    <t>TXDKDLKK</t>
  </si>
  <si>
    <t>TXD-KDLKK</t>
  </si>
  <si>
    <t>TXDKDLKK-</t>
  </si>
  <si>
    <t>HEIKTSRS</t>
  </si>
  <si>
    <t>HEIKTSRS-</t>
  </si>
  <si>
    <t>HEI-KTSRS</t>
  </si>
  <si>
    <t>MRXRPQEV</t>
  </si>
  <si>
    <t>M-RXRPQEV</t>
  </si>
  <si>
    <t>MRXRPQ-EV</t>
  </si>
  <si>
    <t>MR-XRPQEV</t>
  </si>
  <si>
    <t>XDKDLKKL</t>
  </si>
  <si>
    <t>XDKDLK-KL</t>
  </si>
  <si>
    <t>XDKD-LKKL</t>
  </si>
  <si>
    <t>XDK-DLKKL</t>
  </si>
  <si>
    <t>XDKDL-KKL</t>
  </si>
  <si>
    <t>EIKTSRSX</t>
  </si>
  <si>
    <t>EIK-TSRSX</t>
  </si>
  <si>
    <t>EIKT-SRSX</t>
  </si>
  <si>
    <t>RXRPQEVK</t>
  </si>
  <si>
    <t>RXR-PQEVK</t>
  </si>
  <si>
    <t>RXRPQEVK-</t>
  </si>
  <si>
    <t>RXRP-QEVK</t>
  </si>
  <si>
    <t>RXRPQE-VK</t>
  </si>
  <si>
    <t>DKDLKKLK</t>
  </si>
  <si>
    <t>DKDLKKL-K</t>
  </si>
  <si>
    <t>DKD-LKKLK</t>
  </si>
  <si>
    <t>DKDLKKLK-</t>
  </si>
  <si>
    <t>D-KDLKKLK</t>
  </si>
  <si>
    <t>DKDLKK-LK</t>
  </si>
  <si>
    <t>IKTSRSXK</t>
  </si>
  <si>
    <t>IKT-SRSXK</t>
  </si>
  <si>
    <t>IKTSRSXK-</t>
  </si>
  <si>
    <t>IKTSR-SXK</t>
  </si>
  <si>
    <t>IKTSRS-XK</t>
  </si>
  <si>
    <t>I-KTSRSXK</t>
  </si>
  <si>
    <t>XRPQEVKR</t>
  </si>
  <si>
    <t>XRPQE-VKR</t>
  </si>
  <si>
    <t>XR-PQEVKR</t>
  </si>
  <si>
    <t>XRPQEVKR-</t>
  </si>
  <si>
    <t>XRP-QEVKR</t>
  </si>
  <si>
    <t>XRPQ-EVKR</t>
  </si>
  <si>
    <t>XRPQEV-KR</t>
  </si>
  <si>
    <t>KDLKKLKD</t>
  </si>
  <si>
    <t>KDLKKLKD-</t>
  </si>
  <si>
    <t>KDL-KKLKD</t>
  </si>
  <si>
    <t>K-DLKKLKD</t>
  </si>
  <si>
    <t>KTSRSXKI</t>
  </si>
  <si>
    <t>KTS-RSXKI</t>
  </si>
  <si>
    <t>KT-SRSXKI</t>
  </si>
  <si>
    <t>RPQEVKRY</t>
  </si>
  <si>
    <t>RPQEVKR-Y</t>
  </si>
  <si>
    <t>RPQ-EVKRY</t>
  </si>
  <si>
    <t>R-PQEVKRY</t>
  </si>
  <si>
    <t>RPQE-VKRY</t>
  </si>
  <si>
    <t>RPQEV-KRY</t>
  </si>
  <si>
    <t>RPQEVK-RY</t>
  </si>
  <si>
    <t>DLKKLKDT</t>
  </si>
  <si>
    <t>DLKKLKDT-</t>
  </si>
  <si>
    <t>DLK-KLKDT</t>
  </si>
  <si>
    <t>TSRSXKIL</t>
  </si>
  <si>
    <t>TSRSXKI-L</t>
  </si>
  <si>
    <t>T-SRSXKIL</t>
  </si>
  <si>
    <t>TSRSXK-IL</t>
  </si>
  <si>
    <t>TSR-SXKIL</t>
  </si>
  <si>
    <t>TS-RSXKIL</t>
  </si>
  <si>
    <t>PQEVKRYL</t>
  </si>
  <si>
    <t>PQ-EVKRYL</t>
  </si>
  <si>
    <t>PQE-VKRYL</t>
  </si>
  <si>
    <t>PQEVKR-YL</t>
  </si>
  <si>
    <t>LKKLKDTX</t>
  </si>
  <si>
    <t>LKK-LKDTX</t>
  </si>
  <si>
    <t>LKKLKD-TX</t>
  </si>
  <si>
    <t>L-KKLKDTX</t>
  </si>
  <si>
    <t>LKKLK-DTX</t>
  </si>
  <si>
    <t>SRSXKILN</t>
  </si>
  <si>
    <t>SRSXKILN-</t>
  </si>
  <si>
    <t>QEVKRYLI</t>
  </si>
  <si>
    <t>QEV-KRYLI</t>
  </si>
  <si>
    <t>KKLKDTXF</t>
  </si>
  <si>
    <t>K-KLKDTXF</t>
  </si>
  <si>
    <t>KKLKD-TXF</t>
  </si>
  <si>
    <t>KKL-KDTXF</t>
  </si>
  <si>
    <t>KKLK-DTXF</t>
  </si>
  <si>
    <t>KKLKDT-XF</t>
  </si>
  <si>
    <t>RSXKILNS</t>
  </si>
  <si>
    <t>RSXKILNS-</t>
  </si>
  <si>
    <t>RS-XKILNS</t>
  </si>
  <si>
    <t>EVKRYLIL</t>
  </si>
  <si>
    <t>EVK-RYLIL</t>
  </si>
  <si>
    <t>EVKRY-LIL</t>
  </si>
  <si>
    <t>KLKDTXFL</t>
  </si>
  <si>
    <t>KLKDTXF-L</t>
  </si>
  <si>
    <t>KLKD-TXFL</t>
  </si>
  <si>
    <t>SXKILNSC</t>
  </si>
  <si>
    <t>SXKILN-SC</t>
  </si>
  <si>
    <t>SXK-ILNSC</t>
  </si>
  <si>
    <t>VKRYLILA</t>
  </si>
  <si>
    <t>VKRYL-ILA</t>
  </si>
  <si>
    <t>VKR-YLILA</t>
  </si>
  <si>
    <t>VKRYLI-LA</t>
  </si>
  <si>
    <t>V-KRYLILA</t>
  </si>
  <si>
    <t>LKDTXFLP</t>
  </si>
  <si>
    <t>LKD-TXFLP</t>
  </si>
  <si>
    <t>LKDTXFLP-</t>
  </si>
  <si>
    <t>L-KDTXFLP</t>
  </si>
  <si>
    <t>XKILNSCL</t>
  </si>
  <si>
    <t>XKI-LNSCL</t>
  </si>
  <si>
    <t>XKILNS-CL</t>
  </si>
  <si>
    <t>XKILNSC-L</t>
  </si>
  <si>
    <t>KRYLILAL</t>
  </si>
  <si>
    <t>KRY-LILAL</t>
  </si>
  <si>
    <t>KRYL-ILAL</t>
  </si>
  <si>
    <t>KRYLI-LAL</t>
  </si>
  <si>
    <t>KDTXFLPY</t>
  </si>
  <si>
    <t>KDTXFLP-Y</t>
  </si>
  <si>
    <t>K-DTXFLPY</t>
  </si>
  <si>
    <t>KD-TXFLPY</t>
  </si>
  <si>
    <t>KDT-XFLPY</t>
  </si>
  <si>
    <t>KILNSCLI</t>
  </si>
  <si>
    <t>KIL-NSCLI</t>
  </si>
  <si>
    <t>K-ILNSCLI</t>
  </si>
  <si>
    <t>KILNSC-LI</t>
  </si>
  <si>
    <t>KILNS-CLI</t>
  </si>
  <si>
    <t>RYLILALY</t>
  </si>
  <si>
    <t>RYL-ILALY</t>
  </si>
  <si>
    <t>RYLI-LALY</t>
  </si>
  <si>
    <t>RYLILA-LY</t>
  </si>
  <si>
    <t>DTXFLPYT</t>
  </si>
  <si>
    <t>DTXFLPYT-</t>
  </si>
  <si>
    <t>DT-XFLPYT</t>
  </si>
  <si>
    <t>ILNSCLIP</t>
  </si>
  <si>
    <t>I-LNSCLIP</t>
  </si>
  <si>
    <t>ILNSCLIP-</t>
  </si>
  <si>
    <t>ILN-SCLIP</t>
  </si>
  <si>
    <t>ILNS-CLIP</t>
  </si>
  <si>
    <t>ILNSC-LIP</t>
  </si>
  <si>
    <t>ILNSCL-IP</t>
  </si>
  <si>
    <t>YLILALYL</t>
  </si>
  <si>
    <t>YLI-LALYL</t>
  </si>
  <si>
    <t>TXFLPYTS</t>
  </si>
  <si>
    <t>TXFLPYTS-</t>
  </si>
  <si>
    <t>TXF-LPYTS</t>
  </si>
  <si>
    <t>TXFLP-YTS</t>
  </si>
  <si>
    <t>LNSCLIPH</t>
  </si>
  <si>
    <t>LNS-CLIPH</t>
  </si>
  <si>
    <t>LNSCLIPH-</t>
  </si>
  <si>
    <t>LNSCL-IPH</t>
  </si>
  <si>
    <t>LNSCLI-PH</t>
  </si>
  <si>
    <t>LILALYLT</t>
  </si>
  <si>
    <t>LILALYLT-</t>
  </si>
  <si>
    <t>LIL-ALYLT</t>
  </si>
  <si>
    <t>LILALY-LT</t>
  </si>
  <si>
    <t>XFLPYTSL</t>
  </si>
  <si>
    <t>XFL-PYTSL</t>
  </si>
  <si>
    <t>XFLPYT-SL</t>
  </si>
  <si>
    <t>XFLPY-TSL</t>
  </si>
  <si>
    <t>NSCLIPHS</t>
  </si>
  <si>
    <t>NSCLIPHS-</t>
  </si>
  <si>
    <t>NSC-LIPHS</t>
  </si>
  <si>
    <t>ILALYLTL</t>
  </si>
  <si>
    <t>ILA-LYLTL</t>
  </si>
  <si>
    <t>ILAL-YLTL</t>
  </si>
  <si>
    <t>FLPYTSLY</t>
  </si>
  <si>
    <t>FLP-YTSLY</t>
  </si>
  <si>
    <t>FLPYT-SLY</t>
  </si>
  <si>
    <t>FL-PYTSLY</t>
  </si>
  <si>
    <t>SCLIPHSI</t>
  </si>
  <si>
    <t>SCL-IPHSI</t>
  </si>
  <si>
    <t>LALYLTLF</t>
  </si>
  <si>
    <t>LALYLT-LF</t>
  </si>
  <si>
    <t>LAL-YLTLF</t>
  </si>
  <si>
    <t>LALYL-TLF</t>
  </si>
  <si>
    <t>MPYTSLYS</t>
  </si>
  <si>
    <t>MPYTSLYS-</t>
  </si>
  <si>
    <t>MPYTS-LYS</t>
  </si>
  <si>
    <t>MPY-TSLYS</t>
  </si>
  <si>
    <t>CLIPHSIL</t>
  </si>
  <si>
    <t>CLI-PHSIL</t>
  </si>
  <si>
    <t>CLIPHSI-L</t>
  </si>
  <si>
    <t>CLIPHS-IL</t>
  </si>
  <si>
    <t>CLIPH-SIL</t>
  </si>
  <si>
    <t>ALYLTLFC</t>
  </si>
  <si>
    <t>ALY-LTLFC</t>
  </si>
  <si>
    <t>ALYL-TLFC</t>
  </si>
  <si>
    <t>PYTSLYSV</t>
  </si>
  <si>
    <t>PYT-SLYSV</t>
  </si>
  <si>
    <t>PYTSL-YSV</t>
  </si>
  <si>
    <t>LIPHSILX</t>
  </si>
  <si>
    <t>LIP-HSILX</t>
  </si>
  <si>
    <t>LI-PHSILX</t>
  </si>
  <si>
    <t>LYLTLFCK</t>
  </si>
  <si>
    <t>LYLTLFCK-</t>
  </si>
  <si>
    <t>LYL-TLFCK</t>
  </si>
  <si>
    <t>LYLTLF-CK</t>
  </si>
  <si>
    <t>LYLTL-FCK</t>
  </si>
  <si>
    <t>LYLT-LFCK</t>
  </si>
  <si>
    <t>YTSLYSVN</t>
  </si>
  <si>
    <t>YTSLYSVN-</t>
  </si>
  <si>
    <t>IPHSILXI</t>
  </si>
  <si>
    <t>IPH-SILXI</t>
  </si>
  <si>
    <t>I-PHSILXI</t>
  </si>
  <si>
    <t>IPHSI-LXI</t>
  </si>
  <si>
    <t>IPHS-ILXI</t>
  </si>
  <si>
    <t>YLTLFCKF</t>
  </si>
  <si>
    <t>YLT-LFCKF</t>
  </si>
  <si>
    <t>YLTLF-CKF</t>
  </si>
  <si>
    <t>TSLYSVNL</t>
  </si>
  <si>
    <t>TSL-YSVNL</t>
  </si>
  <si>
    <t>TSLYSV-NL</t>
  </si>
  <si>
    <t>PHSILXIX</t>
  </si>
  <si>
    <t>PHS-ILXIX</t>
  </si>
  <si>
    <t>PH-SILXIX</t>
  </si>
  <si>
    <t>LTLFCKFE</t>
  </si>
  <si>
    <t>LTLFCKFE-</t>
  </si>
  <si>
    <t>LTL-FCKFE</t>
  </si>
  <si>
    <t>LTLFCK-FE</t>
  </si>
  <si>
    <t>SLYSVNLK</t>
  </si>
  <si>
    <t>SLY-SVNLK</t>
  </si>
  <si>
    <t>SLYSVNLK-</t>
  </si>
  <si>
    <t>SLYSVN-LK</t>
  </si>
  <si>
    <t>HSILXIXK</t>
  </si>
  <si>
    <t>HSI-LXIXK</t>
  </si>
  <si>
    <t>HSILXIXK-</t>
  </si>
  <si>
    <t>HSILXI-XK</t>
  </si>
  <si>
    <t>TLFCKFEK</t>
  </si>
  <si>
    <t>TLFCKF-EK</t>
  </si>
  <si>
    <t>TLFCK-FEK</t>
  </si>
  <si>
    <t>TLFCKFEK-</t>
  </si>
  <si>
    <t>TLF-CKFEK</t>
  </si>
  <si>
    <t>LYSVNLKK</t>
  </si>
  <si>
    <t>LYSVN-LKK</t>
  </si>
  <si>
    <t>LYS-VNLKK</t>
  </si>
  <si>
    <t>L-YSVNLKK</t>
  </si>
  <si>
    <t>SILXIXKK</t>
  </si>
  <si>
    <t>SILXIXKK-</t>
  </si>
  <si>
    <t>SILXI-XKK</t>
  </si>
  <si>
    <t>SIL-XIXKK</t>
  </si>
  <si>
    <t>SI-LXIXKK</t>
  </si>
  <si>
    <t>LFCKFEKK</t>
  </si>
  <si>
    <t>LFCKF-EKK</t>
  </si>
  <si>
    <t>L-FCKFEKK</t>
  </si>
  <si>
    <t>LFC-KFEKK</t>
  </si>
  <si>
    <t>LFCKFE-KK</t>
  </si>
  <si>
    <t>LFCK-FEKK</t>
  </si>
  <si>
    <t>LF-CKFEKK</t>
  </si>
  <si>
    <t>YSVNLKKK</t>
  </si>
  <si>
    <t>YSVN-LKKK</t>
  </si>
  <si>
    <t>YSVNLK-KK</t>
  </si>
  <si>
    <t>YSV-NLKKK</t>
  </si>
  <si>
    <t>YSVNLKKK-</t>
  </si>
  <si>
    <t>ILXIXKKS</t>
  </si>
  <si>
    <t>ILXIXKKS-</t>
  </si>
  <si>
    <t>IL-XIXKKS</t>
  </si>
  <si>
    <t>FCKFEKKA</t>
  </si>
  <si>
    <t>FCKFEKKA-</t>
  </si>
  <si>
    <t>FCK-FEKKA</t>
  </si>
  <si>
    <t>FCKFEK-KA</t>
  </si>
  <si>
    <t>SVNLKKKH</t>
  </si>
  <si>
    <t>SVN-LKKKH</t>
  </si>
  <si>
    <t>SVNLK-KKH</t>
  </si>
  <si>
    <t>SVNLKKKH-</t>
  </si>
  <si>
    <t>SVNLKK-KH</t>
  </si>
  <si>
    <t>MXIXKKSM</t>
  </si>
  <si>
    <t>MXIXKK-SM</t>
  </si>
  <si>
    <t>MXIXK-KSM</t>
  </si>
  <si>
    <t>CKFEKKAW</t>
  </si>
  <si>
    <t>CKFEKK-AW</t>
  </si>
  <si>
    <t>CKFEK-KAW</t>
  </si>
  <si>
    <t>CKFE-KKAW</t>
  </si>
  <si>
    <t>VNLKKKHG</t>
  </si>
  <si>
    <t>VNLKKKHG-</t>
  </si>
  <si>
    <t>VNLKKK-HG</t>
  </si>
  <si>
    <t>XIXKKSMD</t>
  </si>
  <si>
    <t>XIXKKSMD-</t>
  </si>
  <si>
    <t>KFEKKAWI</t>
  </si>
  <si>
    <t>KFE-KKAWI</t>
  </si>
  <si>
    <t>KFEKKAW-I</t>
  </si>
  <si>
    <t>KF-EKKAWI</t>
  </si>
  <si>
    <t>KFEKKA-WI</t>
  </si>
  <si>
    <t>K-FEKKAWI</t>
  </si>
  <si>
    <t>NLKKKHGY</t>
  </si>
  <si>
    <t>NLK-KKHGY</t>
  </si>
  <si>
    <t>NLKKK-HGY</t>
  </si>
  <si>
    <t>NL-KKKHGY</t>
  </si>
  <si>
    <t>NLKK-KHGY</t>
  </si>
  <si>
    <t>NLKKKH-GY</t>
  </si>
  <si>
    <t>IXKKSMDT</t>
  </si>
  <si>
    <t>IXKKSMDT-</t>
  </si>
  <si>
    <t>IXKKSM-DT</t>
  </si>
  <si>
    <t>IXK-KSMDT</t>
  </si>
  <si>
    <t>FEKKAWIP</t>
  </si>
  <si>
    <t>FEKKAWIP-</t>
  </si>
  <si>
    <t>FEK-KAWIP</t>
  </si>
  <si>
    <t>F-EKKAWIP</t>
  </si>
  <si>
    <t>MKKKHGYL</t>
  </si>
  <si>
    <t>MKKKHG-YL</t>
  </si>
  <si>
    <t>MKKKHGY-L</t>
  </si>
  <si>
    <t>MKK-KHGYL</t>
  </si>
  <si>
    <t>XKKSMDTW</t>
  </si>
  <si>
    <t>XKKSMD-TW</t>
  </si>
  <si>
    <t>XKKS-MDTW</t>
  </si>
  <si>
    <t>XKKSM-DTW</t>
  </si>
  <si>
    <t>XKK-SMDTW</t>
  </si>
  <si>
    <t>XK-KSMDTW</t>
  </si>
  <si>
    <t>EKKAWIPG</t>
  </si>
  <si>
    <t>EKKAWIPG-</t>
  </si>
  <si>
    <t>EKKAWI-PG</t>
  </si>
  <si>
    <t>EKK-AWIPG</t>
  </si>
  <si>
    <t>KKKHGYLD</t>
  </si>
  <si>
    <t>KKKHGYLD-</t>
  </si>
  <si>
    <t>K-KKHGYLD</t>
  </si>
  <si>
    <t>KKSMDTWI</t>
  </si>
  <si>
    <t>KKSMDTW-I</t>
  </si>
  <si>
    <t>KKS-MDTWI</t>
  </si>
  <si>
    <t>K-KSMDTWI</t>
  </si>
  <si>
    <t>KKSM-DTWI</t>
  </si>
  <si>
    <t>KKAWIPGY</t>
  </si>
  <si>
    <t>KKA-WIPGY</t>
  </si>
  <si>
    <t>K-KAWIPGY</t>
  </si>
  <si>
    <t>KKAWIP-GY</t>
  </si>
  <si>
    <t>KKAWI-PGY</t>
  </si>
  <si>
    <t>KKHGYLDI</t>
  </si>
  <si>
    <t>KKH-GYLDI</t>
  </si>
  <si>
    <t>KKHGY-LDI</t>
  </si>
  <si>
    <t>K-KHGYLDI</t>
  </si>
  <si>
    <t>KKHGYLD-I</t>
  </si>
  <si>
    <t>KSMDTWIS</t>
  </si>
  <si>
    <t>KSMDTWIS-</t>
  </si>
  <si>
    <t>KSMDTW-IS</t>
  </si>
  <si>
    <t>KAWIPGYP</t>
  </si>
  <si>
    <t>KAWIPGYP-</t>
  </si>
  <si>
    <t>KAWIPGY-P</t>
  </si>
  <si>
    <t>KAWIPG-YP</t>
  </si>
  <si>
    <t>KAW-IPGYP</t>
  </si>
  <si>
    <t>KHGYLDIL</t>
  </si>
  <si>
    <t>KHGYLDI-L</t>
  </si>
  <si>
    <t>KH-GYLDIL</t>
  </si>
  <si>
    <t>KHG-YLDIL</t>
  </si>
  <si>
    <t>K-HGYLDIL</t>
  </si>
  <si>
    <t>KHGYL-DIL</t>
  </si>
  <si>
    <t>SMDTWISL</t>
  </si>
  <si>
    <t>SMD-TWISL</t>
  </si>
  <si>
    <t>SMDTW-ISL</t>
  </si>
  <si>
    <t>SMDTWI-SL</t>
  </si>
  <si>
    <t>SMDT-WISL</t>
  </si>
  <si>
    <t>AWIPGYPW</t>
  </si>
  <si>
    <t>AWIPGYP-W</t>
  </si>
  <si>
    <t>AWI-PGYPW</t>
  </si>
  <si>
    <t>AWIPGY-PW</t>
  </si>
  <si>
    <t>AWIP-GYPW</t>
  </si>
  <si>
    <t>HGYLDILG</t>
  </si>
  <si>
    <t>HGYLDILG-</t>
  </si>
  <si>
    <t>HGY-LDILG</t>
  </si>
  <si>
    <t>HGYLDI-LG</t>
  </si>
  <si>
    <t>MDTWISLA</t>
  </si>
  <si>
    <t>MDT-WISLA</t>
  </si>
  <si>
    <t>MDTWISLA-</t>
  </si>
  <si>
    <t>M-DTWISLA</t>
  </si>
  <si>
    <t>MDTWIS-LA</t>
  </si>
  <si>
    <t>WIPGYPWL</t>
  </si>
  <si>
    <t>WIP-GYPWL</t>
  </si>
  <si>
    <t>WIPGYPW-L</t>
  </si>
  <si>
    <t>WI-PGYPWL</t>
  </si>
  <si>
    <t>WIPGYP-WL</t>
  </si>
  <si>
    <t>GYLDILGF</t>
  </si>
  <si>
    <t>GYLD-ILGF</t>
  </si>
  <si>
    <t>GYL-DILGF</t>
  </si>
  <si>
    <t>DTWISLAS</t>
  </si>
  <si>
    <t>DTW-ISLAS</t>
  </si>
  <si>
    <t>DTWISLAS-</t>
  </si>
  <si>
    <t>DTWI-SLAS</t>
  </si>
  <si>
    <t>IPGYPWLL</t>
  </si>
  <si>
    <t>IPGYPWL-L</t>
  </si>
  <si>
    <t>IP-GYPWLL</t>
  </si>
  <si>
    <t>IPG-YPWLL</t>
  </si>
  <si>
    <t>I-PGYPWLL</t>
  </si>
  <si>
    <t>YLDILGFF</t>
  </si>
  <si>
    <t>YLDILG-FF</t>
  </si>
  <si>
    <t>YLD-ILGFF</t>
  </si>
  <si>
    <t>YL-DILGFF</t>
  </si>
  <si>
    <t>TWISLASL</t>
  </si>
  <si>
    <t>TWI-SLASL</t>
  </si>
  <si>
    <t>TWISLA-SL</t>
  </si>
  <si>
    <t>TWIS-LASL</t>
  </si>
  <si>
    <t>PGYPWLLX</t>
  </si>
  <si>
    <t>PGYP-WLLX</t>
  </si>
  <si>
    <t>PGY-PWLLX</t>
  </si>
  <si>
    <t>PGYPWL-LX</t>
  </si>
  <si>
    <t>PGYPW-LLX</t>
  </si>
  <si>
    <t>MDILGFFE</t>
  </si>
  <si>
    <t>MDILGFFE-</t>
  </si>
  <si>
    <t>M-DILGFFE</t>
  </si>
  <si>
    <t>WISLASLR</t>
  </si>
  <si>
    <t>WISLA-SLR</t>
  </si>
  <si>
    <t>WIS-LASLR</t>
  </si>
  <si>
    <t>WISLASL-R</t>
  </si>
  <si>
    <t>WISLASLR-</t>
  </si>
  <si>
    <t>WI-SLASLR</t>
  </si>
  <si>
    <t>WISLAS-LR</t>
  </si>
  <si>
    <t>GYPWLLXE</t>
  </si>
  <si>
    <t>GYPWLLXE-</t>
  </si>
  <si>
    <t>G-YPWLLXE</t>
  </si>
  <si>
    <t>GYPW-LLXE</t>
  </si>
  <si>
    <t>DILGFFEN</t>
  </si>
  <si>
    <t>DILGFFEN-</t>
  </si>
  <si>
    <t>DIL-GFFEN</t>
  </si>
  <si>
    <t>ISLASLRI</t>
  </si>
  <si>
    <t>ISL-ASLRI</t>
  </si>
  <si>
    <t>ISLA-SLRI</t>
  </si>
  <si>
    <t>ISLAS-LRI</t>
  </si>
  <si>
    <t>YPWLLXEF</t>
  </si>
  <si>
    <t>YPW-LLXEF</t>
  </si>
  <si>
    <t>Y-PWLLXEF</t>
  </si>
  <si>
    <t>YPWL-LXEF</t>
  </si>
  <si>
    <t>ILGFFENL</t>
  </si>
  <si>
    <t>ILG-FFENL</t>
  </si>
  <si>
    <t>IL-GFFENL</t>
  </si>
  <si>
    <t>SLASLRIX</t>
  </si>
  <si>
    <t>SLASLRI-X</t>
  </si>
  <si>
    <t>SLASL-RIX</t>
  </si>
  <si>
    <t>SLA-SLRIX</t>
  </si>
  <si>
    <t>SLAS-LRIX</t>
  </si>
  <si>
    <t>PWLLXEFK</t>
  </si>
  <si>
    <t>PWLLXEFK-</t>
  </si>
  <si>
    <t>PWL-LXEFK</t>
  </si>
  <si>
    <t>LGFFENLR</t>
  </si>
  <si>
    <t>LGF-FENLR</t>
  </si>
  <si>
    <t>LGFFENLR-</t>
  </si>
  <si>
    <t>LGFFEN-LR</t>
  </si>
  <si>
    <t>MASLRIXE</t>
  </si>
  <si>
    <t>MASLRIXE-</t>
  </si>
  <si>
    <t>WLLXEFKR</t>
  </si>
  <si>
    <t>WLLXEFKR-</t>
  </si>
  <si>
    <t>WLL-XEFKR</t>
  </si>
  <si>
    <t>WLLXEFK-R</t>
  </si>
  <si>
    <t>WLLXEF-KR</t>
  </si>
  <si>
    <t>GFFENLRE</t>
  </si>
  <si>
    <t>GFFENLRE-</t>
  </si>
  <si>
    <t>GFFE-NLRE</t>
  </si>
  <si>
    <t>ASLRIXEK</t>
  </si>
  <si>
    <t>ASL-RIXEK</t>
  </si>
  <si>
    <t>AS-LRIXEK</t>
  </si>
  <si>
    <t>LLXEFKRN</t>
  </si>
  <si>
    <t>LLXEFKRN-</t>
  </si>
  <si>
    <t>FFENLREI</t>
  </si>
  <si>
    <t>FFE-NLREI</t>
  </si>
  <si>
    <t>F-FENLREI</t>
  </si>
  <si>
    <t>FF-ENLREI</t>
  </si>
  <si>
    <t>SLRIXEKL</t>
  </si>
  <si>
    <t>SLR-IXEKL</t>
  </si>
  <si>
    <t>SL-RIXEKL</t>
  </si>
  <si>
    <t>LXEFKRNX</t>
  </si>
  <si>
    <t>LXEFKRN-X</t>
  </si>
  <si>
    <t>LXE-FKRNX</t>
  </si>
  <si>
    <t>L-XEFKRNX</t>
  </si>
  <si>
    <t>LXEFKR-NX</t>
  </si>
  <si>
    <t>FENLREIK</t>
  </si>
  <si>
    <t>FENLREIK-</t>
  </si>
  <si>
    <t>FEN-LREIK</t>
  </si>
  <si>
    <t>FENLR-EIK</t>
  </si>
  <si>
    <t>MRIXEKLN</t>
  </si>
  <si>
    <t>MRIXEKLN-</t>
  </si>
  <si>
    <t>XEFKRNXI</t>
  </si>
  <si>
    <t>XEF-KRNXI</t>
  </si>
  <si>
    <t>ENLREIKS</t>
  </si>
  <si>
    <t>ENLREIKS-</t>
  </si>
  <si>
    <t>ENL-REIKS</t>
  </si>
  <si>
    <t>RIXEKLNL</t>
  </si>
  <si>
    <t>RIXEKLN-L</t>
  </si>
  <si>
    <t>RIXEKL-NL</t>
  </si>
  <si>
    <t>RIXEK-LNL</t>
  </si>
  <si>
    <t>EFKRNXIX</t>
  </si>
  <si>
    <t>EFK-RNXIX</t>
  </si>
  <si>
    <t>EFKRN-XIX</t>
  </si>
  <si>
    <t>E-FKRNXIX</t>
  </si>
  <si>
    <t>EFKRNXI-X</t>
  </si>
  <si>
    <t>EF-KRNXIX</t>
  </si>
  <si>
    <t>NLREIKSE</t>
  </si>
  <si>
    <t>NLREIKSE-</t>
  </si>
  <si>
    <t>NLREIK-SE</t>
  </si>
  <si>
    <t>NLR-EIKSE</t>
  </si>
  <si>
    <t>IXEKLNLN</t>
  </si>
  <si>
    <t>IXEKLNLN-</t>
  </si>
  <si>
    <t>I-XEKLNLN</t>
  </si>
  <si>
    <t>FKRNXIXI</t>
  </si>
  <si>
    <t>FKR-NXIXI</t>
  </si>
  <si>
    <t>F-KRNXIXI</t>
  </si>
  <si>
    <t>LREIKSEX</t>
  </si>
  <si>
    <t>LR-EIKSEX</t>
  </si>
  <si>
    <t>LRE-IKSEX</t>
  </si>
  <si>
    <t>LREIKS-EX</t>
  </si>
  <si>
    <t>L-REIKSEX</t>
  </si>
  <si>
    <t>XEKLNLNK</t>
  </si>
  <si>
    <t>XEK-LNLNK</t>
  </si>
  <si>
    <t>XEKLNLNK-</t>
  </si>
  <si>
    <t>XEKLNLN-K</t>
  </si>
  <si>
    <t>XEKLN-LNK</t>
  </si>
  <si>
    <t>KRNXIXIN</t>
  </si>
  <si>
    <t>KRNXIXIN-</t>
  </si>
  <si>
    <t>REIKSEXI</t>
  </si>
  <si>
    <t>REI-KSEXI</t>
  </si>
  <si>
    <t>REIKS-EXI</t>
  </si>
  <si>
    <t>EKLNLNKX</t>
  </si>
  <si>
    <t>EKLNLN-KX</t>
  </si>
  <si>
    <t>EKL-NLNKX</t>
  </si>
  <si>
    <t>E-KLNLNKX</t>
  </si>
  <si>
    <t>REQRDSRP</t>
  </si>
  <si>
    <t>REQRDSRP-</t>
  </si>
  <si>
    <t>REQ-RDSRP</t>
  </si>
  <si>
    <t>R-EQRDSRP</t>
  </si>
  <si>
    <t>ENSEILAL</t>
  </si>
  <si>
    <t>ENSEI-LAL</t>
  </si>
  <si>
    <t>ENS-EILAL</t>
  </si>
  <si>
    <t>ENSE-ILAL</t>
  </si>
  <si>
    <t>RTARFSPX</t>
  </si>
  <si>
    <t>RTA-RFSPX</t>
  </si>
  <si>
    <t>RTARF-SPX</t>
  </si>
  <si>
    <t>RTARFS-PX</t>
  </si>
  <si>
    <t>RTAR-FSPX</t>
  </si>
  <si>
    <t>EQRDSRPE</t>
  </si>
  <si>
    <t>EQRDSRPE-</t>
  </si>
  <si>
    <t>NSEILALS</t>
  </si>
  <si>
    <t>NSEILALS-</t>
  </si>
  <si>
    <t>NSE-ILALS</t>
  </si>
  <si>
    <t>NS-EILALS</t>
  </si>
  <si>
    <t>NSEILA-LS</t>
  </si>
  <si>
    <t>TARFSPXA</t>
  </si>
  <si>
    <t>TAR-FSPXA</t>
  </si>
  <si>
    <t>TARFSPXA-</t>
  </si>
  <si>
    <t>QRDSRPEQ</t>
  </si>
  <si>
    <t>QRD-SRPEQ</t>
  </si>
  <si>
    <t>QRDSRPEQ-</t>
  </si>
  <si>
    <t>Q-RDSRPEQ</t>
  </si>
  <si>
    <t>QRDSRP-EQ</t>
  </si>
  <si>
    <t>SEILALSN</t>
  </si>
  <si>
    <t>SEILALSN-</t>
  </si>
  <si>
    <t>ARFSPXAT</t>
  </si>
  <si>
    <t>ARFSPXAT-</t>
  </si>
  <si>
    <t>ARF-SPXAT</t>
  </si>
  <si>
    <t>ARFS-PXAT</t>
  </si>
  <si>
    <t>RDSRPEQR</t>
  </si>
  <si>
    <t>RDS-RPEQR</t>
  </si>
  <si>
    <t>R-DSRPEQR</t>
  </si>
  <si>
    <t>EILALSNG</t>
  </si>
  <si>
    <t>EIL-ALSNG</t>
  </si>
  <si>
    <t>EILALSNG-</t>
  </si>
  <si>
    <t>RFSPXATA</t>
  </si>
  <si>
    <t>RFS-PXATA</t>
  </si>
  <si>
    <t>R-FSPXATA</t>
  </si>
  <si>
    <t>RFSPXATA-</t>
  </si>
  <si>
    <t>RFSPXA-TA</t>
  </si>
  <si>
    <t>DSRPEQRP</t>
  </si>
  <si>
    <t>DSRPEQRP-</t>
  </si>
  <si>
    <t>DSRPEQ-RP</t>
  </si>
  <si>
    <t>DSR-PEQRP</t>
  </si>
  <si>
    <t>ILALSNGL</t>
  </si>
  <si>
    <t>ILA-LSNGL</t>
  </si>
  <si>
    <t>FSPXATAX</t>
  </si>
  <si>
    <t>FSPXAT-AX</t>
  </si>
  <si>
    <t>FSP-XATAX</t>
  </si>
  <si>
    <t>FS-PXATAX</t>
  </si>
  <si>
    <t>FSPXA-TAX</t>
  </si>
  <si>
    <t>FSPXATA-X</t>
  </si>
  <si>
    <t>SRPEQRPD</t>
  </si>
  <si>
    <t>SRPEQRPD-</t>
  </si>
  <si>
    <t>LALSNGLT</t>
  </si>
  <si>
    <t>LALSNGLT-</t>
  </si>
  <si>
    <t>LALSNG-LT</t>
  </si>
  <si>
    <t>SPXATAXR</t>
  </si>
  <si>
    <t>SP-XATAXR</t>
  </si>
  <si>
    <t>SPXATAXR-</t>
  </si>
  <si>
    <t>SPXA-TAXR</t>
  </si>
  <si>
    <t>S-PXATAXR</t>
  </si>
  <si>
    <t>RPEQRPDV</t>
  </si>
  <si>
    <t>RP-EQRPDV</t>
  </si>
  <si>
    <t>RPEQRPDV-</t>
  </si>
  <si>
    <t>RPE-QRPDV</t>
  </si>
  <si>
    <t>R-PEQRPDV</t>
  </si>
  <si>
    <t>RPEQRPD-V</t>
  </si>
  <si>
    <t>RPEQRP-DV</t>
  </si>
  <si>
    <t>ALSNGLTS</t>
  </si>
  <si>
    <t>ALSNGLTS-</t>
  </si>
  <si>
    <t>ALS-NGLTS</t>
  </si>
  <si>
    <t>PXATAXRR</t>
  </si>
  <si>
    <t>PEQRPDVG</t>
  </si>
  <si>
    <t>PEQRPDVG-</t>
  </si>
  <si>
    <t>PEQRPD-VG</t>
  </si>
  <si>
    <t>MSNGLTSV</t>
  </si>
  <si>
    <t>MSN-GLTSV</t>
  </si>
  <si>
    <t>MSNGL-TSV</t>
  </si>
  <si>
    <t>MSNGLT-SV</t>
  </si>
  <si>
    <t>XATAXRRW</t>
  </si>
  <si>
    <t>XATAXRR-W</t>
  </si>
  <si>
    <t>XAT-AXRRW</t>
  </si>
  <si>
    <t>XATA-XRRW</t>
  </si>
  <si>
    <t>EQRPDVGG</t>
  </si>
  <si>
    <t>EQRPDVGG-</t>
  </si>
  <si>
    <t>EQR-PDVGG</t>
  </si>
  <si>
    <t>SNGLTSVE</t>
  </si>
  <si>
    <t>SNGLTSVE-</t>
  </si>
  <si>
    <t>SNG-LTSVE</t>
  </si>
  <si>
    <t>ATAXRRWR</t>
  </si>
  <si>
    <t>ATAXRRWR-</t>
  </si>
  <si>
    <t>ATAXRRW-R</t>
  </si>
  <si>
    <t>ATAXR-RWR</t>
  </si>
  <si>
    <t>QRPDVGGG</t>
  </si>
  <si>
    <t>QRPDVGGG-</t>
  </si>
  <si>
    <t>NGLTSVEG</t>
  </si>
  <si>
    <t>NGL-TSVEG</t>
  </si>
  <si>
    <t>NGLTSVEG-</t>
  </si>
  <si>
    <t>NGLTS-VEG</t>
  </si>
  <si>
    <t>TAXRRWRE</t>
  </si>
  <si>
    <t>TA-XRRWRE</t>
  </si>
  <si>
    <t>TAXRRWRE-</t>
  </si>
  <si>
    <t>RPDVGGGK</t>
  </si>
  <si>
    <t>RPDVGGGK-</t>
  </si>
  <si>
    <t>RPD-VGGGK</t>
  </si>
  <si>
    <t>RPDVGG-GK</t>
  </si>
  <si>
    <t>R-PDVGGGK</t>
  </si>
  <si>
    <t>GLTSVEGS</t>
  </si>
  <si>
    <t>GLTSVEGS-</t>
  </si>
  <si>
    <t>GLT-SVEGS</t>
  </si>
  <si>
    <t>AXRRWREA</t>
  </si>
  <si>
    <t>AXRRWR-EA</t>
  </si>
  <si>
    <t>AXRRW-REA</t>
  </si>
  <si>
    <t>AXR-RWREA</t>
  </si>
  <si>
    <t>PDVGGGKQ</t>
  </si>
  <si>
    <t>PDVGGGKQ-</t>
  </si>
  <si>
    <t>MTSVEGSR</t>
  </si>
  <si>
    <t>MTSVEG-SR</t>
  </si>
  <si>
    <t>MTS-VEGSR</t>
  </si>
  <si>
    <t>MTSVEGSR-</t>
  </si>
  <si>
    <t>XRRWREAG</t>
  </si>
  <si>
    <t>XRRWR-EAG</t>
  </si>
  <si>
    <t>XRRWREAG-</t>
  </si>
  <si>
    <t>XRR-WREAG</t>
  </si>
  <si>
    <t>XRRW-REAG</t>
  </si>
  <si>
    <t>XRRWRE-AG</t>
  </si>
  <si>
    <t>DVGGGKQA</t>
  </si>
  <si>
    <t>DV-GGGKQA</t>
  </si>
  <si>
    <t>DVGG-GKQA</t>
  </si>
  <si>
    <t>DVG-GGKQA</t>
  </si>
  <si>
    <t>DVGGGK-QA</t>
  </si>
  <si>
    <t>TSVEGSRR</t>
  </si>
  <si>
    <t>TSVEGSR-R</t>
  </si>
  <si>
    <t>TSVEG-SRR</t>
  </si>
  <si>
    <t>TSV-EGSRR</t>
  </si>
  <si>
    <t>TSVEGSRR-</t>
  </si>
  <si>
    <t>TSVE-GSRR</t>
  </si>
  <si>
    <t>TSVEGS-RR</t>
  </si>
  <si>
    <t>RRWREAGA</t>
  </si>
  <si>
    <t>RRW-REAGA</t>
  </si>
  <si>
    <t>RRWREA-GA</t>
  </si>
  <si>
    <t>R-RWREAGA</t>
  </si>
  <si>
    <t>RRWRE-AGA</t>
  </si>
  <si>
    <t>RRWREAGA-</t>
  </si>
  <si>
    <t>RRWR-EAGA</t>
  </si>
  <si>
    <t>VGGGKQAQ</t>
  </si>
  <si>
    <t>VG-GGKQAQ</t>
  </si>
  <si>
    <t>VGGGKQAQ-</t>
  </si>
  <si>
    <t>VGG-GKQAQ</t>
  </si>
  <si>
    <t>VGGGK-QAQ</t>
  </si>
  <si>
    <t>SVEGSRRR</t>
  </si>
  <si>
    <t>SVEGSRRR-</t>
  </si>
  <si>
    <t>SV-EGSRRR</t>
  </si>
  <si>
    <t>SVE-GSRRR</t>
  </si>
  <si>
    <t>SVEGSR-RR</t>
  </si>
  <si>
    <t>RWREAGAG</t>
  </si>
  <si>
    <t>RWREAGAG-</t>
  </si>
  <si>
    <t>RWREAG-AG</t>
  </si>
  <si>
    <t>RWREAGA-G</t>
  </si>
  <si>
    <t>GGGKQAQA</t>
  </si>
  <si>
    <t>GG-GKQAQA</t>
  </si>
  <si>
    <t>GGG-KQAQA</t>
  </si>
  <si>
    <t>G-GGKQAQA</t>
  </si>
  <si>
    <t>GGGKQA-QA</t>
  </si>
  <si>
    <t>GGGKQ-AQA</t>
  </si>
  <si>
    <t>VEGSRRRL</t>
  </si>
  <si>
    <t>VE-GSRRRL</t>
  </si>
  <si>
    <t>VEG-SRRRL</t>
  </si>
  <si>
    <t>WREAGAGS</t>
  </si>
  <si>
    <t>WREAGAGS-</t>
  </si>
  <si>
    <t>WRE-AGAGS</t>
  </si>
  <si>
    <t>W-REAGAGS</t>
  </si>
  <si>
    <t>GGKQAQAP</t>
  </si>
  <si>
    <t>GGK-QAQAP</t>
  </si>
  <si>
    <t>GGKQAQAP-</t>
  </si>
  <si>
    <t>GGKQAQ-AP</t>
  </si>
  <si>
    <t>GGKQA-QAP</t>
  </si>
  <si>
    <t>EGSRRRLR</t>
  </si>
  <si>
    <t>EGS-RRRLR</t>
  </si>
  <si>
    <t>EGSRRRLR-</t>
  </si>
  <si>
    <t>EGSRRR-LR</t>
  </si>
  <si>
    <t>EGSRRRL-R</t>
  </si>
  <si>
    <t>REAGAGSV</t>
  </si>
  <si>
    <t>REAGAG-SV</t>
  </si>
  <si>
    <t>REA-GAGSV</t>
  </si>
  <si>
    <t>GKQAQAPX</t>
  </si>
  <si>
    <t>GKQAQAP-X</t>
  </si>
  <si>
    <t>GKQ-AQAPX</t>
  </si>
  <si>
    <t>GKQAQA-PX</t>
  </si>
  <si>
    <t>GSRRRLRE</t>
  </si>
  <si>
    <t>GSRRRLRE-</t>
  </si>
  <si>
    <t>GSR-RRLRE</t>
  </si>
  <si>
    <t>EAGAGSVR</t>
  </si>
  <si>
    <t>EA-GAGSVR</t>
  </si>
  <si>
    <t>EAGA-GSVR</t>
  </si>
  <si>
    <t>EAGAGSVR-</t>
  </si>
  <si>
    <t>EAG-AGSVR</t>
  </si>
  <si>
    <t>KQAQAPXG</t>
  </si>
  <si>
    <t>KQAQAPXG-</t>
  </si>
  <si>
    <t>KQAQAP-XG</t>
  </si>
  <si>
    <t>SRRRLREE</t>
  </si>
  <si>
    <t>SRRRLREE-</t>
  </si>
  <si>
    <t>SRR-RLREE</t>
  </si>
  <si>
    <t>SRRRLR-EE</t>
  </si>
  <si>
    <t>AGAGSVRR</t>
  </si>
  <si>
    <t>AGA-GSVRR</t>
  </si>
  <si>
    <t>AGAGS-VRR</t>
  </si>
  <si>
    <t>AGAGSVRR-</t>
  </si>
  <si>
    <t>AGAGSV-RR</t>
  </si>
  <si>
    <t>QAQAPXGG</t>
  </si>
  <si>
    <t>QAQAPXGG-</t>
  </si>
  <si>
    <t>QAQ-APXGG</t>
  </si>
  <si>
    <t>RRRLREEA</t>
  </si>
  <si>
    <t>RRR-LREEA</t>
  </si>
  <si>
    <t>R-RRLREEA</t>
  </si>
  <si>
    <t>RRRLR-EEA</t>
  </si>
  <si>
    <t>RR-RLREEA</t>
  </si>
  <si>
    <t>RRRLRE-EA</t>
  </si>
  <si>
    <t>RRRL-REEA</t>
  </si>
  <si>
    <t>GAGSVRRQ</t>
  </si>
  <si>
    <t>GAGSVRRQ-</t>
  </si>
  <si>
    <t>AQAPXGGK</t>
  </si>
  <si>
    <t>AQAPXGGK-</t>
  </si>
  <si>
    <t>AQAPXG-GK</t>
  </si>
  <si>
    <t>AQAPXGG-K</t>
  </si>
  <si>
    <t>AQA-PXGGK</t>
  </si>
  <si>
    <t>RRLREEAR</t>
  </si>
  <si>
    <t>RRLRE-EAR</t>
  </si>
  <si>
    <t>RRL-REEAR</t>
  </si>
  <si>
    <t>RRLREE-AR</t>
  </si>
  <si>
    <t>R-RLREEAR</t>
  </si>
  <si>
    <t>AGSVRRQD</t>
  </si>
  <si>
    <t>AGSVRRQD-</t>
  </si>
  <si>
    <t>AGS-VRRQD</t>
  </si>
  <si>
    <t>QAPXGGKI</t>
  </si>
  <si>
    <t>QAPXGG-KI</t>
  </si>
  <si>
    <t>QAPXGGK-I</t>
  </si>
  <si>
    <t>QA-PXGGKI</t>
  </si>
  <si>
    <t>QAPXG-GKI</t>
  </si>
  <si>
    <t>QAP-XGGKI</t>
  </si>
  <si>
    <t>RLREEARS</t>
  </si>
  <si>
    <t>RLREEARS-</t>
  </si>
  <si>
    <t>GSVRRQDL</t>
  </si>
  <si>
    <t>GSV-RRQDL</t>
  </si>
  <si>
    <t>GSVRR-QDL</t>
  </si>
  <si>
    <t>GSVRRQ-DL</t>
  </si>
  <si>
    <t>APXGGKIS</t>
  </si>
  <si>
    <t>APXGGKIS-</t>
  </si>
  <si>
    <t>LREEARSQ</t>
  </si>
  <si>
    <t>LREEAR-SQ</t>
  </si>
  <si>
    <t>LREEARSQ-</t>
  </si>
  <si>
    <t>LRE-EARSQ</t>
  </si>
  <si>
    <t>L-REEARSQ</t>
  </si>
  <si>
    <t>LREE-ARSQ</t>
  </si>
  <si>
    <t>SVRRQDLR</t>
  </si>
  <si>
    <t>SVRRQDLR-</t>
  </si>
  <si>
    <t>SVR-RQDLR</t>
  </si>
  <si>
    <t>SV-RRQDLR</t>
  </si>
  <si>
    <t>PXGGKISG</t>
  </si>
  <si>
    <t>PXGGKI-SG</t>
  </si>
  <si>
    <t>REEARSQG</t>
  </si>
  <si>
    <t>REE-ARSQG</t>
  </si>
  <si>
    <t>RE-EARSQG</t>
  </si>
  <si>
    <t>REEARSQG-</t>
  </si>
  <si>
    <t>R-EEARSQG</t>
  </si>
  <si>
    <t>VRRQDLRE</t>
  </si>
  <si>
    <t>VRRQDLRE-</t>
  </si>
  <si>
    <t>XGGKISGS</t>
  </si>
  <si>
    <t>XGGKISGS-</t>
  </si>
  <si>
    <t>XGG-KISGS</t>
  </si>
  <si>
    <t>XG-GKISGS</t>
  </si>
  <si>
    <t>EEARSQGV</t>
  </si>
  <si>
    <t>EEA-RSQGV</t>
  </si>
  <si>
    <t>EEAR-SQGV</t>
  </si>
  <si>
    <t>RRQDLREL</t>
  </si>
  <si>
    <t>RRQDLR-EL</t>
  </si>
  <si>
    <t>RRQD-LREL</t>
  </si>
  <si>
    <t>R-RQDLREL</t>
  </si>
  <si>
    <t>RRQDL-REL</t>
  </si>
  <si>
    <t>GGKISGSX</t>
  </si>
  <si>
    <t>GGK-ISGSX</t>
  </si>
  <si>
    <t>GGKISG-SX</t>
  </si>
  <si>
    <t>EARSQGVE</t>
  </si>
  <si>
    <t>EARSQGVE-</t>
  </si>
  <si>
    <t>RQDLRELR</t>
  </si>
  <si>
    <t>RQD-LRELR</t>
  </si>
  <si>
    <t>RQDLRELR-</t>
  </si>
  <si>
    <t>RQ-DLRELR</t>
  </si>
  <si>
    <t>RQDLRE-LR</t>
  </si>
  <si>
    <t>GKISGSXG</t>
  </si>
  <si>
    <t>GKISGSXG-</t>
  </si>
  <si>
    <t>GKISG-SXG</t>
  </si>
  <si>
    <t>ARSQGVED</t>
  </si>
  <si>
    <t>ARSQGVED-</t>
  </si>
  <si>
    <t>ARS-QGVED</t>
  </si>
  <si>
    <t>QDLRELRT</t>
  </si>
  <si>
    <t>QDLRELRT-</t>
  </si>
  <si>
    <t>QDL-RELRT</t>
  </si>
  <si>
    <t>KISGSXGP</t>
  </si>
  <si>
    <t>KISGSXGP-</t>
  </si>
  <si>
    <t>KIS-GSXGP</t>
  </si>
  <si>
    <t>K-ISGSXGP</t>
  </si>
  <si>
    <t>RSQGVEDL</t>
  </si>
  <si>
    <t>RSQ-GVEDL</t>
  </si>
  <si>
    <t>RSQG-VEDL</t>
  </si>
  <si>
    <t>DLRELRTF</t>
  </si>
  <si>
    <t>DLRELR-TF</t>
  </si>
  <si>
    <t>DLREL-RTF</t>
  </si>
  <si>
    <t>DLR-ELRTF</t>
  </si>
  <si>
    <t>DLRE-LRTF</t>
  </si>
  <si>
    <t>ISGSXGPF</t>
  </si>
  <si>
    <t>ISG-SXGPF</t>
  </si>
  <si>
    <t>ISGSXGP-F</t>
  </si>
  <si>
    <t>SQGVEDLF</t>
  </si>
  <si>
    <t>SQ-GVEDLF</t>
  </si>
  <si>
    <t>SQG-VEDLF</t>
  </si>
  <si>
    <t>SQGV-EDLF</t>
  </si>
  <si>
    <t>LRELRTFS</t>
  </si>
  <si>
    <t>LRELRTFS-</t>
  </si>
  <si>
    <t>L-RELRTFS</t>
  </si>
  <si>
    <t>SGSXGPFL</t>
  </si>
  <si>
    <t>SGS-XGPFL</t>
  </si>
  <si>
    <t>SGSXGPF-L</t>
  </si>
  <si>
    <t>SGSXGP-FL</t>
  </si>
  <si>
    <t>QGVEDLFF</t>
  </si>
  <si>
    <t>QGV-EDLFF</t>
  </si>
  <si>
    <t>QGVED-LFF</t>
  </si>
  <si>
    <t>QGVEDLF-F</t>
  </si>
  <si>
    <t>QGVE-DLFF</t>
  </si>
  <si>
    <t>RELRTFSS</t>
  </si>
  <si>
    <t>RELRTFSS-</t>
  </si>
  <si>
    <t>REL-RTFSS</t>
  </si>
  <si>
    <t>GSXGPFLQ</t>
  </si>
  <si>
    <t>GSXGPFLQ-</t>
  </si>
  <si>
    <t>GVEDLFFR</t>
  </si>
  <si>
    <t>GVEDLF-FR</t>
  </si>
  <si>
    <t>GVEDLFF-R</t>
  </si>
  <si>
    <t>GVE-DLFFR</t>
  </si>
  <si>
    <t>GVEDLFFR-</t>
  </si>
  <si>
    <t>GVED-LFFR</t>
  </si>
  <si>
    <t>GV-EDLFFR</t>
  </si>
  <si>
    <t>ELRTFSSE</t>
  </si>
  <si>
    <t>ELRTFSSE-</t>
  </si>
  <si>
    <t>ELR-TFSSE</t>
  </si>
  <si>
    <t>ELRTF-SSE</t>
  </si>
  <si>
    <t>SXGPFLQR</t>
  </si>
  <si>
    <t>S-XGPFLQR</t>
  </si>
  <si>
    <t>SXG-PFLQR</t>
  </si>
  <si>
    <t>VEDLFFRG</t>
  </si>
  <si>
    <t>VEDLFFRG-</t>
  </si>
  <si>
    <t>VED-LFFRG</t>
  </si>
  <si>
    <t>VEDLFF-RG</t>
  </si>
  <si>
    <t>MRTFSSEG</t>
  </si>
  <si>
    <t>M-RTFSSEG</t>
  </si>
  <si>
    <t>MRTFSSEG-</t>
  </si>
  <si>
    <t>MRT-FSSEG</t>
  </si>
  <si>
    <t>MRTFS-SEG</t>
  </si>
  <si>
    <t>MRTF-SSEG</t>
  </si>
  <si>
    <t>MRTFSS-EG</t>
  </si>
  <si>
    <t>XGPFLQRV</t>
  </si>
  <si>
    <t>XGP-FLQRV</t>
  </si>
  <si>
    <t>XG-PFLQRV</t>
  </si>
  <si>
    <t>XGPFLQ-RV</t>
  </si>
  <si>
    <t>EDLFFRGX</t>
  </si>
  <si>
    <t>EDL-FFRGX</t>
  </si>
  <si>
    <t>E-DLFFRGX</t>
  </si>
  <si>
    <t>RTFSSEGD</t>
  </si>
  <si>
    <t>RTFSSEGD-</t>
  </si>
  <si>
    <t>RTF-SSEGD</t>
  </si>
  <si>
    <t>RTFSSE-GD</t>
  </si>
  <si>
    <t>GPFLQRVT</t>
  </si>
  <si>
    <t>GPFLQRVT-</t>
  </si>
  <si>
    <t>GPF-LQRVT</t>
  </si>
  <si>
    <t>DLFFRGXL</t>
  </si>
  <si>
    <t>DLF-FRGXL</t>
  </si>
  <si>
    <t>DLFFRG-XL</t>
  </si>
  <si>
    <t>DLFF-RGXL</t>
  </si>
  <si>
    <t>TFSSEGDS</t>
  </si>
  <si>
    <t>TFSSEGDS-</t>
  </si>
  <si>
    <t>PFLQRVTQ</t>
  </si>
  <si>
    <t>PFLQRVTQ-</t>
  </si>
  <si>
    <t>LFFRGXLR</t>
  </si>
  <si>
    <t>LFFRGXL-R</t>
  </si>
  <si>
    <t>LFF-RGXLR</t>
  </si>
  <si>
    <t>LFFRGXLR-</t>
  </si>
  <si>
    <t>FSSEGDSG</t>
  </si>
  <si>
    <t>FSSEGDSG-</t>
  </si>
  <si>
    <t>FSSEGD-SG</t>
  </si>
  <si>
    <t>FSSE-GDSG</t>
  </si>
  <si>
    <t>FSS-EGDSG</t>
  </si>
  <si>
    <t>FLQRVTQV</t>
  </si>
  <si>
    <t>FLQ-RVTQV</t>
  </si>
  <si>
    <t>FL-QRVTQV</t>
  </si>
  <si>
    <t>FFRGXLRS</t>
  </si>
  <si>
    <t>FFRGXLRS-</t>
  </si>
  <si>
    <t>FFR-GXLRS</t>
  </si>
  <si>
    <t>SSEGDSGQ</t>
  </si>
  <si>
    <t>SSEGDSGQ-</t>
  </si>
  <si>
    <t>SS-EGDSGQ</t>
  </si>
  <si>
    <t>LQRVTQVN</t>
  </si>
  <si>
    <t>LQRVTQVN-</t>
  </si>
  <si>
    <t>LQR-VTQVN</t>
  </si>
  <si>
    <t>FRGXLRST</t>
  </si>
  <si>
    <t>FRGXLRST-</t>
  </si>
  <si>
    <t>FRG-XLRST</t>
  </si>
  <si>
    <t>FRGXLR-ST</t>
  </si>
  <si>
    <t>F-RGXLRST</t>
  </si>
  <si>
    <t>FRGXL-RST</t>
  </si>
  <si>
    <t>FR-GXLRST</t>
  </si>
  <si>
    <t>SEGDSGQH</t>
  </si>
  <si>
    <t>SEGDSGQH-</t>
  </si>
  <si>
    <t>SEGDSG-QH</t>
  </si>
  <si>
    <t>SEGDSGQ-H</t>
  </si>
  <si>
    <t>QRVTQVNT</t>
  </si>
  <si>
    <t>QRVTQVNT-</t>
  </si>
  <si>
    <t>QRV-TQVNT</t>
  </si>
  <si>
    <t>Q-RVTQVNT</t>
  </si>
  <si>
    <t>QRVTQ-VNT</t>
  </si>
  <si>
    <t>RGXLRSTQ</t>
  </si>
  <si>
    <t>RGXLRSTQ-</t>
  </si>
  <si>
    <t>RG-XLRSTQ</t>
  </si>
  <si>
    <t>EGDSGQHR</t>
  </si>
  <si>
    <t>EGD-SGQHR</t>
  </si>
  <si>
    <t>EGDSG-QHR</t>
  </si>
  <si>
    <t>EG-DSGQHR</t>
  </si>
  <si>
    <t>EGDSGQHR-</t>
  </si>
  <si>
    <t>EGDSGQH-R</t>
  </si>
  <si>
    <t>RVTQVNTG</t>
  </si>
  <si>
    <t>RVTQVNTG-</t>
  </si>
  <si>
    <t>RVTQV-NTG</t>
  </si>
  <si>
    <t>RVTQVN-TG</t>
  </si>
  <si>
    <t>RVTQ-VNTG</t>
  </si>
  <si>
    <t>RVT-QVNTG</t>
  </si>
  <si>
    <t>GXLRSTQG</t>
  </si>
  <si>
    <t>GXLRSTQG-</t>
  </si>
  <si>
    <t>GXL-RSTQG</t>
  </si>
  <si>
    <t>GXLRST-QG</t>
  </si>
  <si>
    <t>GDSGQHRG</t>
  </si>
  <si>
    <t>GDSGQHRG-</t>
  </si>
  <si>
    <t>GDS-GQHRG</t>
  </si>
  <si>
    <t>G-DSGQHRG</t>
  </si>
  <si>
    <t>GDSG-QHRG</t>
  </si>
  <si>
    <t>VTQVNTGA</t>
  </si>
  <si>
    <t>VTQ-VNTGA</t>
  </si>
  <si>
    <t>XLRSTQGP</t>
  </si>
  <si>
    <t>XLRSTQGP-</t>
  </si>
  <si>
    <t>XLR-STQGP</t>
  </si>
  <si>
    <t>XLRS-TQGP</t>
  </si>
  <si>
    <t>DSGQHRGP</t>
  </si>
  <si>
    <t>DSGQHRGP-</t>
  </si>
  <si>
    <t>DS-GQHRGP</t>
  </si>
  <si>
    <t>DSG-QHRGP</t>
  </si>
  <si>
    <t>DSGQ-HRGP</t>
  </si>
  <si>
    <t>DSGQHR-GP</t>
  </si>
  <si>
    <t>TQVNTGAP</t>
  </si>
  <si>
    <t>TQVNTGAP-</t>
  </si>
  <si>
    <t>TQV-NTGAP</t>
  </si>
  <si>
    <t>TQVNTG-AP</t>
  </si>
  <si>
    <t>TQVNTGA-P</t>
  </si>
  <si>
    <t>TQVN-TGAP</t>
  </si>
  <si>
    <t>LRSTQGPP</t>
  </si>
  <si>
    <t>LRSTQGPP-</t>
  </si>
  <si>
    <t>LRSTQG-PP</t>
  </si>
  <si>
    <t>L-RSTQGPP</t>
  </si>
  <si>
    <t>LRSTQGP-P</t>
  </si>
  <si>
    <t>SGQHRGPH</t>
  </si>
  <si>
    <t>SGQ-HRGPH</t>
  </si>
  <si>
    <t>SG-QHRGPH</t>
  </si>
  <si>
    <t>SGQHRGPH-</t>
  </si>
  <si>
    <t>SGQHRG-PH</t>
  </si>
  <si>
    <t>SGQHRGP-H</t>
  </si>
  <si>
    <t>SGQH-RGPH</t>
  </si>
  <si>
    <t>QVNTGAPM</t>
  </si>
  <si>
    <t>QVN-TGAPM</t>
  </si>
  <si>
    <t>QVNTGAP-M</t>
  </si>
  <si>
    <t>QVNTGA-PM</t>
  </si>
  <si>
    <t>RSTQGPPC</t>
  </si>
  <si>
    <t>RST-QGPPC</t>
  </si>
  <si>
    <t>RSTQGP-PC</t>
  </si>
  <si>
    <t>RSTQG-PPC</t>
  </si>
  <si>
    <t>RSTQGPP-C</t>
  </si>
  <si>
    <t>GQHRGPHV</t>
  </si>
  <si>
    <t>GQH-RGPHV</t>
  </si>
  <si>
    <t>GQHR-GPHV</t>
  </si>
  <si>
    <t>GQHRGP-HV</t>
  </si>
  <si>
    <t>VNTGAPMX</t>
  </si>
  <si>
    <t>VNT-GAPMX</t>
  </si>
  <si>
    <t>VNTGAPM-X</t>
  </si>
  <si>
    <t>VNTGAP-MX</t>
  </si>
  <si>
    <t>STQGPPCS</t>
  </si>
  <si>
    <t>STQGPPCS-</t>
  </si>
  <si>
    <t>QHRGPHVV</t>
  </si>
  <si>
    <t>QHRGP-HVV</t>
  </si>
  <si>
    <t>QHRGPHV-V</t>
  </si>
  <si>
    <t>QHRG-PHVV</t>
  </si>
  <si>
    <t>QHR-GPHVV</t>
  </si>
  <si>
    <t>QHRGPH-VV</t>
  </si>
  <si>
    <t>NTGAPMXS</t>
  </si>
  <si>
    <t>NTGAPMXS-</t>
  </si>
  <si>
    <t>NTG-APMXS</t>
  </si>
  <si>
    <t>NTGA-PMXS</t>
  </si>
  <si>
    <t>TQGPPCSR</t>
  </si>
  <si>
    <t>TQGPP-CSR</t>
  </si>
  <si>
    <t>TQ-GPPCSR</t>
  </si>
  <si>
    <t>TQG-PPCSR</t>
  </si>
  <si>
    <t>TQGPPCSR-</t>
  </si>
  <si>
    <t>TQGPPC-SR</t>
  </si>
  <si>
    <t>HRGPHVVD</t>
  </si>
  <si>
    <t>HRGPHVVD-</t>
  </si>
  <si>
    <t>H-RGPHVVD</t>
  </si>
  <si>
    <t>TGAPMXST</t>
  </si>
  <si>
    <t>TGAPMXST-</t>
  </si>
  <si>
    <t>TGA-PMXST</t>
  </si>
  <si>
    <t>TGAPM-XST</t>
  </si>
  <si>
    <t>QGPPCSRQ</t>
  </si>
  <si>
    <t>QGPPCSRQ-</t>
  </si>
  <si>
    <t>QGP-PCSRQ</t>
  </si>
  <si>
    <t>QGPPCS-RQ</t>
  </si>
  <si>
    <t>RGPHVVDR</t>
  </si>
  <si>
    <t>RGPHVVD-R</t>
  </si>
  <si>
    <t>RGP-HVVDR</t>
  </si>
  <si>
    <t>RG-PHVVDR</t>
  </si>
  <si>
    <t>RGPHVVDR-</t>
  </si>
  <si>
    <t>GAPMXSTD</t>
  </si>
  <si>
    <t>GAPMXSTD-</t>
  </si>
  <si>
    <t>GA-PMXSTD</t>
  </si>
  <si>
    <t>GAP-MXSTD</t>
  </si>
  <si>
    <t>GPPCSRQT</t>
  </si>
  <si>
    <t>GPPCSRQT-</t>
  </si>
  <si>
    <t>GPPCSR-QT</t>
  </si>
  <si>
    <t>GPP-CSRQT</t>
  </si>
  <si>
    <t>G-PPCSRQT</t>
  </si>
  <si>
    <t>GPHVVDRH</t>
  </si>
  <si>
    <t>GPH-VVDRH</t>
  </si>
  <si>
    <t>GPHV-VDRH</t>
  </si>
  <si>
    <t>APMXSTDT</t>
  </si>
  <si>
    <t>APMXSTDT-</t>
  </si>
  <si>
    <t>PPCSRQTQ</t>
  </si>
  <si>
    <t>PPCSRQTQ-</t>
  </si>
  <si>
    <t>PPC-SRQTQ</t>
  </si>
  <si>
    <t>PPCS-RQTQ</t>
  </si>
  <si>
    <t>PPCSRQ-TQ</t>
  </si>
  <si>
    <t>PPCSR-QTQ</t>
  </si>
  <si>
    <t>PHVVDRHS</t>
  </si>
  <si>
    <t>PHVVDRHS-</t>
  </si>
  <si>
    <t>PMXSTDTV</t>
  </si>
  <si>
    <t>PCSRQTQW</t>
  </si>
  <si>
    <t>PCS-RQTQW</t>
  </si>
  <si>
    <t>HVVDRHSG</t>
  </si>
  <si>
    <t>HVVDRHSG-</t>
  </si>
  <si>
    <t>HVVD-RHSG</t>
  </si>
  <si>
    <t>HVV-DRHSG</t>
  </si>
  <si>
    <t>MXSTDTVV</t>
  </si>
  <si>
    <t>MXS-TDTVV</t>
  </si>
  <si>
    <t>MXSTDTV-V</t>
  </si>
  <si>
    <t>CSRQTQWS</t>
  </si>
  <si>
    <t>CSRQTQWS-</t>
  </si>
  <si>
    <t>CSRQT-QWS</t>
  </si>
  <si>
    <t>VVDRHSGP</t>
  </si>
  <si>
    <t>VVDRHSGP-</t>
  </si>
  <si>
    <t>VVD-RHSGP</t>
  </si>
  <si>
    <t>VVDRHS-GP</t>
  </si>
  <si>
    <t>XSTDTVVL</t>
  </si>
  <si>
    <t>XSTD-TVVL</t>
  </si>
  <si>
    <t>XSTDTVV-L</t>
  </si>
  <si>
    <t>XSTDTV-VL</t>
  </si>
  <si>
    <t>XSTDT-VVL</t>
  </si>
  <si>
    <t>SRQTQWSX</t>
  </si>
  <si>
    <t>SRQ-TQWSX</t>
  </si>
  <si>
    <t>S-RQTQWSX</t>
  </si>
  <si>
    <t>VDRHSGPK</t>
  </si>
  <si>
    <t>VDRHSGPK-</t>
  </si>
  <si>
    <t>VDRHSG-PK</t>
  </si>
  <si>
    <t>V-DRHSGPK</t>
  </si>
  <si>
    <t>VDR-HSGPK</t>
  </si>
  <si>
    <t>STDTVVLR</t>
  </si>
  <si>
    <t>STDTV-VLR</t>
  </si>
  <si>
    <t>STD-TVVLR</t>
  </si>
  <si>
    <t>STDTVVLR-</t>
  </si>
  <si>
    <t>ST-DTVVLR</t>
  </si>
  <si>
    <t>RQTQWSXD</t>
  </si>
  <si>
    <t>RQTQWSXD-</t>
  </si>
  <si>
    <t>DRHSGPKI</t>
  </si>
  <si>
    <t>DRH-SGPKI</t>
  </si>
  <si>
    <t>DRHSGP-KI</t>
  </si>
  <si>
    <t>D-RHSGPKI</t>
  </si>
  <si>
    <t>DRHSG-PKI</t>
  </si>
  <si>
    <t>TDTVVLRS</t>
  </si>
  <si>
    <t>TDTVVLRS-</t>
  </si>
  <si>
    <t>TDT-VVLRS</t>
  </si>
  <si>
    <t>T-DTVVLRS</t>
  </si>
  <si>
    <t>QTQWSXDL</t>
  </si>
  <si>
    <t>QTQWS-XDL</t>
  </si>
  <si>
    <t>QTQ-WSXDL</t>
  </si>
  <si>
    <t>QTQWSXD-L</t>
  </si>
  <si>
    <t>RHSGPKIY</t>
  </si>
  <si>
    <t>RHSGPKI-Y</t>
  </si>
  <si>
    <t>RHS-GPKIY</t>
  </si>
  <si>
    <t>R-HSGPKIY</t>
  </si>
  <si>
    <t>RHSGPK-IY</t>
  </si>
  <si>
    <t>DTVVLRST</t>
  </si>
  <si>
    <t>DTV-VLRST</t>
  </si>
  <si>
    <t>DTVVL-RST</t>
  </si>
  <si>
    <t>TQWSXDLP</t>
  </si>
  <si>
    <t>TQWSXDLP-</t>
  </si>
  <si>
    <t>TQW-SXDLP</t>
  </si>
  <si>
    <t>TQWS-XDLP</t>
  </si>
  <si>
    <t>HSGPKIYQ</t>
  </si>
  <si>
    <t>HS-GPKIYQ</t>
  </si>
  <si>
    <t>HSGPKIYQ-</t>
  </si>
  <si>
    <t>TVVLRSTK</t>
  </si>
  <si>
    <t>TVV-LRSTK</t>
  </si>
  <si>
    <t>TVVLRSTK-</t>
  </si>
  <si>
    <t>TVVLRS-TK</t>
  </si>
  <si>
    <t>TVVL-RSTK</t>
  </si>
  <si>
    <t>QWSXDLPS</t>
  </si>
  <si>
    <t>QWSXDLPS-</t>
  </si>
  <si>
    <t>SGPKIYQA</t>
  </si>
  <si>
    <t>SGP-KIYQA</t>
  </si>
  <si>
    <t>SG-PKIYQA</t>
  </si>
  <si>
    <t>VVLRSTKH</t>
  </si>
  <si>
    <t>VVL-RSTKH</t>
  </si>
  <si>
    <t>WSXDLPSI</t>
  </si>
  <si>
    <t>WSXDLP-SI</t>
  </si>
  <si>
    <t>WSXDL-PSI</t>
  </si>
  <si>
    <t>WSXD-LPSI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</si>
</sst>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9F05-1928-4ABA-AC0A-302C3D30A6DE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0</v>
      </c>
      <c r="G3">
        <v>87.5</v>
      </c>
      <c r="H3">
        <v>1.5100000000000001E-2</v>
      </c>
      <c r="I3">
        <v>80.447400000000002</v>
      </c>
      <c r="J3" t="s">
        <v>33</v>
      </c>
      <c r="K3" t="s">
        <v>31</v>
      </c>
      <c r="L3">
        <v>0</v>
      </c>
      <c r="M3">
        <v>87.5</v>
      </c>
      <c r="N3">
        <v>1.5100000000000001E-2</v>
      </c>
      <c r="O3">
        <v>80.447400000000002</v>
      </c>
      <c r="P3" t="s">
        <v>33</v>
      </c>
      <c r="Q3" t="s">
        <v>31</v>
      </c>
      <c r="R3">
        <v>0</v>
      </c>
      <c r="S3">
        <v>90</v>
      </c>
      <c r="T3">
        <v>1.4200000000000001E-2</v>
      </c>
      <c r="U3">
        <v>67.907499999999999</v>
      </c>
      <c r="V3" t="s">
        <v>33</v>
      </c>
      <c r="W3" t="s">
        <v>31</v>
      </c>
      <c r="X3">
        <v>0</v>
      </c>
      <c r="Y3">
        <v>85</v>
      </c>
      <c r="Z3">
        <v>0.01</v>
      </c>
      <c r="AA3">
        <v>85.89</v>
      </c>
      <c r="AB3" t="s">
        <v>33</v>
      </c>
      <c r="AC3" t="s">
        <v>31</v>
      </c>
      <c r="AD3">
        <v>0</v>
      </c>
      <c r="AE3">
        <v>90</v>
      </c>
      <c r="AF3">
        <v>1.67E-2</v>
      </c>
      <c r="AG3">
        <v>76.004000000000005</v>
      </c>
      <c r="AH3" t="s">
        <v>33</v>
      </c>
      <c r="AI3" t="s">
        <v>31</v>
      </c>
      <c r="AJ3">
        <v>0</v>
      </c>
      <c r="AK3">
        <v>95</v>
      </c>
      <c r="AL3">
        <v>2.7E-2</v>
      </c>
      <c r="AM3">
        <v>70.348500000000001</v>
      </c>
      <c r="AN3" t="s">
        <v>33</v>
      </c>
      <c r="AO3" t="s">
        <v>31</v>
      </c>
      <c r="AP3">
        <v>0</v>
      </c>
      <c r="AQ3">
        <v>70</v>
      </c>
      <c r="AR3">
        <v>1.3299999999999999E-2</v>
      </c>
      <c r="AS3">
        <v>57.424900000000001</v>
      </c>
      <c r="AT3" t="s">
        <v>33</v>
      </c>
      <c r="AU3" t="s">
        <v>31</v>
      </c>
      <c r="AV3">
        <v>0</v>
      </c>
      <c r="AW3">
        <v>100</v>
      </c>
      <c r="AX3">
        <v>1.04E-2</v>
      </c>
      <c r="AY3">
        <v>62.206800000000001</v>
      </c>
      <c r="AZ3" t="s">
        <v>33</v>
      </c>
      <c r="BA3" t="s">
        <v>31</v>
      </c>
      <c r="BB3">
        <v>0</v>
      </c>
      <c r="BC3">
        <v>70</v>
      </c>
      <c r="BD3">
        <v>1.15E-2</v>
      </c>
      <c r="BE3">
        <v>59.586399999999998</v>
      </c>
      <c r="BF3" t="s">
        <v>33</v>
      </c>
      <c r="BG3" t="s">
        <v>31</v>
      </c>
      <c r="BH3">
        <v>0</v>
      </c>
      <c r="BI3">
        <v>80</v>
      </c>
      <c r="BJ3">
        <v>1.55E-2</v>
      </c>
      <c r="BK3">
        <v>72.743899999999996</v>
      </c>
      <c r="BL3" t="s">
        <v>33</v>
      </c>
      <c r="BM3" t="s">
        <v>31</v>
      </c>
      <c r="BN3">
        <v>0</v>
      </c>
      <c r="BO3">
        <v>65</v>
      </c>
      <c r="BP3">
        <v>1.72E-2</v>
      </c>
      <c r="BQ3">
        <v>55.0702</v>
      </c>
      <c r="BR3" t="s">
        <v>34</v>
      </c>
      <c r="BS3" t="s">
        <v>31</v>
      </c>
      <c r="BT3">
        <v>0</v>
      </c>
      <c r="BU3">
        <v>75</v>
      </c>
      <c r="BV3">
        <v>2.0500000000000001E-2</v>
      </c>
      <c r="BW3">
        <v>65.963800000000006</v>
      </c>
      <c r="BX3" t="s">
        <v>34</v>
      </c>
      <c r="BY3" t="s">
        <v>31</v>
      </c>
      <c r="BZ3">
        <v>0</v>
      </c>
      <c r="CA3">
        <v>75</v>
      </c>
      <c r="CB3">
        <v>1.43E-2</v>
      </c>
      <c r="CC3">
        <v>78.731300000000005</v>
      </c>
      <c r="CD3" t="s">
        <v>33</v>
      </c>
      <c r="CE3" t="s">
        <v>31</v>
      </c>
      <c r="CF3">
        <v>0</v>
      </c>
      <c r="CG3">
        <v>100</v>
      </c>
      <c r="CH3">
        <v>7.0000000000000001E-3</v>
      </c>
      <c r="CI3">
        <v>85.498000000000005</v>
      </c>
      <c r="CJ3" t="s">
        <v>33</v>
      </c>
      <c r="CK3" t="s">
        <v>31</v>
      </c>
      <c r="CL3">
        <v>0</v>
      </c>
      <c r="CM3">
        <v>70</v>
      </c>
      <c r="CN3">
        <v>7.7000000000000002E-3</v>
      </c>
      <c r="CO3">
        <v>60.375500000000002</v>
      </c>
      <c r="CP3" t="s">
        <v>33</v>
      </c>
      <c r="CQ3" t="s">
        <v>31</v>
      </c>
      <c r="CR3">
        <v>0</v>
      </c>
      <c r="CS3">
        <v>60</v>
      </c>
      <c r="CT3">
        <v>1.3899999999999999E-2</v>
      </c>
      <c r="CU3">
        <v>57.202500000000001</v>
      </c>
      <c r="CV3" t="s">
        <v>33</v>
      </c>
      <c r="CW3" t="s">
        <v>31</v>
      </c>
      <c r="CX3">
        <v>0</v>
      </c>
      <c r="CY3">
        <v>65</v>
      </c>
      <c r="CZ3">
        <v>1.67E-2</v>
      </c>
      <c r="DA3">
        <v>57.246000000000002</v>
      </c>
      <c r="DB3" t="s">
        <v>33</v>
      </c>
      <c r="DC3" t="s">
        <v>31</v>
      </c>
      <c r="DD3">
        <v>0</v>
      </c>
      <c r="DE3">
        <v>65</v>
      </c>
      <c r="DF3">
        <v>1.41E-2</v>
      </c>
      <c r="DG3">
        <v>55.195300000000003</v>
      </c>
      <c r="DH3" t="s">
        <v>33</v>
      </c>
      <c r="DI3" t="s">
        <v>31</v>
      </c>
      <c r="DJ3">
        <v>0</v>
      </c>
      <c r="DK3">
        <v>67.5</v>
      </c>
      <c r="DL3">
        <v>2.92E-2</v>
      </c>
      <c r="DM3">
        <v>56.879399999999997</v>
      </c>
      <c r="DN3" t="s">
        <v>33</v>
      </c>
      <c r="DO3" t="s">
        <v>31</v>
      </c>
      <c r="DP3">
        <v>0</v>
      </c>
      <c r="DQ3">
        <v>52</v>
      </c>
      <c r="DR3">
        <v>4.9299999999999997E-2</v>
      </c>
      <c r="DS3">
        <v>36.444099999999999</v>
      </c>
      <c r="DT3">
        <v>0</v>
      </c>
      <c r="DU3">
        <v>0</v>
      </c>
    </row>
    <row r="4" spans="1:125" x14ac:dyDescent="0.25">
      <c r="A4">
        <v>0</v>
      </c>
      <c r="B4" t="s">
        <v>35</v>
      </c>
      <c r="C4" t="s">
        <v>32</v>
      </c>
      <c r="D4" t="s">
        <v>36</v>
      </c>
      <c r="E4" t="s">
        <v>35</v>
      </c>
      <c r="F4">
        <v>0</v>
      </c>
      <c r="G4">
        <v>95</v>
      </c>
      <c r="H4">
        <v>1.6299999999999999E-2</v>
      </c>
      <c r="I4">
        <v>77.220500000000001</v>
      </c>
      <c r="J4" t="s">
        <v>36</v>
      </c>
      <c r="K4" t="s">
        <v>35</v>
      </c>
      <c r="L4">
        <v>0</v>
      </c>
      <c r="M4">
        <v>95</v>
      </c>
      <c r="N4">
        <v>1.6299999999999999E-2</v>
      </c>
      <c r="O4">
        <v>77.220500000000001</v>
      </c>
      <c r="P4" t="s">
        <v>36</v>
      </c>
      <c r="Q4" t="s">
        <v>35</v>
      </c>
      <c r="R4">
        <v>0</v>
      </c>
      <c r="S4">
        <v>62.142899999999997</v>
      </c>
      <c r="T4">
        <v>2.6599999999999999E-2</v>
      </c>
      <c r="U4">
        <v>31.017099999999999</v>
      </c>
      <c r="V4" t="s">
        <v>37</v>
      </c>
      <c r="W4" t="s">
        <v>35</v>
      </c>
      <c r="X4">
        <v>0</v>
      </c>
      <c r="Y4">
        <v>67.5</v>
      </c>
      <c r="Z4">
        <v>4.4900000000000002E-2</v>
      </c>
      <c r="AA4">
        <v>21.0534</v>
      </c>
      <c r="AB4" t="s">
        <v>37</v>
      </c>
      <c r="AC4" t="s">
        <v>35</v>
      </c>
      <c r="AD4">
        <v>0</v>
      </c>
      <c r="AE4">
        <v>44.333300000000001</v>
      </c>
      <c r="AF4">
        <v>9.7900000000000001E-2</v>
      </c>
      <c r="AG4">
        <v>11.441599999999999</v>
      </c>
      <c r="AH4" t="s">
        <v>37</v>
      </c>
      <c r="AI4" t="s">
        <v>35</v>
      </c>
      <c r="AJ4">
        <v>0</v>
      </c>
      <c r="AK4">
        <v>55</v>
      </c>
      <c r="AL4">
        <v>9.2100000000000001E-2</v>
      </c>
      <c r="AM4">
        <v>14.279299999999999</v>
      </c>
      <c r="AN4" t="s">
        <v>37</v>
      </c>
      <c r="AO4" t="s">
        <v>35</v>
      </c>
      <c r="AP4">
        <v>0</v>
      </c>
      <c r="AQ4">
        <v>90</v>
      </c>
      <c r="AR4">
        <v>8.2000000000000007E-3</v>
      </c>
      <c r="AS4">
        <v>75.372399999999999</v>
      </c>
      <c r="AT4" t="s">
        <v>37</v>
      </c>
      <c r="AU4" t="s">
        <v>35</v>
      </c>
      <c r="AV4">
        <v>0</v>
      </c>
      <c r="AW4">
        <v>100</v>
      </c>
      <c r="AX4">
        <v>1.0200000000000001E-2</v>
      </c>
      <c r="AY4">
        <v>62.894100000000002</v>
      </c>
      <c r="AZ4" t="s">
        <v>37</v>
      </c>
      <c r="BA4" t="s">
        <v>35</v>
      </c>
      <c r="BB4">
        <v>0</v>
      </c>
      <c r="BC4">
        <v>70</v>
      </c>
      <c r="BD4">
        <v>1.0200000000000001E-2</v>
      </c>
      <c r="BE4">
        <v>63.488500000000002</v>
      </c>
      <c r="BF4" t="s">
        <v>36</v>
      </c>
      <c r="BG4" t="s">
        <v>35</v>
      </c>
      <c r="BH4">
        <v>0</v>
      </c>
      <c r="BI4">
        <v>82.5</v>
      </c>
      <c r="BJ4">
        <v>1.9400000000000001E-2</v>
      </c>
      <c r="BK4">
        <v>60.359000000000002</v>
      </c>
      <c r="BL4" t="s">
        <v>36</v>
      </c>
      <c r="BM4" t="s">
        <v>35</v>
      </c>
      <c r="BN4">
        <v>0</v>
      </c>
      <c r="BO4">
        <v>90</v>
      </c>
      <c r="BP4">
        <v>1.23E-2</v>
      </c>
      <c r="BQ4">
        <v>69.313199999999995</v>
      </c>
      <c r="BR4" t="s">
        <v>36</v>
      </c>
      <c r="BS4" t="s">
        <v>35</v>
      </c>
      <c r="BT4">
        <v>0</v>
      </c>
      <c r="BU4">
        <v>85</v>
      </c>
      <c r="BV4">
        <v>1.37E-2</v>
      </c>
      <c r="BW4">
        <v>81.722499999999997</v>
      </c>
      <c r="BX4" t="s">
        <v>36</v>
      </c>
      <c r="BY4" t="s">
        <v>35</v>
      </c>
      <c r="BZ4">
        <v>0</v>
      </c>
      <c r="CA4">
        <v>90</v>
      </c>
      <c r="CB4">
        <v>1.6299999999999999E-2</v>
      </c>
      <c r="CC4">
        <v>73.964399999999998</v>
      </c>
      <c r="CD4" t="s">
        <v>37</v>
      </c>
      <c r="CE4" t="s">
        <v>35</v>
      </c>
      <c r="CF4">
        <v>0</v>
      </c>
      <c r="CG4">
        <v>80</v>
      </c>
      <c r="CH4">
        <v>1.12E-2</v>
      </c>
      <c r="CI4">
        <v>68.531899999999993</v>
      </c>
      <c r="CJ4" t="s">
        <v>37</v>
      </c>
      <c r="CK4" t="s">
        <v>35</v>
      </c>
      <c r="CL4">
        <v>0</v>
      </c>
      <c r="CM4">
        <v>70</v>
      </c>
      <c r="CN4">
        <v>8.3000000000000001E-3</v>
      </c>
      <c r="CO4">
        <v>57.513399999999997</v>
      </c>
      <c r="CP4" t="s">
        <v>38</v>
      </c>
      <c r="CQ4" t="s">
        <v>35</v>
      </c>
      <c r="CR4">
        <v>0</v>
      </c>
      <c r="CS4">
        <v>90</v>
      </c>
      <c r="CT4">
        <v>1.14E-2</v>
      </c>
      <c r="CU4">
        <v>65.369399999999999</v>
      </c>
      <c r="CV4" t="s">
        <v>38</v>
      </c>
      <c r="CW4" t="s">
        <v>35</v>
      </c>
      <c r="CX4">
        <v>0</v>
      </c>
      <c r="CY4">
        <v>80</v>
      </c>
      <c r="CZ4">
        <v>1.44E-2</v>
      </c>
      <c r="DA4">
        <v>63.688000000000002</v>
      </c>
      <c r="DB4" t="s">
        <v>37</v>
      </c>
      <c r="DC4" t="s">
        <v>35</v>
      </c>
      <c r="DD4">
        <v>0</v>
      </c>
      <c r="DE4">
        <v>70</v>
      </c>
      <c r="DF4">
        <v>1.4500000000000001E-2</v>
      </c>
      <c r="DG4">
        <v>54.230600000000003</v>
      </c>
      <c r="DH4" t="s">
        <v>37</v>
      </c>
      <c r="DI4" t="s">
        <v>35</v>
      </c>
      <c r="DJ4">
        <v>0</v>
      </c>
      <c r="DK4">
        <v>85</v>
      </c>
      <c r="DL4">
        <v>2.2200000000000001E-2</v>
      </c>
      <c r="DM4">
        <v>66.605999999999995</v>
      </c>
      <c r="DN4" t="s">
        <v>36</v>
      </c>
      <c r="DO4" t="s">
        <v>35</v>
      </c>
      <c r="DP4">
        <v>0</v>
      </c>
      <c r="DQ4">
        <v>75</v>
      </c>
      <c r="DR4">
        <v>1.83E-2</v>
      </c>
      <c r="DS4">
        <v>70.390699999999995</v>
      </c>
      <c r="DT4">
        <v>0</v>
      </c>
      <c r="DU4">
        <v>0</v>
      </c>
    </row>
    <row r="5" spans="1:125" x14ac:dyDescent="0.25">
      <c r="A5">
        <v>0</v>
      </c>
      <c r="B5" t="s">
        <v>39</v>
      </c>
      <c r="C5" t="s">
        <v>32</v>
      </c>
      <c r="D5" t="s">
        <v>40</v>
      </c>
      <c r="E5" t="s">
        <v>39</v>
      </c>
      <c r="F5">
        <v>0</v>
      </c>
      <c r="G5">
        <v>49</v>
      </c>
      <c r="H5">
        <v>3.5799999999999998E-2</v>
      </c>
      <c r="I5">
        <v>40.4968</v>
      </c>
      <c r="J5" t="s">
        <v>40</v>
      </c>
      <c r="K5" t="s">
        <v>39</v>
      </c>
      <c r="L5">
        <v>0</v>
      </c>
      <c r="M5">
        <v>49</v>
      </c>
      <c r="N5">
        <v>3.5799999999999998E-2</v>
      </c>
      <c r="O5">
        <v>40.4968</v>
      </c>
      <c r="P5" t="s">
        <v>41</v>
      </c>
      <c r="Q5" t="s">
        <v>39</v>
      </c>
      <c r="R5">
        <v>5.0000000000000001E-4</v>
      </c>
      <c r="S5">
        <v>20.627500000000001</v>
      </c>
      <c r="T5">
        <v>4.0300000000000002E-2</v>
      </c>
      <c r="U5">
        <v>14.8729</v>
      </c>
      <c r="V5" t="s">
        <v>42</v>
      </c>
      <c r="W5" t="s">
        <v>39</v>
      </c>
      <c r="X5">
        <v>0</v>
      </c>
      <c r="Y5">
        <v>34.5</v>
      </c>
      <c r="Z5">
        <v>3.85E-2</v>
      </c>
      <c r="AA5">
        <v>25.9757</v>
      </c>
      <c r="AB5" t="s">
        <v>42</v>
      </c>
      <c r="AC5" t="s">
        <v>39</v>
      </c>
      <c r="AD5">
        <v>2.0000000000000001E-4</v>
      </c>
      <c r="AE5">
        <v>23.3462</v>
      </c>
      <c r="AF5">
        <v>6.4600000000000005E-2</v>
      </c>
      <c r="AG5">
        <v>19.808399999999999</v>
      </c>
      <c r="AH5" t="s">
        <v>42</v>
      </c>
      <c r="AI5" t="s">
        <v>39</v>
      </c>
      <c r="AJ5">
        <v>1E-4</v>
      </c>
      <c r="AK5">
        <v>34.857100000000003</v>
      </c>
      <c r="AL5">
        <v>5.0299999999999997E-2</v>
      </c>
      <c r="AM5">
        <v>36.295299999999997</v>
      </c>
      <c r="AN5" t="s">
        <v>40</v>
      </c>
      <c r="AO5" t="s">
        <v>39</v>
      </c>
      <c r="AP5">
        <v>2.0000000000000001E-4</v>
      </c>
      <c r="AQ5">
        <v>25.1739</v>
      </c>
      <c r="AR5">
        <v>2.76E-2</v>
      </c>
      <c r="AS5">
        <v>31.157499999999999</v>
      </c>
      <c r="AT5" t="s">
        <v>42</v>
      </c>
      <c r="AU5" t="s">
        <v>39</v>
      </c>
      <c r="AV5">
        <v>2.0000000000000001E-4</v>
      </c>
      <c r="AW5">
        <v>14.934799999999999</v>
      </c>
      <c r="AX5">
        <v>4.07E-2</v>
      </c>
      <c r="AY5">
        <v>23.477799999999998</v>
      </c>
      <c r="AZ5" t="s">
        <v>42</v>
      </c>
      <c r="BA5" t="s">
        <v>39</v>
      </c>
      <c r="BB5">
        <v>1E-4</v>
      </c>
      <c r="BC5">
        <v>20.478300000000001</v>
      </c>
      <c r="BD5">
        <v>3.5099999999999999E-2</v>
      </c>
      <c r="BE5">
        <v>27.7058</v>
      </c>
      <c r="BF5" t="s">
        <v>42</v>
      </c>
      <c r="BG5" t="s">
        <v>39</v>
      </c>
      <c r="BH5">
        <v>2.9999999999999997E-4</v>
      </c>
      <c r="BI5">
        <v>24.407399999999999</v>
      </c>
      <c r="BJ5">
        <v>4.58E-2</v>
      </c>
      <c r="BK5">
        <v>19.010200000000001</v>
      </c>
      <c r="BL5" t="s">
        <v>42</v>
      </c>
      <c r="BM5" t="s">
        <v>39</v>
      </c>
      <c r="BN5">
        <v>1E-4</v>
      </c>
      <c r="BO5">
        <v>34.166699999999999</v>
      </c>
      <c r="BP5">
        <v>2.6599999999999999E-2</v>
      </c>
      <c r="BQ5">
        <v>37.866700000000002</v>
      </c>
      <c r="BR5" t="s">
        <v>43</v>
      </c>
      <c r="BS5" t="s">
        <v>39</v>
      </c>
      <c r="BT5">
        <v>5.9999999999999995E-4</v>
      </c>
      <c r="BU5">
        <v>9.9687999999999999</v>
      </c>
      <c r="BV5">
        <v>0.1192</v>
      </c>
      <c r="BW5">
        <v>6.6204000000000001</v>
      </c>
      <c r="BX5" t="s">
        <v>43</v>
      </c>
      <c r="BY5" t="s">
        <v>39</v>
      </c>
      <c r="BZ5">
        <v>4.1999999999999997E-3</v>
      </c>
      <c r="CA5">
        <v>4.8715000000000002</v>
      </c>
      <c r="CB5">
        <v>0.1409</v>
      </c>
      <c r="CC5">
        <v>5.3150000000000004</v>
      </c>
      <c r="CD5" t="s">
        <v>43</v>
      </c>
      <c r="CE5" t="s">
        <v>39</v>
      </c>
      <c r="CF5">
        <v>1.6000000000000001E-3</v>
      </c>
      <c r="CG5">
        <v>6.6600999999999999</v>
      </c>
      <c r="CH5">
        <v>8.8700000000000001E-2</v>
      </c>
      <c r="CI5">
        <v>6.8418000000000001</v>
      </c>
      <c r="CJ5" t="s">
        <v>41</v>
      </c>
      <c r="CK5" t="s">
        <v>39</v>
      </c>
      <c r="CL5">
        <v>1E-4</v>
      </c>
      <c r="CM5">
        <v>22.75</v>
      </c>
      <c r="CN5">
        <v>1.8200000000000001E-2</v>
      </c>
      <c r="CO5">
        <v>30.399000000000001</v>
      </c>
      <c r="CP5" t="s">
        <v>42</v>
      </c>
      <c r="CQ5" t="s">
        <v>39</v>
      </c>
      <c r="CR5">
        <v>1E-4</v>
      </c>
      <c r="CS5">
        <v>33.200000000000003</v>
      </c>
      <c r="CT5">
        <v>2.1899999999999999E-2</v>
      </c>
      <c r="CU5">
        <v>38.700499999999998</v>
      </c>
      <c r="CV5" t="s">
        <v>42</v>
      </c>
      <c r="CW5" t="s">
        <v>39</v>
      </c>
      <c r="CX5">
        <v>1E-4</v>
      </c>
      <c r="CY5">
        <v>32</v>
      </c>
      <c r="CZ5">
        <v>2.7E-2</v>
      </c>
      <c r="DA5">
        <v>37.583399999999997</v>
      </c>
      <c r="DB5" t="s">
        <v>42</v>
      </c>
      <c r="DC5" t="s">
        <v>39</v>
      </c>
      <c r="DD5">
        <v>1E-4</v>
      </c>
      <c r="DE5">
        <v>23.7</v>
      </c>
      <c r="DF5">
        <v>3.1E-2</v>
      </c>
      <c r="DG5">
        <v>29.2606</v>
      </c>
      <c r="DH5" t="s">
        <v>43</v>
      </c>
      <c r="DI5" t="s">
        <v>39</v>
      </c>
      <c r="DJ5">
        <v>5.0000000000000001E-4</v>
      </c>
      <c r="DK5">
        <v>14.825200000000001</v>
      </c>
      <c r="DL5">
        <v>9.98E-2</v>
      </c>
      <c r="DM5">
        <v>18.3781</v>
      </c>
      <c r="DN5" t="s">
        <v>44</v>
      </c>
      <c r="DO5" t="s">
        <v>39</v>
      </c>
      <c r="DP5">
        <v>4.0000000000000002E-4</v>
      </c>
      <c r="DQ5">
        <v>20.6724</v>
      </c>
      <c r="DR5">
        <v>6.3399999999999998E-2</v>
      </c>
      <c r="DS5">
        <v>28.768999999999998</v>
      </c>
      <c r="DT5">
        <v>5.0000000000000001E-4</v>
      </c>
      <c r="DU5">
        <v>0</v>
      </c>
    </row>
    <row r="6" spans="1:125" x14ac:dyDescent="0.25">
      <c r="A6">
        <v>0</v>
      </c>
      <c r="B6" t="s">
        <v>45</v>
      </c>
      <c r="C6" t="s">
        <v>32</v>
      </c>
      <c r="D6" t="s">
        <v>46</v>
      </c>
      <c r="E6" t="s">
        <v>45</v>
      </c>
      <c r="F6">
        <v>1E-4</v>
      </c>
      <c r="G6">
        <v>37.75</v>
      </c>
      <c r="H6">
        <v>2.3599999999999999E-2</v>
      </c>
      <c r="I6">
        <v>60.265900000000002</v>
      </c>
      <c r="J6" t="s">
        <v>46</v>
      </c>
      <c r="K6" t="s">
        <v>45</v>
      </c>
      <c r="L6">
        <v>1E-4</v>
      </c>
      <c r="M6">
        <v>37.75</v>
      </c>
      <c r="N6">
        <v>2.3599999999999999E-2</v>
      </c>
      <c r="O6">
        <v>60.265900000000002</v>
      </c>
      <c r="P6" t="s">
        <v>47</v>
      </c>
      <c r="Q6" t="s">
        <v>45</v>
      </c>
      <c r="R6">
        <v>2.9999999999999997E-4</v>
      </c>
      <c r="S6">
        <v>24.7333</v>
      </c>
      <c r="T6">
        <v>1.9400000000000001E-2</v>
      </c>
      <c r="U6">
        <v>49.153799999999997</v>
      </c>
      <c r="V6" t="s">
        <v>46</v>
      </c>
      <c r="W6" t="s">
        <v>45</v>
      </c>
      <c r="X6">
        <v>1E-4</v>
      </c>
      <c r="Y6">
        <v>27.625</v>
      </c>
      <c r="Z6">
        <v>1.9900000000000001E-2</v>
      </c>
      <c r="AA6">
        <v>54.7911</v>
      </c>
      <c r="AB6" t="s">
        <v>46</v>
      </c>
      <c r="AC6" t="s">
        <v>45</v>
      </c>
      <c r="AD6">
        <v>2.9999999999999997E-4</v>
      </c>
      <c r="AE6">
        <v>20.409099999999999</v>
      </c>
      <c r="AF6">
        <v>3.27E-2</v>
      </c>
      <c r="AG6">
        <v>45.0839</v>
      </c>
      <c r="AH6" t="s">
        <v>46</v>
      </c>
      <c r="AI6" t="s">
        <v>45</v>
      </c>
      <c r="AJ6">
        <v>1E-4</v>
      </c>
      <c r="AK6">
        <v>36.833300000000001</v>
      </c>
      <c r="AL6">
        <v>3.1E-2</v>
      </c>
      <c r="AM6">
        <v>62.919899999999998</v>
      </c>
      <c r="AN6" t="s">
        <v>46</v>
      </c>
      <c r="AO6" t="s">
        <v>45</v>
      </c>
      <c r="AP6">
        <v>1E-4</v>
      </c>
      <c r="AQ6">
        <v>28.6</v>
      </c>
      <c r="AR6">
        <v>1.4800000000000001E-2</v>
      </c>
      <c r="AS6">
        <v>53.044699999999999</v>
      </c>
      <c r="AT6" t="s">
        <v>46</v>
      </c>
      <c r="AU6" t="s">
        <v>45</v>
      </c>
      <c r="AV6">
        <v>1E-4</v>
      </c>
      <c r="AW6">
        <v>22</v>
      </c>
      <c r="AX6">
        <v>0.02</v>
      </c>
      <c r="AY6">
        <v>41.658499999999997</v>
      </c>
      <c r="AZ6" t="s">
        <v>46</v>
      </c>
      <c r="BA6" t="s">
        <v>45</v>
      </c>
      <c r="BB6">
        <v>0</v>
      </c>
      <c r="BC6">
        <v>28.8</v>
      </c>
      <c r="BD6">
        <v>1.8100000000000002E-2</v>
      </c>
      <c r="BE6">
        <v>45.474299999999999</v>
      </c>
      <c r="BF6" t="s">
        <v>46</v>
      </c>
      <c r="BG6" t="s">
        <v>45</v>
      </c>
      <c r="BH6">
        <v>2.9999999999999997E-4</v>
      </c>
      <c r="BI6">
        <v>25.583300000000001</v>
      </c>
      <c r="BJ6">
        <v>2.69E-2</v>
      </c>
      <c r="BK6">
        <v>42.470399999999998</v>
      </c>
      <c r="BL6" t="s">
        <v>46</v>
      </c>
      <c r="BM6" t="s">
        <v>45</v>
      </c>
      <c r="BN6">
        <v>1E-4</v>
      </c>
      <c r="BO6">
        <v>32.571399999999997</v>
      </c>
      <c r="BP6">
        <v>2.2599999999999999E-2</v>
      </c>
      <c r="BQ6">
        <v>43.991199999999999</v>
      </c>
      <c r="BR6" t="s">
        <v>46</v>
      </c>
      <c r="BS6" t="s">
        <v>45</v>
      </c>
      <c r="BT6">
        <v>2.0000000000000001E-4</v>
      </c>
      <c r="BU6">
        <v>17.8261</v>
      </c>
      <c r="BV6">
        <v>4.3900000000000002E-2</v>
      </c>
      <c r="BW6">
        <v>33.141599999999997</v>
      </c>
      <c r="BX6" t="s">
        <v>48</v>
      </c>
      <c r="BY6" t="s">
        <v>45</v>
      </c>
      <c r="BZ6">
        <v>2.9999999999999997E-4</v>
      </c>
      <c r="CA6">
        <v>16.295500000000001</v>
      </c>
      <c r="CB6">
        <v>3.7699999999999997E-2</v>
      </c>
      <c r="CC6">
        <v>38.581499999999998</v>
      </c>
      <c r="CD6" t="s">
        <v>46</v>
      </c>
      <c r="CE6" t="s">
        <v>45</v>
      </c>
      <c r="CF6">
        <v>0</v>
      </c>
      <c r="CG6">
        <v>27.4</v>
      </c>
      <c r="CH6">
        <v>1.7299999999999999E-2</v>
      </c>
      <c r="CI6">
        <v>51.055100000000003</v>
      </c>
      <c r="CJ6" t="s">
        <v>46</v>
      </c>
      <c r="CK6" t="s">
        <v>45</v>
      </c>
      <c r="CL6">
        <v>0</v>
      </c>
      <c r="CM6">
        <v>30.5</v>
      </c>
      <c r="CN6">
        <v>1.1900000000000001E-2</v>
      </c>
      <c r="CO6">
        <v>44.542000000000002</v>
      </c>
      <c r="CP6" t="s">
        <v>46</v>
      </c>
      <c r="CQ6" t="s">
        <v>45</v>
      </c>
      <c r="CR6">
        <v>0</v>
      </c>
      <c r="CS6">
        <v>36.25</v>
      </c>
      <c r="CT6">
        <v>1.7500000000000002E-2</v>
      </c>
      <c r="CU6">
        <v>47.311100000000003</v>
      </c>
      <c r="CV6" t="s">
        <v>46</v>
      </c>
      <c r="CW6" t="s">
        <v>45</v>
      </c>
      <c r="CX6">
        <v>1E-4</v>
      </c>
      <c r="CY6">
        <v>36.6</v>
      </c>
      <c r="CZ6">
        <v>2.0899999999999998E-2</v>
      </c>
      <c r="DA6">
        <v>47.619900000000001</v>
      </c>
      <c r="DB6" t="s">
        <v>46</v>
      </c>
      <c r="DC6" t="s">
        <v>45</v>
      </c>
      <c r="DD6">
        <v>1E-4</v>
      </c>
      <c r="DE6">
        <v>29.666699999999999</v>
      </c>
      <c r="DF6">
        <v>1.84E-2</v>
      </c>
      <c r="DG6">
        <v>45.8185</v>
      </c>
      <c r="DH6" t="s">
        <v>46</v>
      </c>
      <c r="DI6" t="s">
        <v>45</v>
      </c>
      <c r="DJ6">
        <v>4.0000000000000002E-4</v>
      </c>
      <c r="DK6">
        <v>16.621200000000002</v>
      </c>
      <c r="DL6">
        <v>4.6399999999999997E-2</v>
      </c>
      <c r="DM6">
        <v>40.601399999999998</v>
      </c>
      <c r="DN6" t="s">
        <v>46</v>
      </c>
      <c r="DO6" t="s">
        <v>45</v>
      </c>
      <c r="DP6">
        <v>5.9999999999999995E-4</v>
      </c>
      <c r="DQ6">
        <v>18.181799999999999</v>
      </c>
      <c r="DR6">
        <v>6.0900000000000003E-2</v>
      </c>
      <c r="DS6">
        <v>29.926200000000001</v>
      </c>
      <c r="DT6">
        <v>2.0000000000000001E-4</v>
      </c>
      <c r="DU6">
        <v>0</v>
      </c>
    </row>
    <row r="7" spans="1:125" x14ac:dyDescent="0.25">
      <c r="A7">
        <v>0</v>
      </c>
      <c r="B7" t="s">
        <v>49</v>
      </c>
      <c r="C7" t="s">
        <v>32</v>
      </c>
      <c r="D7" t="s">
        <v>50</v>
      </c>
      <c r="E7" t="s">
        <v>49</v>
      </c>
      <c r="F7">
        <v>0</v>
      </c>
      <c r="G7">
        <v>87.5</v>
      </c>
      <c r="H7">
        <v>1.4999999999999999E-2</v>
      </c>
      <c r="I7">
        <v>80.6053</v>
      </c>
      <c r="J7" t="s">
        <v>50</v>
      </c>
      <c r="K7" t="s">
        <v>49</v>
      </c>
      <c r="L7">
        <v>0</v>
      </c>
      <c r="M7">
        <v>87.5</v>
      </c>
      <c r="N7">
        <v>1.4999999999999999E-2</v>
      </c>
      <c r="O7">
        <v>80.6053</v>
      </c>
      <c r="P7" t="s">
        <v>50</v>
      </c>
      <c r="Q7" t="s">
        <v>49</v>
      </c>
      <c r="R7">
        <v>0</v>
      </c>
      <c r="S7">
        <v>75</v>
      </c>
      <c r="T7">
        <v>1.95E-2</v>
      </c>
      <c r="U7">
        <v>48.778799999999997</v>
      </c>
      <c r="V7" t="s">
        <v>50</v>
      </c>
      <c r="W7" t="s">
        <v>49</v>
      </c>
      <c r="X7">
        <v>0</v>
      </c>
      <c r="Y7">
        <v>85</v>
      </c>
      <c r="Z7">
        <v>2.2100000000000002E-2</v>
      </c>
      <c r="AA7">
        <v>49.453699999999998</v>
      </c>
      <c r="AB7" t="s">
        <v>50</v>
      </c>
      <c r="AC7" t="s">
        <v>49</v>
      </c>
      <c r="AD7">
        <v>0</v>
      </c>
      <c r="AE7">
        <v>85</v>
      </c>
      <c r="AF7">
        <v>4.07E-2</v>
      </c>
      <c r="AG7">
        <v>35.586799999999997</v>
      </c>
      <c r="AH7" t="s">
        <v>51</v>
      </c>
      <c r="AI7" t="s">
        <v>49</v>
      </c>
      <c r="AJ7">
        <v>0</v>
      </c>
      <c r="AK7">
        <v>63.333300000000001</v>
      </c>
      <c r="AL7">
        <v>5.67E-2</v>
      </c>
      <c r="AM7">
        <v>30.523800000000001</v>
      </c>
      <c r="AN7" t="s">
        <v>50</v>
      </c>
      <c r="AO7" t="s">
        <v>49</v>
      </c>
      <c r="AP7">
        <v>0</v>
      </c>
      <c r="AQ7">
        <v>75</v>
      </c>
      <c r="AR7">
        <v>8.0000000000000002E-3</v>
      </c>
      <c r="AS7">
        <v>76.117199999999997</v>
      </c>
      <c r="AT7" t="s">
        <v>50</v>
      </c>
      <c r="AU7" t="s">
        <v>49</v>
      </c>
      <c r="AV7">
        <v>0</v>
      </c>
      <c r="AW7">
        <v>100</v>
      </c>
      <c r="AX7">
        <v>6.7999999999999996E-3</v>
      </c>
      <c r="AY7">
        <v>75.479799999999997</v>
      </c>
      <c r="AZ7" t="s">
        <v>50</v>
      </c>
      <c r="BA7" t="s">
        <v>49</v>
      </c>
      <c r="BB7">
        <v>0</v>
      </c>
      <c r="BC7">
        <v>100</v>
      </c>
      <c r="BD7">
        <v>6.6E-3</v>
      </c>
      <c r="BE7">
        <v>77.005200000000002</v>
      </c>
      <c r="BF7" t="s">
        <v>50</v>
      </c>
      <c r="BG7" t="s">
        <v>49</v>
      </c>
      <c r="BH7">
        <v>0</v>
      </c>
      <c r="BI7">
        <v>82.5</v>
      </c>
      <c r="BJ7">
        <v>1.41E-2</v>
      </c>
      <c r="BK7">
        <v>77.363900000000001</v>
      </c>
      <c r="BL7" t="s">
        <v>50</v>
      </c>
      <c r="BM7" t="s">
        <v>49</v>
      </c>
      <c r="BN7">
        <v>0</v>
      </c>
      <c r="BO7">
        <v>90</v>
      </c>
      <c r="BP7">
        <v>8.0000000000000002E-3</v>
      </c>
      <c r="BQ7">
        <v>85.372699999999995</v>
      </c>
      <c r="BR7" t="s">
        <v>50</v>
      </c>
      <c r="BS7" t="s">
        <v>49</v>
      </c>
      <c r="BT7">
        <v>0</v>
      </c>
      <c r="BU7">
        <v>85</v>
      </c>
      <c r="BV7">
        <v>1.2E-2</v>
      </c>
      <c r="BW7">
        <v>85.946799999999996</v>
      </c>
      <c r="BX7" t="s">
        <v>52</v>
      </c>
      <c r="BY7" t="s">
        <v>49</v>
      </c>
      <c r="BZ7">
        <v>0</v>
      </c>
      <c r="CA7">
        <v>90</v>
      </c>
      <c r="CB7">
        <v>1.38E-2</v>
      </c>
      <c r="CC7">
        <v>80.111900000000006</v>
      </c>
      <c r="CD7" t="s">
        <v>50</v>
      </c>
      <c r="CE7" t="s">
        <v>49</v>
      </c>
      <c r="CF7">
        <v>0</v>
      </c>
      <c r="CG7">
        <v>100</v>
      </c>
      <c r="CH7">
        <v>8.0999999999999996E-3</v>
      </c>
      <c r="CI7">
        <v>80.599199999999996</v>
      </c>
      <c r="CJ7" t="s">
        <v>50</v>
      </c>
      <c r="CK7" t="s">
        <v>49</v>
      </c>
      <c r="CL7">
        <v>0</v>
      </c>
      <c r="CM7">
        <v>100</v>
      </c>
      <c r="CN7">
        <v>5.0000000000000001E-3</v>
      </c>
      <c r="CO7">
        <v>76.006900000000002</v>
      </c>
      <c r="CP7" t="s">
        <v>50</v>
      </c>
      <c r="CQ7" t="s">
        <v>49</v>
      </c>
      <c r="CR7">
        <v>0</v>
      </c>
      <c r="CS7">
        <v>90</v>
      </c>
      <c r="CT7">
        <v>7.4000000000000003E-3</v>
      </c>
      <c r="CU7">
        <v>82.378799999999998</v>
      </c>
      <c r="CV7" t="s">
        <v>50</v>
      </c>
      <c r="CW7" t="s">
        <v>49</v>
      </c>
      <c r="CX7">
        <v>0</v>
      </c>
      <c r="CY7">
        <v>90</v>
      </c>
      <c r="CZ7">
        <v>9.2999999999999992E-3</v>
      </c>
      <c r="DA7">
        <v>80.944299999999998</v>
      </c>
      <c r="DB7" t="s">
        <v>50</v>
      </c>
      <c r="DC7" t="s">
        <v>49</v>
      </c>
      <c r="DD7">
        <v>0</v>
      </c>
      <c r="DE7">
        <v>80</v>
      </c>
      <c r="DF7">
        <v>8.3000000000000001E-3</v>
      </c>
      <c r="DG7">
        <v>73.737300000000005</v>
      </c>
      <c r="DH7" t="s">
        <v>50</v>
      </c>
      <c r="DI7" t="s">
        <v>49</v>
      </c>
      <c r="DJ7">
        <v>0</v>
      </c>
      <c r="DK7">
        <v>85</v>
      </c>
      <c r="DL7">
        <v>1.77E-2</v>
      </c>
      <c r="DM7">
        <v>74.293000000000006</v>
      </c>
      <c r="DN7" t="s">
        <v>50</v>
      </c>
      <c r="DO7" t="s">
        <v>49</v>
      </c>
      <c r="DP7">
        <v>0</v>
      </c>
      <c r="DQ7">
        <v>100</v>
      </c>
      <c r="DR7">
        <v>1.03E-2</v>
      </c>
      <c r="DS7">
        <v>86.552599999999998</v>
      </c>
      <c r="DT7">
        <v>0</v>
      </c>
      <c r="DU7">
        <v>0</v>
      </c>
    </row>
    <row r="8" spans="1:125" x14ac:dyDescent="0.25">
      <c r="A8">
        <v>0</v>
      </c>
      <c r="B8" t="s">
        <v>53</v>
      </c>
      <c r="C8" t="s">
        <v>32</v>
      </c>
      <c r="D8" t="s">
        <v>54</v>
      </c>
      <c r="E8" t="s">
        <v>53</v>
      </c>
      <c r="F8">
        <v>1E-4</v>
      </c>
      <c r="G8">
        <v>46.75</v>
      </c>
      <c r="H8">
        <v>2.9600000000000001E-2</v>
      </c>
      <c r="I8">
        <v>49.1629</v>
      </c>
      <c r="J8" t="s">
        <v>54</v>
      </c>
      <c r="K8" t="s">
        <v>53</v>
      </c>
      <c r="L8">
        <v>1E-4</v>
      </c>
      <c r="M8">
        <v>46.75</v>
      </c>
      <c r="N8">
        <v>2.9600000000000001E-2</v>
      </c>
      <c r="O8">
        <v>49.1629</v>
      </c>
      <c r="P8" t="e">
        <f>-KCSFXRMV</f>
        <v>#NAME?</v>
      </c>
      <c r="Q8" t="s">
        <v>53</v>
      </c>
      <c r="R8">
        <v>0</v>
      </c>
      <c r="S8">
        <v>60.714300000000001</v>
      </c>
      <c r="T8">
        <v>1.5900000000000001E-2</v>
      </c>
      <c r="U8">
        <v>61.157699999999998</v>
      </c>
      <c r="V8" t="s">
        <v>55</v>
      </c>
      <c r="W8" t="s">
        <v>53</v>
      </c>
      <c r="X8">
        <v>0</v>
      </c>
      <c r="Y8">
        <v>65</v>
      </c>
      <c r="Z8">
        <v>1.3899999999999999E-2</v>
      </c>
      <c r="AA8">
        <v>72.347499999999997</v>
      </c>
      <c r="AB8" t="s">
        <v>55</v>
      </c>
      <c r="AC8" t="s">
        <v>53</v>
      </c>
      <c r="AD8">
        <v>0</v>
      </c>
      <c r="AE8">
        <v>46</v>
      </c>
      <c r="AF8">
        <v>2.2700000000000001E-2</v>
      </c>
      <c r="AG8">
        <v>62.259599999999999</v>
      </c>
      <c r="AH8" t="s">
        <v>55</v>
      </c>
      <c r="AI8" t="s">
        <v>53</v>
      </c>
      <c r="AJ8">
        <v>0</v>
      </c>
      <c r="AK8">
        <v>51.666699999999999</v>
      </c>
      <c r="AL8">
        <v>3.9100000000000003E-2</v>
      </c>
      <c r="AM8">
        <v>49.958199999999998</v>
      </c>
      <c r="AN8" t="s">
        <v>54</v>
      </c>
      <c r="AO8" t="s">
        <v>53</v>
      </c>
      <c r="AP8">
        <v>2.0000000000000001E-4</v>
      </c>
      <c r="AQ8">
        <v>25.695699999999999</v>
      </c>
      <c r="AR8">
        <v>0.02</v>
      </c>
      <c r="AS8">
        <v>41.615699999999997</v>
      </c>
      <c r="AT8" t="s">
        <v>55</v>
      </c>
      <c r="AU8" t="s">
        <v>53</v>
      </c>
      <c r="AV8">
        <v>0</v>
      </c>
      <c r="AW8">
        <v>32.5</v>
      </c>
      <c r="AX8">
        <v>1.4500000000000001E-2</v>
      </c>
      <c r="AY8">
        <v>51.617800000000003</v>
      </c>
      <c r="AZ8" t="s">
        <v>55</v>
      </c>
      <c r="BA8" t="s">
        <v>53</v>
      </c>
      <c r="BB8">
        <v>0</v>
      </c>
      <c r="BC8">
        <v>34.333300000000001</v>
      </c>
      <c r="BD8">
        <v>1.5699999999999999E-2</v>
      </c>
      <c r="BE8">
        <v>49.682400000000001</v>
      </c>
      <c r="BF8" t="s">
        <v>55</v>
      </c>
      <c r="BG8" t="s">
        <v>53</v>
      </c>
      <c r="BH8">
        <v>1E-4</v>
      </c>
      <c r="BI8">
        <v>41.6</v>
      </c>
      <c r="BJ8">
        <v>2.3300000000000001E-2</v>
      </c>
      <c r="BK8">
        <v>50.3018</v>
      </c>
      <c r="BL8" t="s">
        <v>55</v>
      </c>
      <c r="BM8" t="s">
        <v>53</v>
      </c>
      <c r="BN8">
        <v>1E-4</v>
      </c>
      <c r="BO8">
        <v>26.214300000000001</v>
      </c>
      <c r="BP8">
        <v>2.3300000000000001E-2</v>
      </c>
      <c r="BQ8">
        <v>42.735799999999998</v>
      </c>
      <c r="BR8" t="s">
        <v>55</v>
      </c>
      <c r="BS8" t="s">
        <v>53</v>
      </c>
      <c r="BT8">
        <v>0</v>
      </c>
      <c r="BU8">
        <v>35.666699999999999</v>
      </c>
      <c r="BV8">
        <v>3.5799999999999998E-2</v>
      </c>
      <c r="BW8">
        <v>41.456400000000002</v>
      </c>
      <c r="BX8" t="s">
        <v>56</v>
      </c>
      <c r="BY8" t="s">
        <v>53</v>
      </c>
      <c r="BZ8">
        <v>0</v>
      </c>
      <c r="CA8">
        <v>44.5</v>
      </c>
      <c r="CB8">
        <v>2.2700000000000001E-2</v>
      </c>
      <c r="CC8">
        <v>60.0259</v>
      </c>
      <c r="CD8" t="s">
        <v>55</v>
      </c>
      <c r="CE8" t="s">
        <v>53</v>
      </c>
      <c r="CF8">
        <v>0</v>
      </c>
      <c r="CG8">
        <v>36.5</v>
      </c>
      <c r="CH8">
        <v>1.7399999999999999E-2</v>
      </c>
      <c r="CI8">
        <v>50.821199999999997</v>
      </c>
      <c r="CJ8" t="s">
        <v>55</v>
      </c>
      <c r="CK8" t="s">
        <v>53</v>
      </c>
      <c r="CL8">
        <v>0</v>
      </c>
      <c r="CM8">
        <v>32.5</v>
      </c>
      <c r="CN8">
        <v>1.0800000000000001E-2</v>
      </c>
      <c r="CO8">
        <v>48</v>
      </c>
      <c r="CP8" t="s">
        <v>55</v>
      </c>
      <c r="CQ8" t="s">
        <v>53</v>
      </c>
      <c r="CR8">
        <v>1E-4</v>
      </c>
      <c r="CS8">
        <v>29.125</v>
      </c>
      <c r="CT8">
        <v>1.8599999999999998E-2</v>
      </c>
      <c r="CU8">
        <v>44.783200000000001</v>
      </c>
      <c r="CV8" t="s">
        <v>55</v>
      </c>
      <c r="CW8" t="s">
        <v>53</v>
      </c>
      <c r="CX8">
        <v>1E-4</v>
      </c>
      <c r="CY8">
        <v>30.545500000000001</v>
      </c>
      <c r="CZ8">
        <v>2.1999999999999999E-2</v>
      </c>
      <c r="DA8">
        <v>45.560400000000001</v>
      </c>
      <c r="DB8" t="s">
        <v>55</v>
      </c>
      <c r="DC8" t="s">
        <v>53</v>
      </c>
      <c r="DD8">
        <v>1E-4</v>
      </c>
      <c r="DE8">
        <v>25.8</v>
      </c>
      <c r="DF8">
        <v>2.07E-2</v>
      </c>
      <c r="DG8">
        <v>41.776699999999998</v>
      </c>
      <c r="DH8" t="s">
        <v>55</v>
      </c>
      <c r="DI8" t="s">
        <v>53</v>
      </c>
      <c r="DJ8">
        <v>1E-4</v>
      </c>
      <c r="DK8">
        <v>26.833300000000001</v>
      </c>
      <c r="DL8">
        <v>3.8300000000000001E-2</v>
      </c>
      <c r="DM8">
        <v>47.120899999999999</v>
      </c>
      <c r="DN8" t="s">
        <v>56</v>
      </c>
      <c r="DO8" t="s">
        <v>53</v>
      </c>
      <c r="DP8">
        <v>2.8999999999999998E-3</v>
      </c>
      <c r="DQ8">
        <v>9.8940999999999999</v>
      </c>
      <c r="DR8">
        <v>6.1199999999999997E-2</v>
      </c>
      <c r="DS8">
        <v>29.783899999999999</v>
      </c>
      <c r="DT8">
        <v>2.0000000000000001E-4</v>
      </c>
      <c r="DU8">
        <v>0</v>
      </c>
    </row>
    <row r="9" spans="1:125" x14ac:dyDescent="0.25">
      <c r="A9">
        <v>0</v>
      </c>
      <c r="B9" t="s">
        <v>57</v>
      </c>
      <c r="C9" t="s">
        <v>32</v>
      </c>
      <c r="D9" t="s">
        <v>58</v>
      </c>
      <c r="E9" t="s">
        <v>57</v>
      </c>
      <c r="F9">
        <v>2.0000000000000001E-4</v>
      </c>
      <c r="G9">
        <v>26.695699999999999</v>
      </c>
      <c r="H9">
        <v>5.4600000000000003E-2</v>
      </c>
      <c r="I9">
        <v>24.717700000000001</v>
      </c>
      <c r="J9" t="s">
        <v>58</v>
      </c>
      <c r="K9" t="s">
        <v>57</v>
      </c>
      <c r="L9">
        <v>2.0000000000000001E-4</v>
      </c>
      <c r="M9">
        <v>26.695699999999999</v>
      </c>
      <c r="N9">
        <v>5.4600000000000003E-2</v>
      </c>
      <c r="O9">
        <v>24.717700000000001</v>
      </c>
      <c r="P9" t="s">
        <v>58</v>
      </c>
      <c r="Q9" t="s">
        <v>57</v>
      </c>
      <c r="R9">
        <v>0</v>
      </c>
      <c r="S9">
        <v>53.461500000000001</v>
      </c>
      <c r="T9">
        <v>1.83E-2</v>
      </c>
      <c r="U9">
        <v>52.933599999999998</v>
      </c>
      <c r="V9" t="s">
        <v>59</v>
      </c>
      <c r="W9" t="s">
        <v>57</v>
      </c>
      <c r="X9">
        <v>0</v>
      </c>
      <c r="Y9">
        <v>43</v>
      </c>
      <c r="Z9">
        <v>2.98E-2</v>
      </c>
      <c r="AA9">
        <v>35.640300000000003</v>
      </c>
      <c r="AB9" t="s">
        <v>58</v>
      </c>
      <c r="AC9" t="s">
        <v>57</v>
      </c>
      <c r="AD9">
        <v>0</v>
      </c>
      <c r="AE9">
        <v>58</v>
      </c>
      <c r="AF9">
        <v>2.4199999999999999E-2</v>
      </c>
      <c r="AG9">
        <v>59.280299999999997</v>
      </c>
      <c r="AH9" t="s">
        <v>58</v>
      </c>
      <c r="AI9" t="s">
        <v>57</v>
      </c>
      <c r="AJ9">
        <v>0</v>
      </c>
      <c r="AK9">
        <v>70</v>
      </c>
      <c r="AL9">
        <v>2.24E-2</v>
      </c>
      <c r="AM9">
        <v>79.0946</v>
      </c>
      <c r="AN9" t="s">
        <v>58</v>
      </c>
      <c r="AO9" t="s">
        <v>57</v>
      </c>
      <c r="AP9">
        <v>0.10009999999999999</v>
      </c>
      <c r="AQ9">
        <v>0.99170000000000003</v>
      </c>
      <c r="AR9">
        <v>0.21970000000000001</v>
      </c>
      <c r="AS9">
        <v>1.0268999999999999</v>
      </c>
      <c r="AT9" t="s">
        <v>58</v>
      </c>
      <c r="AU9" t="s">
        <v>57</v>
      </c>
      <c r="AV9">
        <v>2.0000000000000001E-4</v>
      </c>
      <c r="AW9">
        <v>14.108700000000001</v>
      </c>
      <c r="AX9">
        <v>5.2400000000000002E-2</v>
      </c>
      <c r="AY9">
        <v>18.473199999999999</v>
      </c>
      <c r="AZ9" t="s">
        <v>60</v>
      </c>
      <c r="BA9" t="s">
        <v>57</v>
      </c>
      <c r="BB9">
        <v>4.0000000000000002E-4</v>
      </c>
      <c r="BC9">
        <v>14.157299999999999</v>
      </c>
      <c r="BD9">
        <v>5.3600000000000002E-2</v>
      </c>
      <c r="BE9">
        <v>18.962</v>
      </c>
      <c r="BF9" t="s">
        <v>58</v>
      </c>
      <c r="BG9" t="s">
        <v>57</v>
      </c>
      <c r="BH9">
        <v>3.0999999999999999E-3</v>
      </c>
      <c r="BI9">
        <v>7.5537999999999998</v>
      </c>
      <c r="BJ9">
        <v>6.6799999999999998E-2</v>
      </c>
      <c r="BK9">
        <v>8.3081999999999994</v>
      </c>
      <c r="BL9" t="s">
        <v>58</v>
      </c>
      <c r="BM9" t="s">
        <v>57</v>
      </c>
      <c r="BN9">
        <v>8.9999999999999998E-4</v>
      </c>
      <c r="BO9">
        <v>12.6686</v>
      </c>
      <c r="BP9">
        <v>5.9799999999999999E-2</v>
      </c>
      <c r="BQ9">
        <v>14.2317</v>
      </c>
      <c r="BR9" t="s">
        <v>58</v>
      </c>
      <c r="BS9" t="s">
        <v>57</v>
      </c>
      <c r="BT9">
        <v>1E-4</v>
      </c>
      <c r="BU9">
        <v>28</v>
      </c>
      <c r="BV9">
        <v>5.79E-2</v>
      </c>
      <c r="BW9">
        <v>23.173300000000001</v>
      </c>
      <c r="BX9" t="s">
        <v>58</v>
      </c>
      <c r="BY9" t="s">
        <v>57</v>
      </c>
      <c r="BZ9">
        <v>4.0000000000000002E-4</v>
      </c>
      <c r="CA9">
        <v>14.637700000000001</v>
      </c>
      <c r="CB9">
        <v>7.4499999999999997E-2</v>
      </c>
      <c r="CC9">
        <v>16.1295</v>
      </c>
      <c r="CD9" t="s">
        <v>58</v>
      </c>
      <c r="CE9" t="s">
        <v>57</v>
      </c>
      <c r="CF9">
        <v>8.0000000000000004E-4</v>
      </c>
      <c r="CG9">
        <v>8.9582999999999995</v>
      </c>
      <c r="CH9">
        <v>8.6199999999999999E-2</v>
      </c>
      <c r="CI9">
        <v>7.1969000000000003</v>
      </c>
      <c r="CJ9" t="s">
        <v>58</v>
      </c>
      <c r="CK9" t="s">
        <v>57</v>
      </c>
      <c r="CL9">
        <v>5.0000000000000001E-4</v>
      </c>
      <c r="CM9">
        <v>10.4231</v>
      </c>
      <c r="CN9">
        <v>3.61E-2</v>
      </c>
      <c r="CO9">
        <v>13.7491</v>
      </c>
      <c r="CP9" t="s">
        <v>59</v>
      </c>
      <c r="CQ9" t="s">
        <v>57</v>
      </c>
      <c r="CR9">
        <v>1.5E-3</v>
      </c>
      <c r="CS9">
        <v>9.2608999999999995</v>
      </c>
      <c r="CT9">
        <v>5.5100000000000003E-2</v>
      </c>
      <c r="CU9">
        <v>12.447800000000001</v>
      </c>
      <c r="CV9" t="s">
        <v>58</v>
      </c>
      <c r="CW9" t="s">
        <v>57</v>
      </c>
      <c r="CX9">
        <v>1.9E-3</v>
      </c>
      <c r="CY9">
        <v>10.406000000000001</v>
      </c>
      <c r="CZ9">
        <v>6.7400000000000002E-2</v>
      </c>
      <c r="DA9">
        <v>11.5275</v>
      </c>
      <c r="DB9" t="s">
        <v>58</v>
      </c>
      <c r="DC9" t="s">
        <v>57</v>
      </c>
      <c r="DD9">
        <v>5.9999999999999995E-4</v>
      </c>
      <c r="DE9">
        <v>14.3514</v>
      </c>
      <c r="DF9">
        <v>4.87E-2</v>
      </c>
      <c r="DG9">
        <v>17.8931</v>
      </c>
      <c r="DH9" t="s">
        <v>60</v>
      </c>
      <c r="DI9" t="s">
        <v>57</v>
      </c>
      <c r="DJ9">
        <v>2.0000000000000001E-4</v>
      </c>
      <c r="DK9">
        <v>20.281199999999998</v>
      </c>
      <c r="DL9">
        <v>7.3999999999999996E-2</v>
      </c>
      <c r="DM9">
        <v>26.141300000000001</v>
      </c>
      <c r="DN9" t="s">
        <v>58</v>
      </c>
      <c r="DO9" t="s">
        <v>57</v>
      </c>
      <c r="DP9">
        <v>6.9999999999999999E-4</v>
      </c>
      <c r="DQ9">
        <v>16.881499999999999</v>
      </c>
      <c r="DR9">
        <v>7.2300000000000003E-2</v>
      </c>
      <c r="DS9">
        <v>25.020499999999998</v>
      </c>
      <c r="DT9">
        <v>5.5999999999999999E-3</v>
      </c>
      <c r="DU9">
        <v>1</v>
      </c>
    </row>
    <row r="10" spans="1:125" x14ac:dyDescent="0.25">
      <c r="A10">
        <v>0</v>
      </c>
      <c r="B10" t="s">
        <v>61</v>
      </c>
      <c r="C10" t="s">
        <v>32</v>
      </c>
      <c r="D10" t="s">
        <v>62</v>
      </c>
      <c r="E10" t="s">
        <v>61</v>
      </c>
      <c r="F10">
        <v>0</v>
      </c>
      <c r="G10">
        <v>73.75</v>
      </c>
      <c r="H10">
        <v>1.9300000000000001E-2</v>
      </c>
      <c r="I10">
        <v>69.822900000000004</v>
      </c>
      <c r="J10" t="s">
        <v>62</v>
      </c>
      <c r="K10" t="s">
        <v>61</v>
      </c>
      <c r="L10">
        <v>0</v>
      </c>
      <c r="M10">
        <v>73.75</v>
      </c>
      <c r="N10">
        <v>1.9300000000000001E-2</v>
      </c>
      <c r="O10">
        <v>69.822900000000004</v>
      </c>
      <c r="P10" t="s">
        <v>63</v>
      </c>
      <c r="Q10" t="s">
        <v>61</v>
      </c>
      <c r="R10">
        <v>0</v>
      </c>
      <c r="S10">
        <v>55</v>
      </c>
      <c r="T10">
        <v>1.83E-2</v>
      </c>
      <c r="U10">
        <v>52.814999999999998</v>
      </c>
      <c r="V10" t="s">
        <v>64</v>
      </c>
      <c r="W10" t="s">
        <v>61</v>
      </c>
      <c r="X10">
        <v>0</v>
      </c>
      <c r="Y10">
        <v>85</v>
      </c>
      <c r="Z10">
        <v>1.54E-2</v>
      </c>
      <c r="AA10">
        <v>67.564599999999999</v>
      </c>
      <c r="AB10" t="s">
        <v>64</v>
      </c>
      <c r="AC10" t="s">
        <v>61</v>
      </c>
      <c r="AD10">
        <v>0</v>
      </c>
      <c r="AE10">
        <v>75</v>
      </c>
      <c r="AF10">
        <v>2.1700000000000001E-2</v>
      </c>
      <c r="AG10">
        <v>64.444900000000004</v>
      </c>
      <c r="AH10" t="s">
        <v>65</v>
      </c>
      <c r="AI10" t="s">
        <v>61</v>
      </c>
      <c r="AJ10">
        <v>0</v>
      </c>
      <c r="AK10">
        <v>82.5</v>
      </c>
      <c r="AL10">
        <v>3.3599999999999998E-2</v>
      </c>
      <c r="AM10">
        <v>58.498699999999999</v>
      </c>
      <c r="AN10" t="s">
        <v>63</v>
      </c>
      <c r="AO10" t="s">
        <v>61</v>
      </c>
      <c r="AP10">
        <v>0</v>
      </c>
      <c r="AQ10">
        <v>60</v>
      </c>
      <c r="AR10">
        <v>1.09E-2</v>
      </c>
      <c r="AS10">
        <v>65.0779</v>
      </c>
      <c r="AT10" t="s">
        <v>63</v>
      </c>
      <c r="AU10" t="s">
        <v>61</v>
      </c>
      <c r="AV10">
        <v>0</v>
      </c>
      <c r="AW10">
        <v>65</v>
      </c>
      <c r="AX10">
        <v>8.9999999999999993E-3</v>
      </c>
      <c r="AY10">
        <v>66.857200000000006</v>
      </c>
      <c r="AZ10" t="s">
        <v>63</v>
      </c>
      <c r="BA10" t="s">
        <v>61</v>
      </c>
      <c r="BB10">
        <v>0</v>
      </c>
      <c r="BC10">
        <v>100</v>
      </c>
      <c r="BD10">
        <v>8.2000000000000007E-3</v>
      </c>
      <c r="BE10">
        <v>70.5458</v>
      </c>
      <c r="BF10" t="s">
        <v>63</v>
      </c>
      <c r="BG10" t="s">
        <v>61</v>
      </c>
      <c r="BH10">
        <v>1E-4</v>
      </c>
      <c r="BI10">
        <v>45.666699999999999</v>
      </c>
      <c r="BJ10">
        <v>3.27E-2</v>
      </c>
      <c r="BK10">
        <v>32.855499999999999</v>
      </c>
      <c r="BL10" t="s">
        <v>63</v>
      </c>
      <c r="BM10" t="s">
        <v>61</v>
      </c>
      <c r="BN10">
        <v>0</v>
      </c>
      <c r="BO10">
        <v>75</v>
      </c>
      <c r="BP10">
        <v>1.1599999999999999E-2</v>
      </c>
      <c r="BQ10">
        <v>71.900899999999993</v>
      </c>
      <c r="BR10" t="s">
        <v>64</v>
      </c>
      <c r="BS10" t="s">
        <v>61</v>
      </c>
      <c r="BT10">
        <v>0</v>
      </c>
      <c r="BU10">
        <v>55</v>
      </c>
      <c r="BV10">
        <v>1.9699999999999999E-2</v>
      </c>
      <c r="BW10">
        <v>67.835300000000004</v>
      </c>
      <c r="BX10" t="s">
        <v>64</v>
      </c>
      <c r="BY10" t="s">
        <v>61</v>
      </c>
      <c r="BZ10">
        <v>0</v>
      </c>
      <c r="CA10">
        <v>51</v>
      </c>
      <c r="CB10">
        <v>2.86E-2</v>
      </c>
      <c r="CC10">
        <v>50.022300000000001</v>
      </c>
      <c r="CD10" t="s">
        <v>63</v>
      </c>
      <c r="CE10" t="s">
        <v>61</v>
      </c>
      <c r="CF10">
        <v>0</v>
      </c>
      <c r="CG10">
        <v>57.5</v>
      </c>
      <c r="CH10">
        <v>1.35E-2</v>
      </c>
      <c r="CI10">
        <v>61.088000000000001</v>
      </c>
      <c r="CJ10" t="s">
        <v>63</v>
      </c>
      <c r="CK10" t="s">
        <v>61</v>
      </c>
      <c r="CL10">
        <v>0</v>
      </c>
      <c r="CM10">
        <v>100</v>
      </c>
      <c r="CN10">
        <v>6.7000000000000002E-3</v>
      </c>
      <c r="CO10">
        <v>65.894300000000001</v>
      </c>
      <c r="CP10" t="s">
        <v>63</v>
      </c>
      <c r="CQ10" t="s">
        <v>61</v>
      </c>
      <c r="CR10">
        <v>0</v>
      </c>
      <c r="CS10">
        <v>67.5</v>
      </c>
      <c r="CT10">
        <v>1.06E-2</v>
      </c>
      <c r="CU10">
        <v>68.631399999999999</v>
      </c>
      <c r="CV10" t="s">
        <v>63</v>
      </c>
      <c r="CW10" t="s">
        <v>61</v>
      </c>
      <c r="CX10">
        <v>0</v>
      </c>
      <c r="CY10">
        <v>62.5</v>
      </c>
      <c r="CZ10">
        <v>1.2699999999999999E-2</v>
      </c>
      <c r="DA10">
        <v>68.980599999999995</v>
      </c>
      <c r="DB10" t="s">
        <v>63</v>
      </c>
      <c r="DC10" t="s">
        <v>61</v>
      </c>
      <c r="DD10">
        <v>0</v>
      </c>
      <c r="DE10">
        <v>70</v>
      </c>
      <c r="DF10">
        <v>1.03E-2</v>
      </c>
      <c r="DG10">
        <v>66.334500000000006</v>
      </c>
      <c r="DH10" t="s">
        <v>63</v>
      </c>
      <c r="DI10" t="s">
        <v>61</v>
      </c>
      <c r="DJ10">
        <v>0</v>
      </c>
      <c r="DK10">
        <v>67.5</v>
      </c>
      <c r="DL10">
        <v>2.7099999999999999E-2</v>
      </c>
      <c r="DM10">
        <v>59.456699999999998</v>
      </c>
      <c r="DN10" t="s">
        <v>65</v>
      </c>
      <c r="DO10" t="s">
        <v>61</v>
      </c>
      <c r="DP10">
        <v>0</v>
      </c>
      <c r="DQ10">
        <v>75</v>
      </c>
      <c r="DR10">
        <v>2.07E-2</v>
      </c>
      <c r="DS10">
        <v>66.274799999999999</v>
      </c>
      <c r="DT10">
        <v>0</v>
      </c>
      <c r="DU10">
        <v>0</v>
      </c>
    </row>
    <row r="11" spans="1:125" x14ac:dyDescent="0.25">
      <c r="A11">
        <v>0</v>
      </c>
      <c r="B11" t="s">
        <v>66</v>
      </c>
      <c r="C11" t="s">
        <v>32</v>
      </c>
      <c r="D11" t="s">
        <v>67</v>
      </c>
      <c r="E11" t="s">
        <v>66</v>
      </c>
      <c r="F11">
        <v>0</v>
      </c>
      <c r="G11">
        <v>59.375</v>
      </c>
      <c r="H11">
        <v>3.0599999999999999E-2</v>
      </c>
      <c r="I11">
        <v>47.628799999999998</v>
      </c>
      <c r="J11" t="s">
        <v>67</v>
      </c>
      <c r="K11" t="s">
        <v>66</v>
      </c>
      <c r="L11">
        <v>0</v>
      </c>
      <c r="M11">
        <v>59.375</v>
      </c>
      <c r="N11">
        <v>3.0599999999999999E-2</v>
      </c>
      <c r="O11">
        <v>47.628799999999998</v>
      </c>
      <c r="P11" t="s">
        <v>67</v>
      </c>
      <c r="Q11" t="s">
        <v>66</v>
      </c>
      <c r="R11">
        <v>0</v>
      </c>
      <c r="S11">
        <v>73.75</v>
      </c>
      <c r="T11">
        <v>1.77E-2</v>
      </c>
      <c r="U11">
        <v>54.834000000000003</v>
      </c>
      <c r="V11" t="s">
        <v>67</v>
      </c>
      <c r="W11" t="s">
        <v>66</v>
      </c>
      <c r="X11">
        <v>0</v>
      </c>
      <c r="Y11">
        <v>67.5</v>
      </c>
      <c r="Z11">
        <v>1.67E-2</v>
      </c>
      <c r="AA11">
        <v>63.378100000000003</v>
      </c>
      <c r="AB11" t="s">
        <v>67</v>
      </c>
      <c r="AC11" t="s">
        <v>66</v>
      </c>
      <c r="AD11">
        <v>0</v>
      </c>
      <c r="AE11">
        <v>52.857100000000003</v>
      </c>
      <c r="AF11">
        <v>2.9700000000000001E-2</v>
      </c>
      <c r="AG11">
        <v>49.514899999999997</v>
      </c>
      <c r="AH11" t="s">
        <v>67</v>
      </c>
      <c r="AI11" t="s">
        <v>66</v>
      </c>
      <c r="AJ11">
        <v>0</v>
      </c>
      <c r="AK11">
        <v>61.666699999999999</v>
      </c>
      <c r="AL11">
        <v>4.41E-2</v>
      </c>
      <c r="AM11">
        <v>43.310299999999998</v>
      </c>
      <c r="AN11" t="s">
        <v>67</v>
      </c>
      <c r="AO11" t="s">
        <v>66</v>
      </c>
      <c r="AP11">
        <v>1E-4</v>
      </c>
      <c r="AQ11">
        <v>37.5</v>
      </c>
      <c r="AR11">
        <v>2.5899999999999999E-2</v>
      </c>
      <c r="AS11">
        <v>32.972299999999997</v>
      </c>
      <c r="AT11" t="s">
        <v>67</v>
      </c>
      <c r="AU11" t="s">
        <v>66</v>
      </c>
      <c r="AV11">
        <v>1E-4</v>
      </c>
      <c r="AW11">
        <v>18.263200000000001</v>
      </c>
      <c r="AX11">
        <v>3.9800000000000002E-2</v>
      </c>
      <c r="AY11">
        <v>23.944800000000001</v>
      </c>
      <c r="AZ11" t="s">
        <v>67</v>
      </c>
      <c r="BA11" t="s">
        <v>66</v>
      </c>
      <c r="BB11">
        <v>1E-4</v>
      </c>
      <c r="BC11">
        <v>23.384599999999999</v>
      </c>
      <c r="BD11">
        <v>3.9899999999999998E-2</v>
      </c>
      <c r="BE11">
        <v>24.8718</v>
      </c>
      <c r="BF11" t="s">
        <v>67</v>
      </c>
      <c r="BG11" t="s">
        <v>66</v>
      </c>
      <c r="BH11">
        <v>0</v>
      </c>
      <c r="BI11">
        <v>55</v>
      </c>
      <c r="BJ11">
        <v>2.5000000000000001E-2</v>
      </c>
      <c r="BK11">
        <v>46.279699999999998</v>
      </c>
      <c r="BL11" t="s">
        <v>67</v>
      </c>
      <c r="BM11" t="s">
        <v>66</v>
      </c>
      <c r="BN11">
        <v>0</v>
      </c>
      <c r="BO11">
        <v>46.5</v>
      </c>
      <c r="BP11">
        <v>2.3E-2</v>
      </c>
      <c r="BQ11">
        <v>43.226300000000002</v>
      </c>
      <c r="BR11" t="s">
        <v>67</v>
      </c>
      <c r="BS11" t="s">
        <v>66</v>
      </c>
      <c r="BT11">
        <v>0</v>
      </c>
      <c r="BU11">
        <v>32.5</v>
      </c>
      <c r="BV11">
        <v>5.0900000000000001E-2</v>
      </c>
      <c r="BW11">
        <v>27.515499999999999</v>
      </c>
      <c r="BX11" t="s">
        <v>67</v>
      </c>
      <c r="BY11" t="s">
        <v>66</v>
      </c>
      <c r="BZ11">
        <v>0</v>
      </c>
      <c r="CA11">
        <v>34.75</v>
      </c>
      <c r="CB11">
        <v>4.53E-2</v>
      </c>
      <c r="CC11">
        <v>31.334399999999999</v>
      </c>
      <c r="CD11" t="s">
        <v>67</v>
      </c>
      <c r="CE11" t="s">
        <v>66</v>
      </c>
      <c r="CF11">
        <v>0</v>
      </c>
      <c r="CG11">
        <v>45</v>
      </c>
      <c r="CH11">
        <v>2.0299999999999999E-2</v>
      </c>
      <c r="CI11">
        <v>44.634799999999998</v>
      </c>
      <c r="CJ11" t="s">
        <v>67</v>
      </c>
      <c r="CK11" t="s">
        <v>66</v>
      </c>
      <c r="CL11">
        <v>0</v>
      </c>
      <c r="CM11">
        <v>32.5</v>
      </c>
      <c r="CN11">
        <v>1.4800000000000001E-2</v>
      </c>
      <c r="CO11">
        <v>36.9604</v>
      </c>
      <c r="CP11" t="s">
        <v>67</v>
      </c>
      <c r="CQ11" t="s">
        <v>66</v>
      </c>
      <c r="CR11">
        <v>0</v>
      </c>
      <c r="CS11">
        <v>46.5</v>
      </c>
      <c r="CT11">
        <v>1.72E-2</v>
      </c>
      <c r="CU11">
        <v>47.957999999999998</v>
      </c>
      <c r="CV11" t="s">
        <v>67</v>
      </c>
      <c r="CW11" t="s">
        <v>66</v>
      </c>
      <c r="CX11">
        <v>0</v>
      </c>
      <c r="CY11">
        <v>48</v>
      </c>
      <c r="CZ11">
        <v>2.3E-2</v>
      </c>
      <c r="DA11">
        <v>43.711599999999997</v>
      </c>
      <c r="DB11" t="s">
        <v>67</v>
      </c>
      <c r="DC11" t="s">
        <v>66</v>
      </c>
      <c r="DD11">
        <v>1E-4</v>
      </c>
      <c r="DE11">
        <v>26.5</v>
      </c>
      <c r="DF11">
        <v>3.1899999999999998E-2</v>
      </c>
      <c r="DG11">
        <v>28.404800000000002</v>
      </c>
      <c r="DH11" t="s">
        <v>67</v>
      </c>
      <c r="DI11" t="s">
        <v>66</v>
      </c>
      <c r="DJ11">
        <v>8.0000000000000004E-4</v>
      </c>
      <c r="DK11">
        <v>12.4506</v>
      </c>
      <c r="DL11">
        <v>0.13550000000000001</v>
      </c>
      <c r="DM11">
        <v>12.167299999999999</v>
      </c>
      <c r="DN11" t="s">
        <v>67</v>
      </c>
      <c r="DO11" t="s">
        <v>66</v>
      </c>
      <c r="DP11">
        <v>1.2999999999999999E-3</v>
      </c>
      <c r="DQ11">
        <v>13.5465</v>
      </c>
      <c r="DR11">
        <v>0.14849999999999999</v>
      </c>
      <c r="DS11">
        <v>9.7304999999999993</v>
      </c>
      <c r="DT11">
        <v>1E-4</v>
      </c>
      <c r="DU11">
        <v>0</v>
      </c>
    </row>
    <row r="12" spans="1:125" x14ac:dyDescent="0.25">
      <c r="A12">
        <v>0</v>
      </c>
      <c r="B12" t="s">
        <v>68</v>
      </c>
      <c r="C12" t="s">
        <v>32</v>
      </c>
      <c r="D12" t="s">
        <v>69</v>
      </c>
      <c r="E12" t="s">
        <v>68</v>
      </c>
      <c r="F12">
        <v>1.6000000000000001E-3</v>
      </c>
      <c r="G12">
        <v>11.811</v>
      </c>
      <c r="H12">
        <v>9.1700000000000004E-2</v>
      </c>
      <c r="I12">
        <v>12.45</v>
      </c>
      <c r="J12" t="s">
        <v>69</v>
      </c>
      <c r="K12" t="s">
        <v>68</v>
      </c>
      <c r="L12">
        <v>1.6000000000000001E-3</v>
      </c>
      <c r="M12">
        <v>11.811</v>
      </c>
      <c r="N12">
        <v>9.1700000000000004E-2</v>
      </c>
      <c r="O12">
        <v>12.45</v>
      </c>
      <c r="P12" t="s">
        <v>69</v>
      </c>
      <c r="Q12" t="s">
        <v>68</v>
      </c>
      <c r="R12">
        <v>0</v>
      </c>
      <c r="S12">
        <v>59.5</v>
      </c>
      <c r="T12">
        <v>1.54E-2</v>
      </c>
      <c r="U12">
        <v>63.173999999999999</v>
      </c>
      <c r="V12" t="s">
        <v>69</v>
      </c>
      <c r="W12" t="s">
        <v>68</v>
      </c>
      <c r="X12">
        <v>0</v>
      </c>
      <c r="Y12">
        <v>58.333300000000001</v>
      </c>
      <c r="Z12">
        <v>1.4999999999999999E-2</v>
      </c>
      <c r="AA12">
        <v>68.762900000000002</v>
      </c>
      <c r="AB12" t="s">
        <v>69</v>
      </c>
      <c r="AC12" t="s">
        <v>68</v>
      </c>
      <c r="AD12">
        <v>0</v>
      </c>
      <c r="AE12">
        <v>47</v>
      </c>
      <c r="AF12">
        <v>2.47E-2</v>
      </c>
      <c r="AG12">
        <v>58.3142</v>
      </c>
      <c r="AH12" t="s">
        <v>69</v>
      </c>
      <c r="AI12" t="s">
        <v>68</v>
      </c>
      <c r="AJ12">
        <v>0</v>
      </c>
      <c r="AK12">
        <v>55</v>
      </c>
      <c r="AL12">
        <v>3.1800000000000002E-2</v>
      </c>
      <c r="AM12">
        <v>61.583599999999997</v>
      </c>
      <c r="AN12" t="s">
        <v>69</v>
      </c>
      <c r="AO12" t="s">
        <v>68</v>
      </c>
      <c r="AP12">
        <v>0</v>
      </c>
      <c r="AQ12">
        <v>75</v>
      </c>
      <c r="AR12">
        <v>1.09E-2</v>
      </c>
      <c r="AS12">
        <v>65.1113</v>
      </c>
      <c r="AT12" t="s">
        <v>69</v>
      </c>
      <c r="AU12" t="s">
        <v>68</v>
      </c>
      <c r="AV12">
        <v>0</v>
      </c>
      <c r="AW12">
        <v>55</v>
      </c>
      <c r="AX12">
        <v>1.03E-2</v>
      </c>
      <c r="AY12">
        <v>62.701799999999999</v>
      </c>
      <c r="AZ12" t="s">
        <v>69</v>
      </c>
      <c r="BA12" t="s">
        <v>68</v>
      </c>
      <c r="BB12">
        <v>0</v>
      </c>
      <c r="BC12">
        <v>70</v>
      </c>
      <c r="BD12">
        <v>1.04E-2</v>
      </c>
      <c r="BE12">
        <v>62.983699999999999</v>
      </c>
      <c r="BF12" t="s">
        <v>69</v>
      </c>
      <c r="BG12" t="s">
        <v>68</v>
      </c>
      <c r="BH12">
        <v>0</v>
      </c>
      <c r="BI12">
        <v>50.454500000000003</v>
      </c>
      <c r="BJ12">
        <v>2.23E-2</v>
      </c>
      <c r="BK12">
        <v>52.716500000000003</v>
      </c>
      <c r="BL12" t="s">
        <v>69</v>
      </c>
      <c r="BM12" t="s">
        <v>68</v>
      </c>
      <c r="BN12">
        <v>0</v>
      </c>
      <c r="BO12">
        <v>65</v>
      </c>
      <c r="BP12">
        <v>1.11E-2</v>
      </c>
      <c r="BQ12">
        <v>73.637699999999995</v>
      </c>
      <c r="BR12" t="s">
        <v>69</v>
      </c>
      <c r="BS12" t="s">
        <v>68</v>
      </c>
      <c r="BT12">
        <v>0</v>
      </c>
      <c r="BU12">
        <v>62.5</v>
      </c>
      <c r="BV12">
        <v>1.6299999999999999E-2</v>
      </c>
      <c r="BW12">
        <v>75.416499999999999</v>
      </c>
      <c r="BX12" t="s">
        <v>69</v>
      </c>
      <c r="BY12" t="s">
        <v>68</v>
      </c>
      <c r="BZ12">
        <v>0</v>
      </c>
      <c r="CA12">
        <v>70</v>
      </c>
      <c r="CB12">
        <v>1.7299999999999999E-2</v>
      </c>
      <c r="CC12">
        <v>71.607299999999995</v>
      </c>
      <c r="CD12" t="s">
        <v>69</v>
      </c>
      <c r="CE12" t="s">
        <v>68</v>
      </c>
      <c r="CF12">
        <v>0</v>
      </c>
      <c r="CG12">
        <v>70</v>
      </c>
      <c r="CH12">
        <v>1.0200000000000001E-2</v>
      </c>
      <c r="CI12">
        <v>72.467100000000002</v>
      </c>
      <c r="CJ12" t="s">
        <v>69</v>
      </c>
      <c r="CK12" t="s">
        <v>68</v>
      </c>
      <c r="CL12">
        <v>0</v>
      </c>
      <c r="CM12">
        <v>50</v>
      </c>
      <c r="CN12">
        <v>7.1999999999999998E-3</v>
      </c>
      <c r="CO12">
        <v>63.173900000000003</v>
      </c>
      <c r="CP12" t="s">
        <v>69</v>
      </c>
      <c r="CQ12" t="s">
        <v>68</v>
      </c>
      <c r="CR12">
        <v>0</v>
      </c>
      <c r="CS12">
        <v>62.5</v>
      </c>
      <c r="CT12">
        <v>9.1999999999999998E-3</v>
      </c>
      <c r="CU12">
        <v>74.371300000000005</v>
      </c>
      <c r="CV12" t="s">
        <v>69</v>
      </c>
      <c r="CW12" t="s">
        <v>68</v>
      </c>
      <c r="CX12">
        <v>0</v>
      </c>
      <c r="CY12">
        <v>57.5</v>
      </c>
      <c r="CZ12">
        <v>1.2E-2</v>
      </c>
      <c r="DA12">
        <v>71.216800000000006</v>
      </c>
      <c r="DB12" t="s">
        <v>69</v>
      </c>
      <c r="DC12" t="s">
        <v>68</v>
      </c>
      <c r="DD12">
        <v>0</v>
      </c>
      <c r="DE12">
        <v>50</v>
      </c>
      <c r="DF12">
        <v>1.0999999999999999E-2</v>
      </c>
      <c r="DG12">
        <v>63.997500000000002</v>
      </c>
      <c r="DH12" t="s">
        <v>69</v>
      </c>
      <c r="DI12" t="s">
        <v>68</v>
      </c>
      <c r="DJ12">
        <v>0</v>
      </c>
      <c r="DK12">
        <v>58.333300000000001</v>
      </c>
      <c r="DL12">
        <v>2.46E-2</v>
      </c>
      <c r="DM12">
        <v>63.108499999999999</v>
      </c>
      <c r="DN12" t="s">
        <v>69</v>
      </c>
      <c r="DO12" t="s">
        <v>68</v>
      </c>
      <c r="DP12">
        <v>0</v>
      </c>
      <c r="DQ12">
        <v>60</v>
      </c>
      <c r="DR12">
        <v>2.6499999999999999E-2</v>
      </c>
      <c r="DS12">
        <v>57.599400000000003</v>
      </c>
      <c r="DT12">
        <v>2.0000000000000001E-4</v>
      </c>
      <c r="DU12">
        <v>0</v>
      </c>
    </row>
    <row r="13" spans="1:125" x14ac:dyDescent="0.25">
      <c r="A13">
        <v>0</v>
      </c>
      <c r="B13" t="s">
        <v>70</v>
      </c>
      <c r="C13" t="s">
        <v>32</v>
      </c>
      <c r="D13" t="s">
        <v>71</v>
      </c>
      <c r="E13" t="s">
        <v>70</v>
      </c>
      <c r="F13">
        <v>2.9999999999999997E-4</v>
      </c>
      <c r="G13">
        <v>26.347799999999999</v>
      </c>
      <c r="H13">
        <v>5.0999999999999997E-2</v>
      </c>
      <c r="I13">
        <v>26.810300000000002</v>
      </c>
      <c r="J13" t="s">
        <v>71</v>
      </c>
      <c r="K13" t="s">
        <v>70</v>
      </c>
      <c r="L13">
        <v>2.9999999999999997E-4</v>
      </c>
      <c r="M13">
        <v>26.347799999999999</v>
      </c>
      <c r="N13">
        <v>5.0999999999999997E-2</v>
      </c>
      <c r="O13">
        <v>26.810300000000002</v>
      </c>
      <c r="P13" t="s">
        <v>71</v>
      </c>
      <c r="Q13" t="s">
        <v>70</v>
      </c>
      <c r="R13">
        <v>0</v>
      </c>
      <c r="S13">
        <v>52.692300000000003</v>
      </c>
      <c r="T13">
        <v>1.95E-2</v>
      </c>
      <c r="U13">
        <v>48.788499999999999</v>
      </c>
      <c r="V13" t="s">
        <v>71</v>
      </c>
      <c r="W13" t="s">
        <v>70</v>
      </c>
      <c r="X13">
        <v>0</v>
      </c>
      <c r="Y13">
        <v>41.5</v>
      </c>
      <c r="Z13">
        <v>3.3500000000000002E-2</v>
      </c>
      <c r="AA13">
        <v>30.9039</v>
      </c>
      <c r="AB13" t="s">
        <v>71</v>
      </c>
      <c r="AC13" t="s">
        <v>70</v>
      </c>
      <c r="AD13">
        <v>0</v>
      </c>
      <c r="AE13">
        <v>48</v>
      </c>
      <c r="AF13">
        <v>3.2099999999999997E-2</v>
      </c>
      <c r="AG13">
        <v>45.860100000000003</v>
      </c>
      <c r="AH13" t="s">
        <v>71</v>
      </c>
      <c r="AI13" t="s">
        <v>70</v>
      </c>
      <c r="AJ13">
        <v>0</v>
      </c>
      <c r="AK13">
        <v>54.444400000000002</v>
      </c>
      <c r="AL13">
        <v>3.3700000000000001E-2</v>
      </c>
      <c r="AM13">
        <v>58.354300000000002</v>
      </c>
      <c r="AN13" t="s">
        <v>71</v>
      </c>
      <c r="AO13" t="s">
        <v>70</v>
      </c>
      <c r="AP13">
        <v>2.3E-3</v>
      </c>
      <c r="AQ13">
        <v>10.130599999999999</v>
      </c>
      <c r="AR13">
        <v>6.4199999999999993E-2</v>
      </c>
      <c r="AS13">
        <v>11.6807</v>
      </c>
      <c r="AT13" t="s">
        <v>71</v>
      </c>
      <c r="AU13" t="s">
        <v>70</v>
      </c>
      <c r="AV13">
        <v>2.2000000000000001E-3</v>
      </c>
      <c r="AW13">
        <v>6.3068</v>
      </c>
      <c r="AX13">
        <v>0.14599999999999999</v>
      </c>
      <c r="AY13">
        <v>5.5614999999999997</v>
      </c>
      <c r="AZ13" t="s">
        <v>71</v>
      </c>
      <c r="BA13" t="s">
        <v>70</v>
      </c>
      <c r="BB13">
        <v>2.2000000000000001E-3</v>
      </c>
      <c r="BC13">
        <v>8.1361000000000008</v>
      </c>
      <c r="BD13">
        <v>0.1303</v>
      </c>
      <c r="BE13">
        <v>6.8452000000000002</v>
      </c>
      <c r="BF13" t="s">
        <v>71</v>
      </c>
      <c r="BG13" t="s">
        <v>70</v>
      </c>
      <c r="BH13">
        <v>1.6999999999999999E-3</v>
      </c>
      <c r="BI13">
        <v>10.4224</v>
      </c>
      <c r="BJ13">
        <v>7.3300000000000004E-2</v>
      </c>
      <c r="BK13">
        <v>6.5266000000000002</v>
      </c>
      <c r="BL13" t="s">
        <v>71</v>
      </c>
      <c r="BM13" t="s">
        <v>70</v>
      </c>
      <c r="BN13">
        <v>1.2999999999999999E-3</v>
      </c>
      <c r="BO13">
        <v>10.6456</v>
      </c>
      <c r="BP13">
        <v>7.2499999999999995E-2</v>
      </c>
      <c r="BQ13">
        <v>10.6195</v>
      </c>
      <c r="BR13" t="s">
        <v>71</v>
      </c>
      <c r="BS13" t="s">
        <v>70</v>
      </c>
      <c r="BT13">
        <v>0</v>
      </c>
      <c r="BU13">
        <v>40</v>
      </c>
      <c r="BV13">
        <v>4.1300000000000003E-2</v>
      </c>
      <c r="BW13">
        <v>35.582700000000003</v>
      </c>
      <c r="BX13" t="s">
        <v>71</v>
      </c>
      <c r="BY13" t="s">
        <v>70</v>
      </c>
      <c r="BZ13">
        <v>1E-4</v>
      </c>
      <c r="CA13">
        <v>23.533300000000001</v>
      </c>
      <c r="CB13">
        <v>7.0300000000000001E-2</v>
      </c>
      <c r="CC13">
        <v>17.561900000000001</v>
      </c>
      <c r="CD13" t="s">
        <v>71</v>
      </c>
      <c r="CE13" t="s">
        <v>70</v>
      </c>
      <c r="CF13">
        <v>2.9999999999999997E-4</v>
      </c>
      <c r="CG13">
        <v>15.026999999999999</v>
      </c>
      <c r="CH13">
        <v>5.7200000000000001E-2</v>
      </c>
      <c r="CI13">
        <v>13.9899</v>
      </c>
      <c r="CJ13" t="s">
        <v>71</v>
      </c>
      <c r="CK13" t="s">
        <v>70</v>
      </c>
      <c r="CL13">
        <v>5.9999999999999995E-4</v>
      </c>
      <c r="CM13">
        <v>9.4863</v>
      </c>
      <c r="CN13">
        <v>4.5999999999999999E-2</v>
      </c>
      <c r="CO13">
        <v>9.6372</v>
      </c>
      <c r="CP13" t="s">
        <v>71</v>
      </c>
      <c r="CQ13" t="s">
        <v>70</v>
      </c>
      <c r="CR13">
        <v>1.2999999999999999E-3</v>
      </c>
      <c r="CS13">
        <v>9.5586000000000002</v>
      </c>
      <c r="CT13">
        <v>6.6100000000000006E-2</v>
      </c>
      <c r="CU13">
        <v>9.2828999999999997</v>
      </c>
      <c r="CV13" t="s">
        <v>71</v>
      </c>
      <c r="CW13" t="s">
        <v>70</v>
      </c>
      <c r="CX13">
        <v>3.0999999999999999E-3</v>
      </c>
      <c r="CY13">
        <v>8.3912999999999993</v>
      </c>
      <c r="CZ13">
        <v>7.8700000000000006E-2</v>
      </c>
      <c r="DA13">
        <v>8.8621999999999996</v>
      </c>
      <c r="DB13" t="s">
        <v>71</v>
      </c>
      <c r="DC13" t="s">
        <v>70</v>
      </c>
      <c r="DD13">
        <v>2.0999999999999999E-3</v>
      </c>
      <c r="DE13">
        <v>8.8907000000000007</v>
      </c>
      <c r="DF13">
        <v>8.6800000000000002E-2</v>
      </c>
      <c r="DG13">
        <v>8.0324000000000009</v>
      </c>
      <c r="DH13" t="s">
        <v>71</v>
      </c>
      <c r="DI13" t="s">
        <v>70</v>
      </c>
      <c r="DJ13">
        <v>2.9999999999999997E-4</v>
      </c>
      <c r="DK13">
        <v>18.186</v>
      </c>
      <c r="DL13">
        <v>0.10539999999999999</v>
      </c>
      <c r="DM13">
        <v>17.178699999999999</v>
      </c>
      <c r="DN13" t="s">
        <v>72</v>
      </c>
      <c r="DO13" t="s">
        <v>70</v>
      </c>
      <c r="DP13">
        <v>2.9999999999999997E-4</v>
      </c>
      <c r="DQ13">
        <v>22.4878</v>
      </c>
      <c r="DR13">
        <v>7.3800000000000004E-2</v>
      </c>
      <c r="DS13">
        <v>24.468499999999999</v>
      </c>
      <c r="DT13">
        <v>8.9999999999999998E-4</v>
      </c>
      <c r="DU13">
        <v>0</v>
      </c>
    </row>
    <row r="14" spans="1:125" x14ac:dyDescent="0.25">
      <c r="A14">
        <v>0</v>
      </c>
      <c r="B14" t="s">
        <v>73</v>
      </c>
      <c r="C14" t="s">
        <v>32</v>
      </c>
      <c r="D14" t="s">
        <v>74</v>
      </c>
      <c r="E14" t="s">
        <v>73</v>
      </c>
      <c r="F14">
        <v>1E-4</v>
      </c>
      <c r="G14">
        <v>37.125</v>
      </c>
      <c r="H14">
        <v>2.7900000000000001E-2</v>
      </c>
      <c r="I14">
        <v>52.103000000000002</v>
      </c>
      <c r="J14" t="s">
        <v>74</v>
      </c>
      <c r="K14" t="s">
        <v>73</v>
      </c>
      <c r="L14">
        <v>1E-4</v>
      </c>
      <c r="M14">
        <v>37.125</v>
      </c>
      <c r="N14">
        <v>2.7900000000000001E-2</v>
      </c>
      <c r="O14">
        <v>52.103000000000002</v>
      </c>
      <c r="P14" t="s">
        <v>74</v>
      </c>
      <c r="Q14" t="s">
        <v>73</v>
      </c>
      <c r="R14">
        <v>1E-4</v>
      </c>
      <c r="S14">
        <v>41</v>
      </c>
      <c r="T14">
        <v>1.3899999999999999E-2</v>
      </c>
      <c r="U14">
        <v>69.282200000000003</v>
      </c>
      <c r="V14" t="s">
        <v>75</v>
      </c>
      <c r="W14" t="s">
        <v>73</v>
      </c>
      <c r="X14">
        <v>0</v>
      </c>
      <c r="Y14">
        <v>44</v>
      </c>
      <c r="Z14">
        <v>1.5299999999999999E-2</v>
      </c>
      <c r="AA14">
        <v>67.845600000000005</v>
      </c>
      <c r="AB14" t="s">
        <v>75</v>
      </c>
      <c r="AC14" t="s">
        <v>73</v>
      </c>
      <c r="AD14">
        <v>1E-4</v>
      </c>
      <c r="AE14">
        <v>30</v>
      </c>
      <c r="AF14">
        <v>3.1099999999999999E-2</v>
      </c>
      <c r="AG14">
        <v>47.410299999999999</v>
      </c>
      <c r="AH14" t="s">
        <v>75</v>
      </c>
      <c r="AI14" t="s">
        <v>73</v>
      </c>
      <c r="AJ14">
        <v>2.0000000000000001E-4</v>
      </c>
      <c r="AK14">
        <v>24.7895</v>
      </c>
      <c r="AL14">
        <v>3.73E-2</v>
      </c>
      <c r="AM14">
        <v>52.6038</v>
      </c>
      <c r="AN14" t="s">
        <v>74</v>
      </c>
      <c r="AO14" t="s">
        <v>73</v>
      </c>
      <c r="AP14">
        <v>2.9999999999999997E-4</v>
      </c>
      <c r="AQ14">
        <v>23.4194</v>
      </c>
      <c r="AR14">
        <v>2.1600000000000001E-2</v>
      </c>
      <c r="AS14">
        <v>38.962800000000001</v>
      </c>
      <c r="AT14" t="e">
        <f>-SFXRMVEX</f>
        <v>#NAME?</v>
      </c>
      <c r="AU14" t="s">
        <v>73</v>
      </c>
      <c r="AV14">
        <v>2.0000000000000001E-4</v>
      </c>
      <c r="AW14">
        <v>15.918900000000001</v>
      </c>
      <c r="AX14">
        <v>2.98E-2</v>
      </c>
      <c r="AY14">
        <v>30.6999</v>
      </c>
      <c r="AZ14" t="e">
        <f>-SFXRMVEX</f>
        <v>#NAME?</v>
      </c>
      <c r="BA14" t="s">
        <v>73</v>
      </c>
      <c r="BB14">
        <v>2.0000000000000001E-4</v>
      </c>
      <c r="BC14">
        <v>17.863600000000002</v>
      </c>
      <c r="BD14">
        <v>3.2099999999999997E-2</v>
      </c>
      <c r="BE14">
        <v>29.773499999999999</v>
      </c>
      <c r="BF14" t="s">
        <v>74</v>
      </c>
      <c r="BG14" t="s">
        <v>73</v>
      </c>
      <c r="BH14">
        <v>1.1999999999999999E-3</v>
      </c>
      <c r="BI14">
        <v>12.6067</v>
      </c>
      <c r="BJ14">
        <v>3.8199999999999998E-2</v>
      </c>
      <c r="BK14">
        <v>25.9968</v>
      </c>
      <c r="BL14" t="s">
        <v>74</v>
      </c>
      <c r="BM14" t="s">
        <v>73</v>
      </c>
      <c r="BN14">
        <v>1E-4</v>
      </c>
      <c r="BO14">
        <v>26.642900000000001</v>
      </c>
      <c r="BP14">
        <v>2.01E-2</v>
      </c>
      <c r="BQ14">
        <v>48.678699999999999</v>
      </c>
      <c r="BR14" t="s">
        <v>74</v>
      </c>
      <c r="BS14" t="s">
        <v>73</v>
      </c>
      <c r="BT14">
        <v>2.0000000000000001E-4</v>
      </c>
      <c r="BU14">
        <v>17.739100000000001</v>
      </c>
      <c r="BV14">
        <v>5.5199999999999999E-2</v>
      </c>
      <c r="BW14">
        <v>24.708400000000001</v>
      </c>
      <c r="BX14" t="s">
        <v>74</v>
      </c>
      <c r="BY14" t="s">
        <v>73</v>
      </c>
      <c r="BZ14">
        <v>4.0000000000000002E-4</v>
      </c>
      <c r="CA14">
        <v>14.521699999999999</v>
      </c>
      <c r="CB14">
        <v>6.7500000000000004E-2</v>
      </c>
      <c r="CC14">
        <v>18.683900000000001</v>
      </c>
      <c r="CD14" t="s">
        <v>74</v>
      </c>
      <c r="CE14" t="s">
        <v>73</v>
      </c>
      <c r="CF14">
        <v>2.0000000000000001E-4</v>
      </c>
      <c r="CG14">
        <v>15.432399999999999</v>
      </c>
      <c r="CH14">
        <v>3.1099999999999999E-2</v>
      </c>
      <c r="CI14">
        <v>29.818300000000001</v>
      </c>
      <c r="CJ14" t="e">
        <f>-SFXRMVEX</f>
        <v>#NAME?</v>
      </c>
      <c r="CK14" t="s">
        <v>73</v>
      </c>
      <c r="CL14">
        <v>0</v>
      </c>
      <c r="CM14">
        <v>27</v>
      </c>
      <c r="CN14">
        <v>1.17E-2</v>
      </c>
      <c r="CO14">
        <v>44.927500000000002</v>
      </c>
      <c r="CP14" t="s">
        <v>74</v>
      </c>
      <c r="CQ14" t="s">
        <v>73</v>
      </c>
      <c r="CR14">
        <v>1E-4</v>
      </c>
      <c r="CS14">
        <v>28.777799999999999</v>
      </c>
      <c r="CT14">
        <v>1.6500000000000001E-2</v>
      </c>
      <c r="CU14">
        <v>49.7164</v>
      </c>
      <c r="CV14" t="s">
        <v>74</v>
      </c>
      <c r="CW14" t="s">
        <v>73</v>
      </c>
      <c r="CX14">
        <v>1E-4</v>
      </c>
      <c r="CY14">
        <v>27.9375</v>
      </c>
      <c r="CZ14">
        <v>0.02</v>
      </c>
      <c r="DA14">
        <v>49.457299999999996</v>
      </c>
      <c r="DB14" t="e">
        <f>-SFXRMVEX</f>
        <v>#NAME?</v>
      </c>
      <c r="DC14" t="s">
        <v>73</v>
      </c>
      <c r="DD14">
        <v>2.0000000000000001E-4</v>
      </c>
      <c r="DE14">
        <v>20.4848</v>
      </c>
      <c r="DF14">
        <v>2.46E-2</v>
      </c>
      <c r="DG14">
        <v>36.184800000000003</v>
      </c>
      <c r="DH14" t="e">
        <f>-SFXRMVEX</f>
        <v>#NAME?</v>
      </c>
      <c r="DI14" t="s">
        <v>73</v>
      </c>
      <c r="DJ14">
        <v>8.9999999999999998E-4</v>
      </c>
      <c r="DK14">
        <v>12.092599999999999</v>
      </c>
      <c r="DL14">
        <v>0.1074</v>
      </c>
      <c r="DM14">
        <v>16.782699999999998</v>
      </c>
      <c r="DN14" t="e">
        <f>-SFXRMVEX</f>
        <v>#NAME?</v>
      </c>
      <c r="DO14" t="s">
        <v>73</v>
      </c>
      <c r="DP14">
        <v>1.8E-3</v>
      </c>
      <c r="DQ14">
        <v>11.975300000000001</v>
      </c>
      <c r="DR14">
        <v>0.1072</v>
      </c>
      <c r="DS14">
        <v>15.604699999999999</v>
      </c>
      <c r="DT14">
        <v>2.9999999999999997E-4</v>
      </c>
      <c r="DU14">
        <v>0</v>
      </c>
    </row>
    <row r="15" spans="1:125" x14ac:dyDescent="0.25">
      <c r="A15">
        <v>0</v>
      </c>
      <c r="B15" t="s">
        <v>76</v>
      </c>
      <c r="C15" t="s">
        <v>32</v>
      </c>
      <c r="D15" t="e">
        <f>-PFNGWLNE</f>
        <v>#NAME?</v>
      </c>
      <c r="E15" t="s">
        <v>76</v>
      </c>
      <c r="F15">
        <v>0</v>
      </c>
      <c r="G15">
        <v>62.857100000000003</v>
      </c>
      <c r="H15">
        <v>2.2599999999999999E-2</v>
      </c>
      <c r="I15">
        <v>62.484999999999999</v>
      </c>
      <c r="J15" t="e">
        <f>-PFNGWLNE</f>
        <v>#NAME?</v>
      </c>
      <c r="K15" t="s">
        <v>76</v>
      </c>
      <c r="L15">
        <v>0</v>
      </c>
      <c r="M15">
        <v>62.857100000000003</v>
      </c>
      <c r="N15">
        <v>2.2599999999999999E-2</v>
      </c>
      <c r="O15">
        <v>62.484999999999999</v>
      </c>
      <c r="P15" t="e">
        <f>-PFNGWLNE</f>
        <v>#NAME?</v>
      </c>
      <c r="Q15" t="s">
        <v>76</v>
      </c>
      <c r="R15">
        <v>0</v>
      </c>
      <c r="S15">
        <v>90</v>
      </c>
      <c r="T15">
        <v>7.7999999999999996E-3</v>
      </c>
      <c r="U15">
        <v>92.5304</v>
      </c>
      <c r="V15" t="e">
        <f>-PFNGWLNE</f>
        <v>#NAME?</v>
      </c>
      <c r="W15" t="s">
        <v>76</v>
      </c>
      <c r="X15">
        <v>0</v>
      </c>
      <c r="Y15">
        <v>85</v>
      </c>
      <c r="Z15">
        <v>5.5999999999999999E-3</v>
      </c>
      <c r="AA15">
        <v>95.887900000000002</v>
      </c>
      <c r="AB15" t="e">
        <f>-PFNGWLNE</f>
        <v>#NAME?</v>
      </c>
      <c r="AC15" t="s">
        <v>76</v>
      </c>
      <c r="AD15">
        <v>0</v>
      </c>
      <c r="AE15">
        <v>90</v>
      </c>
      <c r="AF15">
        <v>8.0999999999999996E-3</v>
      </c>
      <c r="AG15">
        <v>95.213099999999997</v>
      </c>
      <c r="AH15" t="e">
        <f>-PFNGWLNE</f>
        <v>#NAME?</v>
      </c>
      <c r="AI15" t="s">
        <v>76</v>
      </c>
      <c r="AJ15">
        <v>0</v>
      </c>
      <c r="AK15">
        <v>95</v>
      </c>
      <c r="AL15">
        <v>8.6E-3</v>
      </c>
      <c r="AM15">
        <v>96.685900000000004</v>
      </c>
      <c r="AN15" t="s">
        <v>77</v>
      </c>
      <c r="AO15" t="s">
        <v>76</v>
      </c>
      <c r="AP15">
        <v>0</v>
      </c>
      <c r="AQ15">
        <v>90</v>
      </c>
      <c r="AR15">
        <v>3.5999999999999999E-3</v>
      </c>
      <c r="AS15">
        <v>94.748999999999995</v>
      </c>
      <c r="AT15" t="s">
        <v>77</v>
      </c>
      <c r="AU15" t="s">
        <v>76</v>
      </c>
      <c r="AV15">
        <v>0</v>
      </c>
      <c r="AW15">
        <v>100</v>
      </c>
      <c r="AX15">
        <v>2.5000000000000001E-3</v>
      </c>
      <c r="AY15">
        <v>95.404399999999995</v>
      </c>
      <c r="AZ15" t="e">
        <f>-PFNGWLNE</f>
        <v>#NAME?</v>
      </c>
      <c r="BA15" t="s">
        <v>76</v>
      </c>
      <c r="BB15">
        <v>0</v>
      </c>
      <c r="BC15">
        <v>100</v>
      </c>
      <c r="BD15">
        <v>2.5999999999999999E-3</v>
      </c>
      <c r="BE15">
        <v>95.248500000000007</v>
      </c>
      <c r="BF15" t="s">
        <v>77</v>
      </c>
      <c r="BG15" t="s">
        <v>76</v>
      </c>
      <c r="BH15">
        <v>0</v>
      </c>
      <c r="BI15">
        <v>67.5</v>
      </c>
      <c r="BJ15">
        <v>1.1599999999999999E-2</v>
      </c>
      <c r="BK15">
        <v>85.566599999999994</v>
      </c>
      <c r="BL15" t="s">
        <v>77</v>
      </c>
      <c r="BM15" t="s">
        <v>76</v>
      </c>
      <c r="BN15">
        <v>0</v>
      </c>
      <c r="BO15">
        <v>100</v>
      </c>
      <c r="BP15">
        <v>3.8999999999999998E-3</v>
      </c>
      <c r="BQ15">
        <v>96.315700000000007</v>
      </c>
      <c r="BR15" t="s">
        <v>77</v>
      </c>
      <c r="BS15" t="s">
        <v>76</v>
      </c>
      <c r="BT15">
        <v>0</v>
      </c>
      <c r="BU15">
        <v>85</v>
      </c>
      <c r="BV15">
        <v>8.3000000000000001E-3</v>
      </c>
      <c r="BW15">
        <v>94.171099999999996</v>
      </c>
      <c r="BX15" t="s">
        <v>77</v>
      </c>
      <c r="BY15" t="s">
        <v>76</v>
      </c>
      <c r="BZ15">
        <v>0</v>
      </c>
      <c r="CA15">
        <v>90</v>
      </c>
      <c r="CB15">
        <v>1.04E-2</v>
      </c>
      <c r="CC15">
        <v>88.680300000000003</v>
      </c>
      <c r="CD15" t="s">
        <v>77</v>
      </c>
      <c r="CE15" t="s">
        <v>76</v>
      </c>
      <c r="CF15">
        <v>0</v>
      </c>
      <c r="CG15">
        <v>100</v>
      </c>
      <c r="CH15">
        <v>4.1999999999999997E-3</v>
      </c>
      <c r="CI15">
        <v>95.241399999999999</v>
      </c>
      <c r="CJ15" t="e">
        <f>-PFNGWLNE</f>
        <v>#NAME?</v>
      </c>
      <c r="CK15" t="s">
        <v>76</v>
      </c>
      <c r="CL15">
        <v>0</v>
      </c>
      <c r="CM15">
        <v>100</v>
      </c>
      <c r="CN15">
        <v>1.9E-3</v>
      </c>
      <c r="CO15">
        <v>95.791399999999996</v>
      </c>
      <c r="CP15" t="s">
        <v>77</v>
      </c>
      <c r="CQ15" t="s">
        <v>76</v>
      </c>
      <c r="CR15">
        <v>0</v>
      </c>
      <c r="CS15">
        <v>100</v>
      </c>
      <c r="CT15">
        <v>3.0000000000000001E-3</v>
      </c>
      <c r="CU15">
        <v>96.606899999999996</v>
      </c>
      <c r="CV15" t="s">
        <v>77</v>
      </c>
      <c r="CW15" t="s">
        <v>76</v>
      </c>
      <c r="CX15">
        <v>0</v>
      </c>
      <c r="CY15">
        <v>90</v>
      </c>
      <c r="CZ15">
        <v>4.1000000000000003E-3</v>
      </c>
      <c r="DA15">
        <v>96.167100000000005</v>
      </c>
      <c r="DB15" t="e">
        <f>-PFNGWLNE</f>
        <v>#NAME?</v>
      </c>
      <c r="DC15" t="s">
        <v>76</v>
      </c>
      <c r="DD15">
        <v>0</v>
      </c>
      <c r="DE15">
        <v>100</v>
      </c>
      <c r="DF15">
        <v>2.8E-3</v>
      </c>
      <c r="DG15">
        <v>95.843199999999996</v>
      </c>
      <c r="DH15" t="s">
        <v>77</v>
      </c>
      <c r="DI15" t="s">
        <v>76</v>
      </c>
      <c r="DJ15">
        <v>0</v>
      </c>
      <c r="DK15">
        <v>85</v>
      </c>
      <c r="DL15">
        <v>8.8000000000000005E-3</v>
      </c>
      <c r="DM15">
        <v>91.593400000000003</v>
      </c>
      <c r="DN15" t="s">
        <v>77</v>
      </c>
      <c r="DO15" t="s">
        <v>76</v>
      </c>
      <c r="DP15">
        <v>0</v>
      </c>
      <c r="DQ15">
        <v>100</v>
      </c>
      <c r="DR15">
        <v>7.4999999999999997E-3</v>
      </c>
      <c r="DS15">
        <v>92.587400000000002</v>
      </c>
      <c r="DT15">
        <v>0</v>
      </c>
      <c r="DU15">
        <v>0</v>
      </c>
    </row>
    <row r="16" spans="1:125" x14ac:dyDescent="0.25">
      <c r="A16">
        <v>0</v>
      </c>
      <c r="B16" t="s">
        <v>78</v>
      </c>
      <c r="C16" t="s">
        <v>32</v>
      </c>
      <c r="D16" t="s">
        <v>79</v>
      </c>
      <c r="E16" t="s">
        <v>78</v>
      </c>
      <c r="F16">
        <v>0</v>
      </c>
      <c r="G16">
        <v>78.333299999999994</v>
      </c>
      <c r="H16">
        <v>1.3100000000000001E-2</v>
      </c>
      <c r="I16">
        <v>85.700800000000001</v>
      </c>
      <c r="J16" t="s">
        <v>79</v>
      </c>
      <c r="K16" t="s">
        <v>78</v>
      </c>
      <c r="L16">
        <v>0</v>
      </c>
      <c r="M16">
        <v>78.333299999999994</v>
      </c>
      <c r="N16">
        <v>1.3100000000000001E-2</v>
      </c>
      <c r="O16">
        <v>85.700800000000001</v>
      </c>
      <c r="P16" t="s">
        <v>79</v>
      </c>
      <c r="Q16" t="s">
        <v>78</v>
      </c>
      <c r="R16">
        <v>0</v>
      </c>
      <c r="S16">
        <v>83.333299999999994</v>
      </c>
      <c r="T16">
        <v>8.9999999999999993E-3</v>
      </c>
      <c r="U16">
        <v>88.655500000000004</v>
      </c>
      <c r="V16" t="s">
        <v>79</v>
      </c>
      <c r="W16" t="s">
        <v>78</v>
      </c>
      <c r="X16">
        <v>0</v>
      </c>
      <c r="Y16">
        <v>85</v>
      </c>
      <c r="Z16">
        <v>7.7999999999999996E-3</v>
      </c>
      <c r="AA16">
        <v>92.429299999999998</v>
      </c>
      <c r="AB16" t="s">
        <v>79</v>
      </c>
      <c r="AC16" t="s">
        <v>78</v>
      </c>
      <c r="AD16">
        <v>0</v>
      </c>
      <c r="AE16">
        <v>90</v>
      </c>
      <c r="AF16">
        <v>7.7000000000000002E-3</v>
      </c>
      <c r="AG16">
        <v>95.458600000000004</v>
      </c>
      <c r="AH16" t="s">
        <v>79</v>
      </c>
      <c r="AI16" t="s">
        <v>78</v>
      </c>
      <c r="AJ16">
        <v>0</v>
      </c>
      <c r="AK16">
        <v>75</v>
      </c>
      <c r="AL16">
        <v>1.61E-2</v>
      </c>
      <c r="AM16">
        <v>90.424499999999995</v>
      </c>
      <c r="AN16" t="s">
        <v>79</v>
      </c>
      <c r="AO16" t="s">
        <v>78</v>
      </c>
      <c r="AP16">
        <v>0</v>
      </c>
      <c r="AQ16">
        <v>63.333300000000001</v>
      </c>
      <c r="AR16">
        <v>7.4000000000000003E-3</v>
      </c>
      <c r="AS16">
        <v>78.786600000000007</v>
      </c>
      <c r="AT16" t="s">
        <v>79</v>
      </c>
      <c r="AU16" t="s">
        <v>78</v>
      </c>
      <c r="AV16">
        <v>0</v>
      </c>
      <c r="AW16">
        <v>65</v>
      </c>
      <c r="AX16">
        <v>7.0000000000000001E-3</v>
      </c>
      <c r="AY16">
        <v>74.647800000000004</v>
      </c>
      <c r="AZ16" t="s">
        <v>79</v>
      </c>
      <c r="BA16" t="s">
        <v>78</v>
      </c>
      <c r="BB16">
        <v>0</v>
      </c>
      <c r="BC16">
        <v>60</v>
      </c>
      <c r="BD16">
        <v>7.7000000000000002E-3</v>
      </c>
      <c r="BE16">
        <v>72.374499999999998</v>
      </c>
      <c r="BF16" t="s">
        <v>79</v>
      </c>
      <c r="BG16" t="s">
        <v>78</v>
      </c>
      <c r="BH16">
        <v>1E-4</v>
      </c>
      <c r="BI16">
        <v>45.333300000000001</v>
      </c>
      <c r="BJ16">
        <v>1.52E-2</v>
      </c>
      <c r="BK16">
        <v>73.533500000000004</v>
      </c>
      <c r="BL16" t="s">
        <v>79</v>
      </c>
      <c r="BM16" t="s">
        <v>78</v>
      </c>
      <c r="BN16">
        <v>0</v>
      </c>
      <c r="BO16">
        <v>51</v>
      </c>
      <c r="BP16">
        <v>1.41E-2</v>
      </c>
      <c r="BQ16">
        <v>63.6006</v>
      </c>
      <c r="BR16" t="s">
        <v>79</v>
      </c>
      <c r="BS16" t="s">
        <v>78</v>
      </c>
      <c r="BT16">
        <v>0</v>
      </c>
      <c r="BU16">
        <v>85</v>
      </c>
      <c r="BV16">
        <v>1.15E-2</v>
      </c>
      <c r="BW16">
        <v>87.027799999999999</v>
      </c>
      <c r="BX16" t="s">
        <v>79</v>
      </c>
      <c r="BY16" t="s">
        <v>78</v>
      </c>
      <c r="BZ16">
        <v>0</v>
      </c>
      <c r="CA16">
        <v>80</v>
      </c>
      <c r="CB16">
        <v>1.06E-2</v>
      </c>
      <c r="CC16">
        <v>88.014399999999995</v>
      </c>
      <c r="CD16" t="s">
        <v>79</v>
      </c>
      <c r="CE16" t="s">
        <v>78</v>
      </c>
      <c r="CF16">
        <v>0</v>
      </c>
      <c r="CG16">
        <v>80</v>
      </c>
      <c r="CH16">
        <v>6.7999999999999996E-3</v>
      </c>
      <c r="CI16">
        <v>86.004099999999994</v>
      </c>
      <c r="CJ16" t="s">
        <v>79</v>
      </c>
      <c r="CK16" t="s">
        <v>78</v>
      </c>
      <c r="CL16">
        <v>0</v>
      </c>
      <c r="CM16">
        <v>70</v>
      </c>
      <c r="CN16">
        <v>4.1000000000000003E-3</v>
      </c>
      <c r="CO16">
        <v>82.528300000000002</v>
      </c>
      <c r="CP16" t="s">
        <v>79</v>
      </c>
      <c r="CQ16" t="s">
        <v>78</v>
      </c>
      <c r="CR16">
        <v>0</v>
      </c>
      <c r="CS16">
        <v>56.666699999999999</v>
      </c>
      <c r="CT16">
        <v>8.6E-3</v>
      </c>
      <c r="CU16">
        <v>76.745999999999995</v>
      </c>
      <c r="CV16" t="s">
        <v>79</v>
      </c>
      <c r="CW16" t="s">
        <v>78</v>
      </c>
      <c r="CX16">
        <v>0</v>
      </c>
      <c r="CY16">
        <v>53.571399999999997</v>
      </c>
      <c r="CZ16">
        <v>1.18E-2</v>
      </c>
      <c r="DA16">
        <v>72.160799999999995</v>
      </c>
      <c r="DB16" t="s">
        <v>79</v>
      </c>
      <c r="DC16" t="s">
        <v>78</v>
      </c>
      <c r="DD16">
        <v>0</v>
      </c>
      <c r="DE16">
        <v>51.666699999999999</v>
      </c>
      <c r="DF16">
        <v>8.6999999999999994E-3</v>
      </c>
      <c r="DG16">
        <v>72.1892</v>
      </c>
      <c r="DH16" t="s">
        <v>79</v>
      </c>
      <c r="DI16" t="s">
        <v>78</v>
      </c>
      <c r="DJ16">
        <v>0</v>
      </c>
      <c r="DK16">
        <v>65</v>
      </c>
      <c r="DL16">
        <v>1.7100000000000001E-2</v>
      </c>
      <c r="DM16">
        <v>75.376099999999994</v>
      </c>
      <c r="DN16" t="s">
        <v>79</v>
      </c>
      <c r="DO16" t="s">
        <v>78</v>
      </c>
      <c r="DP16">
        <v>0</v>
      </c>
      <c r="DQ16">
        <v>58.75</v>
      </c>
      <c r="DR16">
        <v>1.7299999999999999E-2</v>
      </c>
      <c r="DS16">
        <v>72.247699999999995</v>
      </c>
      <c r="DT16">
        <v>0</v>
      </c>
      <c r="DU16">
        <v>0</v>
      </c>
    </row>
    <row r="17" spans="1:125" x14ac:dyDescent="0.25">
      <c r="A17">
        <v>0</v>
      </c>
      <c r="B17" t="s">
        <v>80</v>
      </c>
      <c r="C17" t="s">
        <v>32</v>
      </c>
      <c r="D17" t="s">
        <v>81</v>
      </c>
      <c r="E17" t="s">
        <v>80</v>
      </c>
      <c r="F17">
        <v>0</v>
      </c>
      <c r="G17">
        <v>66.25</v>
      </c>
      <c r="H17">
        <v>2.1600000000000001E-2</v>
      </c>
      <c r="I17">
        <v>64.650499999999994</v>
      </c>
      <c r="J17" t="s">
        <v>81</v>
      </c>
      <c r="K17" t="s">
        <v>80</v>
      </c>
      <c r="L17">
        <v>0</v>
      </c>
      <c r="M17">
        <v>66.25</v>
      </c>
      <c r="N17">
        <v>2.1600000000000001E-2</v>
      </c>
      <c r="O17">
        <v>64.650499999999994</v>
      </c>
      <c r="P17" t="s">
        <v>82</v>
      </c>
      <c r="Q17" t="s">
        <v>80</v>
      </c>
      <c r="R17">
        <v>0</v>
      </c>
      <c r="S17">
        <v>85</v>
      </c>
      <c r="T17">
        <v>9.7999999999999997E-3</v>
      </c>
      <c r="U17">
        <v>85.756100000000004</v>
      </c>
      <c r="V17" t="s">
        <v>82</v>
      </c>
      <c r="W17" t="s">
        <v>80</v>
      </c>
      <c r="X17">
        <v>0</v>
      </c>
      <c r="Y17">
        <v>85</v>
      </c>
      <c r="Z17">
        <v>8.6E-3</v>
      </c>
      <c r="AA17">
        <v>90.266999999999996</v>
      </c>
      <c r="AB17" t="s">
        <v>82</v>
      </c>
      <c r="AC17" t="s">
        <v>80</v>
      </c>
      <c r="AD17">
        <v>0</v>
      </c>
      <c r="AE17">
        <v>67.5</v>
      </c>
      <c r="AF17">
        <v>1.7000000000000001E-2</v>
      </c>
      <c r="AG17">
        <v>75.183899999999994</v>
      </c>
      <c r="AH17" t="s">
        <v>81</v>
      </c>
      <c r="AI17" t="s">
        <v>80</v>
      </c>
      <c r="AJ17">
        <v>0</v>
      </c>
      <c r="AK17">
        <v>63.333300000000001</v>
      </c>
      <c r="AL17">
        <v>2.47E-2</v>
      </c>
      <c r="AM17">
        <v>74.590900000000005</v>
      </c>
      <c r="AN17" t="s">
        <v>82</v>
      </c>
      <c r="AO17" t="s">
        <v>80</v>
      </c>
      <c r="AP17">
        <v>0</v>
      </c>
      <c r="AQ17">
        <v>50.714300000000001</v>
      </c>
      <c r="AR17">
        <v>1.04E-2</v>
      </c>
      <c r="AS17">
        <v>66.880600000000001</v>
      </c>
      <c r="AT17" t="s">
        <v>81</v>
      </c>
      <c r="AU17" t="s">
        <v>80</v>
      </c>
      <c r="AV17">
        <v>0</v>
      </c>
      <c r="AW17">
        <v>37</v>
      </c>
      <c r="AX17">
        <v>1.41E-2</v>
      </c>
      <c r="AY17">
        <v>52.606000000000002</v>
      </c>
      <c r="AZ17" t="s">
        <v>81</v>
      </c>
      <c r="BA17" t="s">
        <v>80</v>
      </c>
      <c r="BB17">
        <v>0</v>
      </c>
      <c r="BC17">
        <v>40</v>
      </c>
      <c r="BD17">
        <v>1.29E-2</v>
      </c>
      <c r="BE17">
        <v>55.882199999999997</v>
      </c>
      <c r="BF17" t="s">
        <v>81</v>
      </c>
      <c r="BG17" t="s">
        <v>80</v>
      </c>
      <c r="BH17">
        <v>0</v>
      </c>
      <c r="BI17">
        <v>65</v>
      </c>
      <c r="BJ17">
        <v>1.55E-2</v>
      </c>
      <c r="BK17">
        <v>72.650999999999996</v>
      </c>
      <c r="BL17" t="s">
        <v>81</v>
      </c>
      <c r="BM17" t="s">
        <v>80</v>
      </c>
      <c r="BN17">
        <v>0</v>
      </c>
      <c r="BO17">
        <v>67.5</v>
      </c>
      <c r="BP17">
        <v>8.5000000000000006E-3</v>
      </c>
      <c r="BQ17">
        <v>83.443799999999996</v>
      </c>
      <c r="BR17" t="s">
        <v>81</v>
      </c>
      <c r="BS17" t="s">
        <v>80</v>
      </c>
      <c r="BT17">
        <v>0</v>
      </c>
      <c r="BU17">
        <v>55</v>
      </c>
      <c r="BV17">
        <v>2.5899999999999999E-2</v>
      </c>
      <c r="BW17">
        <v>55.659100000000002</v>
      </c>
      <c r="BX17" t="s">
        <v>82</v>
      </c>
      <c r="BY17" t="s">
        <v>80</v>
      </c>
      <c r="BZ17">
        <v>0</v>
      </c>
      <c r="CA17">
        <v>43.5</v>
      </c>
      <c r="CB17">
        <v>2.98E-2</v>
      </c>
      <c r="CC17">
        <v>48.406199999999998</v>
      </c>
      <c r="CD17" t="s">
        <v>81</v>
      </c>
      <c r="CE17" t="s">
        <v>80</v>
      </c>
      <c r="CF17">
        <v>0</v>
      </c>
      <c r="CG17">
        <v>33</v>
      </c>
      <c r="CH17">
        <v>1.6500000000000001E-2</v>
      </c>
      <c r="CI17">
        <v>52.802100000000003</v>
      </c>
      <c r="CJ17" t="s">
        <v>82</v>
      </c>
      <c r="CK17" t="s">
        <v>80</v>
      </c>
      <c r="CL17">
        <v>0</v>
      </c>
      <c r="CM17">
        <v>55</v>
      </c>
      <c r="CN17">
        <v>5.5999999999999999E-3</v>
      </c>
      <c r="CO17">
        <v>72.178700000000006</v>
      </c>
      <c r="CP17" t="s">
        <v>81</v>
      </c>
      <c r="CQ17" t="s">
        <v>80</v>
      </c>
      <c r="CR17">
        <v>0</v>
      </c>
      <c r="CS17">
        <v>62.5</v>
      </c>
      <c r="CT17">
        <v>8.2000000000000007E-3</v>
      </c>
      <c r="CU17">
        <v>78.800700000000006</v>
      </c>
      <c r="CV17" t="s">
        <v>81</v>
      </c>
      <c r="CW17" t="s">
        <v>80</v>
      </c>
      <c r="CX17">
        <v>0</v>
      </c>
      <c r="CY17">
        <v>62.5</v>
      </c>
      <c r="CZ17">
        <v>1.0500000000000001E-2</v>
      </c>
      <c r="DA17">
        <v>76.747799999999998</v>
      </c>
      <c r="DB17" t="s">
        <v>82</v>
      </c>
      <c r="DC17" t="s">
        <v>80</v>
      </c>
      <c r="DD17">
        <v>0</v>
      </c>
      <c r="DE17">
        <v>50</v>
      </c>
      <c r="DF17">
        <v>1.06E-2</v>
      </c>
      <c r="DG17">
        <v>65.459900000000005</v>
      </c>
      <c r="DH17" t="s">
        <v>81</v>
      </c>
      <c r="DI17" t="s">
        <v>80</v>
      </c>
      <c r="DJ17">
        <v>0</v>
      </c>
      <c r="DK17">
        <v>34.6</v>
      </c>
      <c r="DL17">
        <v>4.4400000000000002E-2</v>
      </c>
      <c r="DM17">
        <v>42.1188</v>
      </c>
      <c r="DN17" t="s">
        <v>81</v>
      </c>
      <c r="DO17" t="s">
        <v>80</v>
      </c>
      <c r="DP17">
        <v>0</v>
      </c>
      <c r="DQ17">
        <v>43.5</v>
      </c>
      <c r="DR17">
        <v>2.3900000000000001E-2</v>
      </c>
      <c r="DS17">
        <v>61.0779</v>
      </c>
      <c r="DT17">
        <v>0</v>
      </c>
      <c r="DU17">
        <v>0</v>
      </c>
    </row>
    <row r="18" spans="1:125" x14ac:dyDescent="0.25">
      <c r="A18">
        <v>0</v>
      </c>
      <c r="B18" t="s">
        <v>83</v>
      </c>
      <c r="C18" t="s">
        <v>32</v>
      </c>
      <c r="D18" t="s">
        <v>84</v>
      </c>
      <c r="E18" t="s">
        <v>83</v>
      </c>
      <c r="F18">
        <v>1E-4</v>
      </c>
      <c r="G18">
        <v>33.545499999999997</v>
      </c>
      <c r="H18">
        <v>3.7100000000000001E-2</v>
      </c>
      <c r="I18">
        <v>38.8812</v>
      </c>
      <c r="J18" t="s">
        <v>84</v>
      </c>
      <c r="K18" t="s">
        <v>83</v>
      </c>
      <c r="L18">
        <v>1E-4</v>
      </c>
      <c r="M18">
        <v>33.545499999999997</v>
      </c>
      <c r="N18">
        <v>3.7100000000000001E-2</v>
      </c>
      <c r="O18">
        <v>38.8812</v>
      </c>
      <c r="P18" t="e">
        <f>-FNGWLNEL</f>
        <v>#NAME?</v>
      </c>
      <c r="Q18" t="s">
        <v>83</v>
      </c>
      <c r="R18">
        <v>1E-4</v>
      </c>
      <c r="S18">
        <v>37.5</v>
      </c>
      <c r="T18">
        <v>2.3E-2</v>
      </c>
      <c r="U18">
        <v>38.865299999999998</v>
      </c>
      <c r="V18" t="s">
        <v>85</v>
      </c>
      <c r="W18" t="s">
        <v>83</v>
      </c>
      <c r="X18">
        <v>2.0000000000000001E-4</v>
      </c>
      <c r="Y18">
        <v>18.963000000000001</v>
      </c>
      <c r="Z18">
        <v>3.7699999999999997E-2</v>
      </c>
      <c r="AA18">
        <v>26.6584</v>
      </c>
      <c r="AB18" t="s">
        <v>85</v>
      </c>
      <c r="AC18" t="s">
        <v>83</v>
      </c>
      <c r="AD18">
        <v>2.9999999999999997E-4</v>
      </c>
      <c r="AE18">
        <v>20.181799999999999</v>
      </c>
      <c r="AF18">
        <v>6.1199999999999997E-2</v>
      </c>
      <c r="AG18">
        <v>21.2316</v>
      </c>
      <c r="AH18" t="s">
        <v>85</v>
      </c>
      <c r="AI18" t="s">
        <v>83</v>
      </c>
      <c r="AJ18">
        <v>1E-4</v>
      </c>
      <c r="AK18">
        <v>30.4</v>
      </c>
      <c r="AL18">
        <v>4.4600000000000001E-2</v>
      </c>
      <c r="AM18">
        <v>42.712200000000003</v>
      </c>
      <c r="AN18" t="s">
        <v>86</v>
      </c>
      <c r="AO18" t="s">
        <v>83</v>
      </c>
      <c r="AP18">
        <v>2.5999999999999999E-3</v>
      </c>
      <c r="AQ18">
        <v>9.5474999999999994</v>
      </c>
      <c r="AR18">
        <v>5.8999999999999997E-2</v>
      </c>
      <c r="AS18">
        <v>13.169499999999999</v>
      </c>
      <c r="AT18" t="s">
        <v>84</v>
      </c>
      <c r="AU18" t="s">
        <v>83</v>
      </c>
      <c r="AV18">
        <v>2.8E-3</v>
      </c>
      <c r="AW18">
        <v>5.7271999999999998</v>
      </c>
      <c r="AX18">
        <v>0.10009999999999999</v>
      </c>
      <c r="AY18">
        <v>9.1286000000000005</v>
      </c>
      <c r="AZ18" t="s">
        <v>84</v>
      </c>
      <c r="BA18" t="s">
        <v>83</v>
      </c>
      <c r="BB18">
        <v>4.8999999999999998E-3</v>
      </c>
      <c r="BC18">
        <v>5.9035000000000002</v>
      </c>
      <c r="BD18">
        <v>0.11269999999999999</v>
      </c>
      <c r="BE18">
        <v>8.2729999999999997</v>
      </c>
      <c r="BF18" t="e">
        <f>-FNGWLNEL</f>
        <v>#NAME?</v>
      </c>
      <c r="BG18" t="s">
        <v>83</v>
      </c>
      <c r="BH18">
        <v>2.7000000000000001E-3</v>
      </c>
      <c r="BI18">
        <v>8.0785999999999998</v>
      </c>
      <c r="BJ18">
        <v>6.6100000000000006E-2</v>
      </c>
      <c r="BK18">
        <v>8.5228999999999999</v>
      </c>
      <c r="BL18" t="s">
        <v>85</v>
      </c>
      <c r="BM18" t="s">
        <v>83</v>
      </c>
      <c r="BN18">
        <v>1.5E-3</v>
      </c>
      <c r="BO18">
        <v>9.9033999999999995</v>
      </c>
      <c r="BP18">
        <v>6.8500000000000005E-2</v>
      </c>
      <c r="BQ18">
        <v>11.5939</v>
      </c>
      <c r="BR18" t="s">
        <v>87</v>
      </c>
      <c r="BS18" t="s">
        <v>83</v>
      </c>
      <c r="BT18">
        <v>4.0000000000000002E-4</v>
      </c>
      <c r="BU18">
        <v>11.921099999999999</v>
      </c>
      <c r="BV18">
        <v>9.5000000000000001E-2</v>
      </c>
      <c r="BW18">
        <v>10.279400000000001</v>
      </c>
      <c r="BX18" t="s">
        <v>84</v>
      </c>
      <c r="BY18" t="s">
        <v>83</v>
      </c>
      <c r="BZ18">
        <v>1.4E-3</v>
      </c>
      <c r="CA18">
        <v>8.3917000000000002</v>
      </c>
      <c r="CB18">
        <v>0.10730000000000001</v>
      </c>
      <c r="CC18">
        <v>8.8061000000000007</v>
      </c>
      <c r="CD18" t="s">
        <v>85</v>
      </c>
      <c r="CE18" t="s">
        <v>83</v>
      </c>
      <c r="CF18">
        <v>1.5E-3</v>
      </c>
      <c r="CG18">
        <v>6.8990999999999998</v>
      </c>
      <c r="CH18">
        <v>9.2899999999999996E-2</v>
      </c>
      <c r="CI18">
        <v>6.2674000000000003</v>
      </c>
      <c r="CJ18" t="s">
        <v>87</v>
      </c>
      <c r="CK18" t="s">
        <v>83</v>
      </c>
      <c r="CL18">
        <v>2.3999999999999998E-3</v>
      </c>
      <c r="CM18">
        <v>4.8897000000000004</v>
      </c>
      <c r="CN18">
        <v>5.4899999999999997E-2</v>
      </c>
      <c r="CO18">
        <v>7.3075999999999999</v>
      </c>
      <c r="CP18" t="s">
        <v>85</v>
      </c>
      <c r="CQ18" t="s">
        <v>83</v>
      </c>
      <c r="CR18">
        <v>1.8E-3</v>
      </c>
      <c r="CS18">
        <v>8.5449999999999999</v>
      </c>
      <c r="CT18">
        <v>6.3600000000000004E-2</v>
      </c>
      <c r="CU18">
        <v>9.8859999999999992</v>
      </c>
      <c r="CV18" t="s">
        <v>85</v>
      </c>
      <c r="CW18" t="s">
        <v>83</v>
      </c>
      <c r="CX18">
        <v>2.7000000000000001E-3</v>
      </c>
      <c r="CY18">
        <v>8.9022000000000006</v>
      </c>
      <c r="CZ18">
        <v>7.8100000000000003E-2</v>
      </c>
      <c r="DA18">
        <v>8.9908999999999999</v>
      </c>
      <c r="DB18" t="s">
        <v>87</v>
      </c>
      <c r="DC18" t="s">
        <v>83</v>
      </c>
      <c r="DD18">
        <v>5.0000000000000001E-3</v>
      </c>
      <c r="DE18">
        <v>6.0593000000000004</v>
      </c>
      <c r="DF18">
        <v>8.4900000000000003E-2</v>
      </c>
      <c r="DG18">
        <v>8.3122000000000007</v>
      </c>
      <c r="DH18" t="s">
        <v>84</v>
      </c>
      <c r="DI18" t="s">
        <v>83</v>
      </c>
      <c r="DJ18">
        <v>2E-3</v>
      </c>
      <c r="DK18">
        <v>8.4427000000000003</v>
      </c>
      <c r="DL18">
        <v>0.15579999999999999</v>
      </c>
      <c r="DM18">
        <v>9.7796000000000003</v>
      </c>
      <c r="DN18" t="s">
        <v>84</v>
      </c>
      <c r="DO18" t="s">
        <v>83</v>
      </c>
      <c r="DP18">
        <v>2.5999999999999999E-3</v>
      </c>
      <c r="DQ18">
        <v>10.3887</v>
      </c>
      <c r="DR18">
        <v>0.1166</v>
      </c>
      <c r="DS18">
        <v>13.914300000000001</v>
      </c>
      <c r="DT18">
        <v>1.8E-3</v>
      </c>
      <c r="DU18">
        <v>0</v>
      </c>
    </row>
    <row r="19" spans="1:125" x14ac:dyDescent="0.25">
      <c r="A19">
        <v>0</v>
      </c>
      <c r="B19" t="s">
        <v>88</v>
      </c>
      <c r="C19" t="s">
        <v>32</v>
      </c>
      <c r="D19" t="s">
        <v>89</v>
      </c>
      <c r="E19" t="s">
        <v>88</v>
      </c>
      <c r="F19">
        <v>6.9999999999999999E-4</v>
      </c>
      <c r="G19">
        <v>16.7788</v>
      </c>
      <c r="H19">
        <v>3.7699999999999997E-2</v>
      </c>
      <c r="I19">
        <v>38.197200000000002</v>
      </c>
      <c r="J19" t="s">
        <v>89</v>
      </c>
      <c r="K19" t="s">
        <v>88</v>
      </c>
      <c r="L19">
        <v>6.9999999999999999E-4</v>
      </c>
      <c r="M19">
        <v>16.7788</v>
      </c>
      <c r="N19">
        <v>3.7699999999999997E-2</v>
      </c>
      <c r="O19">
        <v>38.197200000000002</v>
      </c>
      <c r="P19" t="s">
        <v>89</v>
      </c>
      <c r="Q19" t="s">
        <v>88</v>
      </c>
      <c r="R19">
        <v>2E-3</v>
      </c>
      <c r="S19">
        <v>10.610799999999999</v>
      </c>
      <c r="T19">
        <v>1.8599999999999998E-2</v>
      </c>
      <c r="U19">
        <v>51.673400000000001</v>
      </c>
      <c r="V19" t="s">
        <v>89</v>
      </c>
      <c r="W19" t="s">
        <v>88</v>
      </c>
      <c r="X19">
        <v>2.0000000000000001E-4</v>
      </c>
      <c r="Y19">
        <v>18.2593</v>
      </c>
      <c r="Z19">
        <v>2.6800000000000001E-2</v>
      </c>
      <c r="AA19">
        <v>40.222799999999999</v>
      </c>
      <c r="AB19" t="s">
        <v>89</v>
      </c>
      <c r="AC19" t="s">
        <v>88</v>
      </c>
      <c r="AD19">
        <v>1E-4</v>
      </c>
      <c r="AE19">
        <v>38.799999999999997</v>
      </c>
      <c r="AF19">
        <v>1.77E-2</v>
      </c>
      <c r="AG19">
        <v>73.426100000000005</v>
      </c>
      <c r="AH19" t="s">
        <v>89</v>
      </c>
      <c r="AI19" t="s">
        <v>88</v>
      </c>
      <c r="AJ19">
        <v>0</v>
      </c>
      <c r="AK19">
        <v>55</v>
      </c>
      <c r="AL19">
        <v>2.2700000000000001E-2</v>
      </c>
      <c r="AM19">
        <v>78.486500000000007</v>
      </c>
      <c r="AN19" t="s">
        <v>89</v>
      </c>
      <c r="AO19" t="s">
        <v>88</v>
      </c>
      <c r="AP19">
        <v>6.7999999999999996E-3</v>
      </c>
      <c r="AQ19">
        <v>6.0765000000000002</v>
      </c>
      <c r="AR19">
        <v>5.9400000000000001E-2</v>
      </c>
      <c r="AS19">
        <v>13.0282</v>
      </c>
      <c r="AT19" t="s">
        <v>89</v>
      </c>
      <c r="AU19" t="s">
        <v>88</v>
      </c>
      <c r="AV19">
        <v>7.3000000000000001E-3</v>
      </c>
      <c r="AW19">
        <v>3.8271999999999999</v>
      </c>
      <c r="AX19">
        <v>0.10340000000000001</v>
      </c>
      <c r="AY19">
        <v>8.7667999999999999</v>
      </c>
      <c r="AZ19" t="s">
        <v>89</v>
      </c>
      <c r="BA19" t="s">
        <v>88</v>
      </c>
      <c r="BB19">
        <v>1.7000000000000001E-2</v>
      </c>
      <c r="BC19">
        <v>3.4024000000000001</v>
      </c>
      <c r="BD19">
        <v>0.12690000000000001</v>
      </c>
      <c r="BE19">
        <v>7.0918000000000001</v>
      </c>
      <c r="BF19" t="s">
        <v>89</v>
      </c>
      <c r="BG19" t="s">
        <v>88</v>
      </c>
      <c r="BH19">
        <v>0.1202</v>
      </c>
      <c r="BI19">
        <v>0.50070000000000003</v>
      </c>
      <c r="BJ19">
        <v>0.15140000000000001</v>
      </c>
      <c r="BK19">
        <v>0.68859999999999999</v>
      </c>
      <c r="BL19" t="s">
        <v>89</v>
      </c>
      <c r="BM19" t="s">
        <v>88</v>
      </c>
      <c r="BN19">
        <v>0.49509999999999998</v>
      </c>
      <c r="BO19">
        <v>0.24249999999999999</v>
      </c>
      <c r="BP19">
        <v>0.41799999999999998</v>
      </c>
      <c r="BQ19">
        <v>0.26369999999999999</v>
      </c>
      <c r="BR19" t="s">
        <v>90</v>
      </c>
      <c r="BS19" t="s">
        <v>88</v>
      </c>
      <c r="BT19">
        <v>6.9999999999999999E-4</v>
      </c>
      <c r="BU19">
        <v>9.02</v>
      </c>
      <c r="BV19">
        <v>7.6399999999999996E-2</v>
      </c>
      <c r="BW19">
        <v>15.0313</v>
      </c>
      <c r="BX19" t="s">
        <v>89</v>
      </c>
      <c r="BY19" t="s">
        <v>88</v>
      </c>
      <c r="BZ19">
        <v>1.1999999999999999E-3</v>
      </c>
      <c r="CA19">
        <v>9.0320999999999998</v>
      </c>
      <c r="CB19">
        <v>7.1199999999999999E-2</v>
      </c>
      <c r="CC19">
        <v>17.251999999999999</v>
      </c>
      <c r="CD19" t="s">
        <v>89</v>
      </c>
      <c r="CE19" t="s">
        <v>88</v>
      </c>
      <c r="CF19">
        <v>5.9999999999999995E-4</v>
      </c>
      <c r="CG19">
        <v>10.48</v>
      </c>
      <c r="CH19">
        <v>3.6700000000000003E-2</v>
      </c>
      <c r="CI19">
        <v>24.676500000000001</v>
      </c>
      <c r="CJ19" t="s">
        <v>89</v>
      </c>
      <c r="CK19" t="s">
        <v>88</v>
      </c>
      <c r="CL19">
        <v>2.2499999999999999E-2</v>
      </c>
      <c r="CM19">
        <v>1.3988</v>
      </c>
      <c r="CN19">
        <v>8.1600000000000006E-2</v>
      </c>
      <c r="CO19">
        <v>3.734</v>
      </c>
      <c r="CP19" t="s">
        <v>89</v>
      </c>
      <c r="CQ19" t="s">
        <v>88</v>
      </c>
      <c r="CR19">
        <v>0.34889999999999999</v>
      </c>
      <c r="CS19">
        <v>0.3372</v>
      </c>
      <c r="CT19">
        <v>0.2843</v>
      </c>
      <c r="CU19">
        <v>0.52359999999999995</v>
      </c>
      <c r="CV19" t="s">
        <v>89</v>
      </c>
      <c r="CW19" t="s">
        <v>88</v>
      </c>
      <c r="CX19">
        <v>0.4239</v>
      </c>
      <c r="CY19">
        <v>0.30120000000000002</v>
      </c>
      <c r="CZ19">
        <v>0.31280000000000002</v>
      </c>
      <c r="DA19">
        <v>0.46910000000000002</v>
      </c>
      <c r="DB19" t="s">
        <v>89</v>
      </c>
      <c r="DC19" t="s">
        <v>88</v>
      </c>
      <c r="DD19">
        <v>7.1199999999999999E-2</v>
      </c>
      <c r="DE19">
        <v>1.3097000000000001</v>
      </c>
      <c r="DF19">
        <v>0.1492</v>
      </c>
      <c r="DG19">
        <v>3.0659000000000001</v>
      </c>
      <c r="DH19" t="s">
        <v>90</v>
      </c>
      <c r="DI19" t="s">
        <v>88</v>
      </c>
      <c r="DJ19">
        <v>2.5000000000000001E-3</v>
      </c>
      <c r="DK19">
        <v>7.5880999999999998</v>
      </c>
      <c r="DL19">
        <v>0.1187</v>
      </c>
      <c r="DM19">
        <v>14.694800000000001</v>
      </c>
      <c r="DN19" t="s">
        <v>90</v>
      </c>
      <c r="DO19" t="s">
        <v>88</v>
      </c>
      <c r="DP19">
        <v>4.2299999999999997E-2</v>
      </c>
      <c r="DQ19">
        <v>2.4901</v>
      </c>
      <c r="DR19">
        <v>0.22739999999999999</v>
      </c>
      <c r="DS19">
        <v>4.4313000000000002</v>
      </c>
      <c r="DT19">
        <v>7.8200000000000006E-2</v>
      </c>
      <c r="DU19">
        <v>6</v>
      </c>
    </row>
    <row r="20" spans="1:125" x14ac:dyDescent="0.25">
      <c r="A20">
        <v>0</v>
      </c>
      <c r="B20" t="s">
        <v>91</v>
      </c>
      <c r="C20" t="s">
        <v>32</v>
      </c>
      <c r="D20" t="s">
        <v>92</v>
      </c>
      <c r="E20" t="s">
        <v>91</v>
      </c>
      <c r="F20">
        <v>0</v>
      </c>
      <c r="G20">
        <v>72.5</v>
      </c>
      <c r="H20">
        <v>1.61E-2</v>
      </c>
      <c r="I20">
        <v>77.697100000000006</v>
      </c>
      <c r="J20" t="s">
        <v>92</v>
      </c>
      <c r="K20" t="s">
        <v>91</v>
      </c>
      <c r="L20">
        <v>0</v>
      </c>
      <c r="M20">
        <v>72.5</v>
      </c>
      <c r="N20">
        <v>1.61E-2</v>
      </c>
      <c r="O20">
        <v>77.697100000000006</v>
      </c>
      <c r="P20" t="s">
        <v>92</v>
      </c>
      <c r="Q20" t="s">
        <v>91</v>
      </c>
      <c r="R20">
        <v>2.9999999999999997E-4</v>
      </c>
      <c r="S20">
        <v>23.636399999999998</v>
      </c>
      <c r="T20">
        <v>2.7799999999999998E-2</v>
      </c>
      <c r="U20">
        <v>28.790900000000001</v>
      </c>
      <c r="V20" t="s">
        <v>92</v>
      </c>
      <c r="W20" t="s">
        <v>91</v>
      </c>
      <c r="X20">
        <v>0</v>
      </c>
      <c r="Y20">
        <v>60</v>
      </c>
      <c r="Z20">
        <v>1.06E-2</v>
      </c>
      <c r="AA20">
        <v>83.649699999999996</v>
      </c>
      <c r="AB20" t="s">
        <v>92</v>
      </c>
      <c r="AC20" t="s">
        <v>91</v>
      </c>
      <c r="AD20">
        <v>0</v>
      </c>
      <c r="AE20">
        <v>56</v>
      </c>
      <c r="AF20">
        <v>2.4299999999999999E-2</v>
      </c>
      <c r="AG20">
        <v>59.156199999999998</v>
      </c>
      <c r="AH20" t="s">
        <v>93</v>
      </c>
      <c r="AI20" t="s">
        <v>91</v>
      </c>
      <c r="AJ20">
        <v>0</v>
      </c>
      <c r="AK20">
        <v>66.25</v>
      </c>
      <c r="AL20">
        <v>0.03</v>
      </c>
      <c r="AM20">
        <v>64.831000000000003</v>
      </c>
      <c r="AN20" t="e">
        <f>-XRMVEXTS</f>
        <v>#NAME?</v>
      </c>
      <c r="AO20" t="s">
        <v>91</v>
      </c>
      <c r="AP20">
        <v>0</v>
      </c>
      <c r="AQ20">
        <v>80</v>
      </c>
      <c r="AR20">
        <v>4.7999999999999996E-3</v>
      </c>
      <c r="AS20">
        <v>90.211799999999997</v>
      </c>
      <c r="AT20" t="s">
        <v>92</v>
      </c>
      <c r="AU20" t="s">
        <v>91</v>
      </c>
      <c r="AV20">
        <v>0</v>
      </c>
      <c r="AW20">
        <v>100</v>
      </c>
      <c r="AX20">
        <v>4.7000000000000002E-3</v>
      </c>
      <c r="AY20">
        <v>85.621899999999997</v>
      </c>
      <c r="AZ20" t="s">
        <v>94</v>
      </c>
      <c r="BA20" t="s">
        <v>91</v>
      </c>
      <c r="BB20">
        <v>0</v>
      </c>
      <c r="BC20">
        <v>70</v>
      </c>
      <c r="BD20">
        <v>4.4000000000000003E-3</v>
      </c>
      <c r="BE20">
        <v>87.502399999999994</v>
      </c>
      <c r="BF20" t="s">
        <v>92</v>
      </c>
      <c r="BG20" t="s">
        <v>91</v>
      </c>
      <c r="BH20">
        <v>0</v>
      </c>
      <c r="BI20">
        <v>72.5</v>
      </c>
      <c r="BJ20">
        <v>1.2200000000000001E-2</v>
      </c>
      <c r="BK20">
        <v>83.778700000000001</v>
      </c>
      <c r="BL20" t="s">
        <v>92</v>
      </c>
      <c r="BM20" t="s">
        <v>91</v>
      </c>
      <c r="BN20">
        <v>0</v>
      </c>
      <c r="BO20">
        <v>90</v>
      </c>
      <c r="BP20">
        <v>5.1999999999999998E-3</v>
      </c>
      <c r="BQ20">
        <v>95.032499999999999</v>
      </c>
      <c r="BR20" t="s">
        <v>92</v>
      </c>
      <c r="BS20" t="s">
        <v>91</v>
      </c>
      <c r="BT20">
        <v>0</v>
      </c>
      <c r="BU20">
        <v>47</v>
      </c>
      <c r="BV20">
        <v>3.0200000000000001E-2</v>
      </c>
      <c r="BW20">
        <v>48.875700000000002</v>
      </c>
      <c r="BX20" t="s">
        <v>92</v>
      </c>
      <c r="BY20" t="s">
        <v>91</v>
      </c>
      <c r="BZ20">
        <v>1E-4</v>
      </c>
      <c r="CA20">
        <v>31</v>
      </c>
      <c r="CB20">
        <v>3.5299999999999998E-2</v>
      </c>
      <c r="CC20">
        <v>41.247</v>
      </c>
      <c r="CD20" t="s">
        <v>93</v>
      </c>
      <c r="CE20" t="s">
        <v>91</v>
      </c>
      <c r="CF20">
        <v>0</v>
      </c>
      <c r="CG20">
        <v>44</v>
      </c>
      <c r="CH20">
        <v>1.4E-2</v>
      </c>
      <c r="CI20">
        <v>59.438000000000002</v>
      </c>
      <c r="CJ20" t="s">
        <v>92</v>
      </c>
      <c r="CK20" t="s">
        <v>91</v>
      </c>
      <c r="CL20">
        <v>0</v>
      </c>
      <c r="CM20">
        <v>100</v>
      </c>
      <c r="CN20">
        <v>2.7000000000000001E-3</v>
      </c>
      <c r="CO20">
        <v>91.743600000000001</v>
      </c>
      <c r="CP20" t="s">
        <v>95</v>
      </c>
      <c r="CQ20" t="s">
        <v>91</v>
      </c>
      <c r="CR20">
        <v>0</v>
      </c>
      <c r="CS20">
        <v>90</v>
      </c>
      <c r="CT20">
        <v>5.0000000000000001E-3</v>
      </c>
      <c r="CU20">
        <v>92.476900000000001</v>
      </c>
      <c r="CV20" t="s">
        <v>92</v>
      </c>
      <c r="CW20" t="s">
        <v>91</v>
      </c>
      <c r="CX20">
        <v>0</v>
      </c>
      <c r="CY20">
        <v>90</v>
      </c>
      <c r="CZ20">
        <v>6.1999999999999998E-3</v>
      </c>
      <c r="DA20">
        <v>92.205799999999996</v>
      </c>
      <c r="DB20" t="s">
        <v>92</v>
      </c>
      <c r="DC20" t="s">
        <v>91</v>
      </c>
      <c r="DD20">
        <v>0</v>
      </c>
      <c r="DE20">
        <v>80</v>
      </c>
      <c r="DF20">
        <v>5.0000000000000001E-3</v>
      </c>
      <c r="DG20">
        <v>88.360500000000002</v>
      </c>
      <c r="DH20" t="s">
        <v>92</v>
      </c>
      <c r="DI20" t="s">
        <v>91</v>
      </c>
      <c r="DJ20">
        <v>0</v>
      </c>
      <c r="DK20">
        <v>70</v>
      </c>
      <c r="DL20">
        <v>1.3299999999999999E-2</v>
      </c>
      <c r="DM20">
        <v>82.662099999999995</v>
      </c>
      <c r="DN20" t="s">
        <v>92</v>
      </c>
      <c r="DO20" t="s">
        <v>91</v>
      </c>
      <c r="DP20">
        <v>0</v>
      </c>
      <c r="DQ20">
        <v>100</v>
      </c>
      <c r="DR20">
        <v>8.5000000000000006E-3</v>
      </c>
      <c r="DS20">
        <v>90.532300000000006</v>
      </c>
      <c r="DT20">
        <v>0</v>
      </c>
      <c r="DU20">
        <v>0</v>
      </c>
    </row>
    <row r="21" spans="1:125" x14ac:dyDescent="0.25">
      <c r="A21">
        <v>0</v>
      </c>
      <c r="B21" t="s">
        <v>96</v>
      </c>
      <c r="C21" t="s">
        <v>32</v>
      </c>
      <c r="D21" t="s">
        <v>97</v>
      </c>
      <c r="E21" t="s">
        <v>96</v>
      </c>
      <c r="F21">
        <v>0</v>
      </c>
      <c r="G21">
        <v>87.5</v>
      </c>
      <c r="H21">
        <v>1.09E-2</v>
      </c>
      <c r="I21">
        <v>90.793000000000006</v>
      </c>
      <c r="J21" t="s">
        <v>97</v>
      </c>
      <c r="K21" t="s">
        <v>96</v>
      </c>
      <c r="L21">
        <v>0</v>
      </c>
      <c r="M21">
        <v>87.5</v>
      </c>
      <c r="N21">
        <v>1.09E-2</v>
      </c>
      <c r="O21">
        <v>90.793000000000006</v>
      </c>
      <c r="P21" t="s">
        <v>97</v>
      </c>
      <c r="Q21" t="s">
        <v>96</v>
      </c>
      <c r="R21">
        <v>0</v>
      </c>
      <c r="S21">
        <v>78.333299999999994</v>
      </c>
      <c r="T21">
        <v>1.1599999999999999E-2</v>
      </c>
      <c r="U21">
        <v>78.703299999999999</v>
      </c>
      <c r="V21" t="s">
        <v>97</v>
      </c>
      <c r="W21" t="s">
        <v>96</v>
      </c>
      <c r="X21">
        <v>0</v>
      </c>
      <c r="Y21">
        <v>70</v>
      </c>
      <c r="Z21">
        <v>8.3999999999999995E-3</v>
      </c>
      <c r="AA21">
        <v>90.854200000000006</v>
      </c>
      <c r="AB21" t="s">
        <v>97</v>
      </c>
      <c r="AC21" t="s">
        <v>96</v>
      </c>
      <c r="AD21">
        <v>0</v>
      </c>
      <c r="AE21">
        <v>65</v>
      </c>
      <c r="AF21">
        <v>1.7000000000000001E-2</v>
      </c>
      <c r="AG21">
        <v>75.139200000000002</v>
      </c>
      <c r="AH21" t="s">
        <v>98</v>
      </c>
      <c r="AI21" t="s">
        <v>96</v>
      </c>
      <c r="AJ21">
        <v>0</v>
      </c>
      <c r="AK21">
        <v>71.666700000000006</v>
      </c>
      <c r="AL21">
        <v>1.47E-2</v>
      </c>
      <c r="AM21">
        <v>92.410200000000003</v>
      </c>
      <c r="AN21" t="s">
        <v>97</v>
      </c>
      <c r="AO21" t="s">
        <v>96</v>
      </c>
      <c r="AP21">
        <v>0</v>
      </c>
      <c r="AQ21">
        <v>72.5</v>
      </c>
      <c r="AR21">
        <v>5.5999999999999999E-3</v>
      </c>
      <c r="AS21">
        <v>86.421000000000006</v>
      </c>
      <c r="AT21" t="s">
        <v>97</v>
      </c>
      <c r="AU21" t="s">
        <v>96</v>
      </c>
      <c r="AV21">
        <v>0</v>
      </c>
      <c r="AW21">
        <v>100</v>
      </c>
      <c r="AX21">
        <v>5.7999999999999996E-3</v>
      </c>
      <c r="AY21">
        <v>80.0625</v>
      </c>
      <c r="AZ21" t="s">
        <v>97</v>
      </c>
      <c r="BA21" t="s">
        <v>96</v>
      </c>
      <c r="BB21">
        <v>0</v>
      </c>
      <c r="BC21">
        <v>100</v>
      </c>
      <c r="BD21">
        <v>5.4999999999999997E-3</v>
      </c>
      <c r="BE21">
        <v>82.125100000000003</v>
      </c>
      <c r="BF21" t="s">
        <v>97</v>
      </c>
      <c r="BG21" t="s">
        <v>96</v>
      </c>
      <c r="BH21">
        <v>0</v>
      </c>
      <c r="BI21">
        <v>71.25</v>
      </c>
      <c r="BJ21">
        <v>1.2E-2</v>
      </c>
      <c r="BK21">
        <v>84.274500000000003</v>
      </c>
      <c r="BL21" t="s">
        <v>97</v>
      </c>
      <c r="BM21" t="s">
        <v>96</v>
      </c>
      <c r="BN21">
        <v>0</v>
      </c>
      <c r="BO21">
        <v>67.5</v>
      </c>
      <c r="BP21">
        <v>8.0999999999999996E-3</v>
      </c>
      <c r="BQ21">
        <v>85.162400000000005</v>
      </c>
      <c r="BR21" t="s">
        <v>98</v>
      </c>
      <c r="BS21" t="s">
        <v>96</v>
      </c>
      <c r="BT21">
        <v>0</v>
      </c>
      <c r="BU21">
        <v>75</v>
      </c>
      <c r="BV21">
        <v>1.1900000000000001E-2</v>
      </c>
      <c r="BW21">
        <v>86.102999999999994</v>
      </c>
      <c r="BX21" t="s">
        <v>97</v>
      </c>
      <c r="BY21" t="s">
        <v>96</v>
      </c>
      <c r="BZ21">
        <v>0</v>
      </c>
      <c r="CA21">
        <v>80</v>
      </c>
      <c r="CB21">
        <v>1.06E-2</v>
      </c>
      <c r="CC21">
        <v>88.113</v>
      </c>
      <c r="CD21" t="s">
        <v>97</v>
      </c>
      <c r="CE21" t="s">
        <v>96</v>
      </c>
      <c r="CF21">
        <v>0</v>
      </c>
      <c r="CG21">
        <v>80</v>
      </c>
      <c r="CH21">
        <v>5.4999999999999997E-3</v>
      </c>
      <c r="CI21">
        <v>91.135900000000007</v>
      </c>
      <c r="CJ21" t="s">
        <v>97</v>
      </c>
      <c r="CK21" t="s">
        <v>96</v>
      </c>
      <c r="CL21">
        <v>0</v>
      </c>
      <c r="CM21">
        <v>70</v>
      </c>
      <c r="CN21">
        <v>4.8999999999999998E-3</v>
      </c>
      <c r="CO21">
        <v>76.862099999999998</v>
      </c>
      <c r="CP21" t="s">
        <v>97</v>
      </c>
      <c r="CQ21" t="s">
        <v>96</v>
      </c>
      <c r="CR21">
        <v>0</v>
      </c>
      <c r="CS21">
        <v>67.5</v>
      </c>
      <c r="CT21">
        <v>7.0000000000000001E-3</v>
      </c>
      <c r="CU21">
        <v>84.088899999999995</v>
      </c>
      <c r="CV21" t="s">
        <v>97</v>
      </c>
      <c r="CW21" t="s">
        <v>96</v>
      </c>
      <c r="CX21">
        <v>0</v>
      </c>
      <c r="CY21">
        <v>67.5</v>
      </c>
      <c r="CZ21">
        <v>8.8000000000000005E-3</v>
      </c>
      <c r="DA21">
        <v>82.964600000000004</v>
      </c>
      <c r="DB21" t="s">
        <v>97</v>
      </c>
      <c r="DC21" t="s">
        <v>96</v>
      </c>
      <c r="DD21">
        <v>0</v>
      </c>
      <c r="DE21">
        <v>60</v>
      </c>
      <c r="DF21">
        <v>7.3000000000000001E-3</v>
      </c>
      <c r="DG21">
        <v>77.841999999999999</v>
      </c>
      <c r="DH21" t="s">
        <v>97</v>
      </c>
      <c r="DI21" t="s">
        <v>96</v>
      </c>
      <c r="DJ21">
        <v>0</v>
      </c>
      <c r="DK21">
        <v>70</v>
      </c>
      <c r="DL21">
        <v>1.1299999999999999E-2</v>
      </c>
      <c r="DM21">
        <v>86.6892</v>
      </c>
      <c r="DN21" t="s">
        <v>97</v>
      </c>
      <c r="DO21" t="s">
        <v>96</v>
      </c>
      <c r="DP21">
        <v>0</v>
      </c>
      <c r="DQ21">
        <v>65</v>
      </c>
      <c r="DR21">
        <v>1.41E-2</v>
      </c>
      <c r="DS21">
        <v>78.590100000000007</v>
      </c>
      <c r="DT21">
        <v>0</v>
      </c>
      <c r="DU21">
        <v>0</v>
      </c>
    </row>
    <row r="22" spans="1:125" x14ac:dyDescent="0.25">
      <c r="A22">
        <v>0</v>
      </c>
      <c r="B22" t="s">
        <v>99</v>
      </c>
      <c r="C22" t="s">
        <v>32</v>
      </c>
      <c r="D22" t="s">
        <v>100</v>
      </c>
      <c r="E22" t="s">
        <v>99</v>
      </c>
      <c r="F22">
        <v>0</v>
      </c>
      <c r="G22">
        <v>78.333299999999994</v>
      </c>
      <c r="H22">
        <v>1.17E-2</v>
      </c>
      <c r="I22">
        <v>89.197599999999994</v>
      </c>
      <c r="J22" t="s">
        <v>100</v>
      </c>
      <c r="K22" t="s">
        <v>99</v>
      </c>
      <c r="L22">
        <v>0</v>
      </c>
      <c r="M22">
        <v>78.333299999999994</v>
      </c>
      <c r="N22">
        <v>1.17E-2</v>
      </c>
      <c r="O22">
        <v>89.197599999999994</v>
      </c>
      <c r="P22" t="e">
        <f>-TDGXMNFS</f>
        <v>#NAME?</v>
      </c>
      <c r="Q22" t="s">
        <v>99</v>
      </c>
      <c r="R22">
        <v>0</v>
      </c>
      <c r="S22">
        <v>92.5</v>
      </c>
      <c r="T22">
        <v>7.9000000000000008E-3</v>
      </c>
      <c r="U22">
        <v>92.183300000000003</v>
      </c>
      <c r="V22" t="s">
        <v>100</v>
      </c>
      <c r="W22" t="s">
        <v>99</v>
      </c>
      <c r="X22">
        <v>0</v>
      </c>
      <c r="Y22">
        <v>60</v>
      </c>
      <c r="Z22">
        <v>1.14E-2</v>
      </c>
      <c r="AA22">
        <v>80.921099999999996</v>
      </c>
      <c r="AB22" t="s">
        <v>100</v>
      </c>
      <c r="AC22" t="s">
        <v>99</v>
      </c>
      <c r="AD22">
        <v>1E-4</v>
      </c>
      <c r="AE22">
        <v>33.375</v>
      </c>
      <c r="AF22">
        <v>3.8600000000000002E-2</v>
      </c>
      <c r="AG22">
        <v>37.813899999999997</v>
      </c>
      <c r="AH22" t="s">
        <v>101</v>
      </c>
      <c r="AI22" t="s">
        <v>99</v>
      </c>
      <c r="AJ22">
        <v>1E-4</v>
      </c>
      <c r="AK22">
        <v>40</v>
      </c>
      <c r="AL22">
        <v>4.4699999999999997E-2</v>
      </c>
      <c r="AM22">
        <v>42.4878</v>
      </c>
      <c r="AN22" t="e">
        <f>-TDGXMNFS</f>
        <v>#NAME?</v>
      </c>
      <c r="AO22" t="s">
        <v>99</v>
      </c>
      <c r="AP22">
        <v>0</v>
      </c>
      <c r="AQ22">
        <v>75</v>
      </c>
      <c r="AR22">
        <v>6.1000000000000004E-3</v>
      </c>
      <c r="AS22">
        <v>84.412300000000002</v>
      </c>
      <c r="AT22" t="e">
        <f>-TDGXMNFS</f>
        <v>#NAME?</v>
      </c>
      <c r="AU22" t="s">
        <v>99</v>
      </c>
      <c r="AV22">
        <v>0</v>
      </c>
      <c r="AW22">
        <v>100</v>
      </c>
      <c r="AX22">
        <v>5.0000000000000001E-3</v>
      </c>
      <c r="AY22">
        <v>84</v>
      </c>
      <c r="AZ22" t="e">
        <f>-TDGXMNFS</f>
        <v>#NAME?</v>
      </c>
      <c r="BA22" t="s">
        <v>99</v>
      </c>
      <c r="BB22">
        <v>0</v>
      </c>
      <c r="BC22">
        <v>100</v>
      </c>
      <c r="BD22">
        <v>5.8999999999999999E-3</v>
      </c>
      <c r="BE22">
        <v>80.300899999999999</v>
      </c>
      <c r="BF22" t="e">
        <f>-TDGXMNFS</f>
        <v>#NAME?</v>
      </c>
      <c r="BG22" t="s">
        <v>99</v>
      </c>
      <c r="BH22">
        <v>0</v>
      </c>
      <c r="BI22">
        <v>58.75</v>
      </c>
      <c r="BJ22">
        <v>1.7899999999999999E-2</v>
      </c>
      <c r="BK22">
        <v>64.810100000000006</v>
      </c>
      <c r="BL22" t="e">
        <f>-TDGXMNFS</f>
        <v>#NAME?</v>
      </c>
      <c r="BM22" t="s">
        <v>99</v>
      </c>
      <c r="BN22">
        <v>0</v>
      </c>
      <c r="BO22">
        <v>40.333300000000001</v>
      </c>
      <c r="BP22">
        <v>2.8199999999999999E-2</v>
      </c>
      <c r="BQ22">
        <v>35.7102</v>
      </c>
      <c r="BR22" t="s">
        <v>100</v>
      </c>
      <c r="BS22" t="s">
        <v>99</v>
      </c>
      <c r="BT22">
        <v>0</v>
      </c>
      <c r="BU22">
        <v>100</v>
      </c>
      <c r="BV22">
        <v>1.03E-2</v>
      </c>
      <c r="BW22">
        <v>90.059799999999996</v>
      </c>
      <c r="BX22" t="s">
        <v>100</v>
      </c>
      <c r="BY22" t="s">
        <v>99</v>
      </c>
      <c r="BZ22">
        <v>0</v>
      </c>
      <c r="CA22">
        <v>80</v>
      </c>
      <c r="CB22">
        <v>9.1000000000000004E-3</v>
      </c>
      <c r="CC22">
        <v>91.572100000000006</v>
      </c>
      <c r="CD22" t="s">
        <v>100</v>
      </c>
      <c r="CE22" t="s">
        <v>99</v>
      </c>
      <c r="CF22">
        <v>0</v>
      </c>
      <c r="CG22">
        <v>100</v>
      </c>
      <c r="CH22">
        <v>5.7999999999999996E-3</v>
      </c>
      <c r="CI22">
        <v>90.233500000000006</v>
      </c>
      <c r="CJ22" t="e">
        <f>-TDGXMNFS</f>
        <v>#NAME?</v>
      </c>
      <c r="CK22" t="s">
        <v>99</v>
      </c>
      <c r="CL22">
        <v>0</v>
      </c>
      <c r="CM22">
        <v>70</v>
      </c>
      <c r="CN22">
        <v>5.7999999999999996E-3</v>
      </c>
      <c r="CO22">
        <v>70.591300000000004</v>
      </c>
      <c r="CP22" t="e">
        <f>-TDGXMNFS</f>
        <v>#NAME?</v>
      </c>
      <c r="CQ22" t="s">
        <v>99</v>
      </c>
      <c r="CR22">
        <v>0</v>
      </c>
      <c r="CS22">
        <v>40.333300000000001</v>
      </c>
      <c r="CT22">
        <v>1.95E-2</v>
      </c>
      <c r="CU22">
        <v>42.908000000000001</v>
      </c>
      <c r="CV22" t="e">
        <f>-TDGXMNFS</f>
        <v>#NAME?</v>
      </c>
      <c r="CW22" t="s">
        <v>99</v>
      </c>
      <c r="CX22">
        <v>1E-4</v>
      </c>
      <c r="CY22">
        <v>34.285699999999999</v>
      </c>
      <c r="CZ22">
        <v>2.35E-2</v>
      </c>
      <c r="DA22">
        <v>42.8825</v>
      </c>
      <c r="DB22" t="e">
        <f>-TDGXMNFS</f>
        <v>#NAME?</v>
      </c>
      <c r="DC22" t="s">
        <v>99</v>
      </c>
      <c r="DD22">
        <v>0</v>
      </c>
      <c r="DE22">
        <v>70</v>
      </c>
      <c r="DF22">
        <v>9.7000000000000003E-3</v>
      </c>
      <c r="DG22">
        <v>68.578400000000002</v>
      </c>
      <c r="DH22" t="s">
        <v>100</v>
      </c>
      <c r="DI22" t="s">
        <v>99</v>
      </c>
      <c r="DJ22">
        <v>0</v>
      </c>
      <c r="DK22">
        <v>85</v>
      </c>
      <c r="DL22">
        <v>9.7000000000000003E-3</v>
      </c>
      <c r="DM22">
        <v>89.962199999999996</v>
      </c>
      <c r="DN22" t="e">
        <f>-TDGXMNFS</f>
        <v>#NAME?</v>
      </c>
      <c r="DO22" t="s">
        <v>99</v>
      </c>
      <c r="DP22">
        <v>0</v>
      </c>
      <c r="DQ22">
        <v>67.5</v>
      </c>
      <c r="DR22">
        <v>1.44E-2</v>
      </c>
      <c r="DS22">
        <v>77.983199999999997</v>
      </c>
      <c r="DT22">
        <v>0</v>
      </c>
      <c r="DU22">
        <v>0</v>
      </c>
    </row>
    <row r="23" spans="1:125" x14ac:dyDescent="0.25">
      <c r="A23">
        <v>0</v>
      </c>
      <c r="B23" t="s">
        <v>102</v>
      </c>
      <c r="C23" t="s">
        <v>32</v>
      </c>
      <c r="D23" t="s">
        <v>103</v>
      </c>
      <c r="E23" t="s">
        <v>102</v>
      </c>
      <c r="F23">
        <v>2.9999999999999997E-4</v>
      </c>
      <c r="G23">
        <v>26.434799999999999</v>
      </c>
      <c r="H23">
        <v>8.3900000000000002E-2</v>
      </c>
      <c r="I23">
        <v>14.0062</v>
      </c>
      <c r="J23" t="s">
        <v>103</v>
      </c>
      <c r="K23" t="s">
        <v>102</v>
      </c>
      <c r="L23">
        <v>2.9999999999999997E-4</v>
      </c>
      <c r="M23">
        <v>26.434799999999999</v>
      </c>
      <c r="N23">
        <v>8.3900000000000002E-2</v>
      </c>
      <c r="O23">
        <v>14.0062</v>
      </c>
      <c r="P23" t="e">
        <f>-RMVEXTSA</f>
        <v>#NAME?</v>
      </c>
      <c r="Q23" t="s">
        <v>102</v>
      </c>
      <c r="R23">
        <v>2.0000000000000001E-4</v>
      </c>
      <c r="S23">
        <v>29</v>
      </c>
      <c r="T23">
        <v>3.1699999999999999E-2</v>
      </c>
      <c r="U23">
        <v>22.992699999999999</v>
      </c>
      <c r="V23" t="s">
        <v>104</v>
      </c>
      <c r="W23" t="s">
        <v>102</v>
      </c>
      <c r="X23">
        <v>0</v>
      </c>
      <c r="Y23">
        <v>34.75</v>
      </c>
      <c r="Z23">
        <v>3.5400000000000001E-2</v>
      </c>
      <c r="AA23">
        <v>28.9209</v>
      </c>
      <c r="AB23" t="s">
        <v>104</v>
      </c>
      <c r="AC23" t="s">
        <v>102</v>
      </c>
      <c r="AD23">
        <v>2.9999999999999997E-4</v>
      </c>
      <c r="AE23">
        <v>21.944400000000002</v>
      </c>
      <c r="AF23">
        <v>7.2800000000000004E-2</v>
      </c>
      <c r="AG23">
        <v>16.91</v>
      </c>
      <c r="AH23" t="s">
        <v>104</v>
      </c>
      <c r="AI23" t="s">
        <v>102</v>
      </c>
      <c r="AJ23">
        <v>8.0000000000000004E-4</v>
      </c>
      <c r="AK23">
        <v>13.546200000000001</v>
      </c>
      <c r="AL23">
        <v>0.1017</v>
      </c>
      <c r="AM23">
        <v>12.2095</v>
      </c>
      <c r="AN23" t="s">
        <v>103</v>
      </c>
      <c r="AO23" t="s">
        <v>102</v>
      </c>
      <c r="AP23">
        <v>2.9999999999999997E-4</v>
      </c>
      <c r="AQ23">
        <v>22.324300000000001</v>
      </c>
      <c r="AR23">
        <v>4.1599999999999998E-2</v>
      </c>
      <c r="AS23">
        <v>20.155899999999999</v>
      </c>
      <c r="AT23" t="s">
        <v>104</v>
      </c>
      <c r="AU23" t="s">
        <v>102</v>
      </c>
      <c r="AV23">
        <v>1E-4</v>
      </c>
      <c r="AW23">
        <v>21.9</v>
      </c>
      <c r="AX23">
        <v>4.3299999999999998E-2</v>
      </c>
      <c r="AY23">
        <v>22.215800000000002</v>
      </c>
      <c r="AZ23" t="s">
        <v>104</v>
      </c>
      <c r="BA23" t="s">
        <v>102</v>
      </c>
      <c r="BB23">
        <v>1E-4</v>
      </c>
      <c r="BC23">
        <v>24.636399999999998</v>
      </c>
      <c r="BD23">
        <v>4.0300000000000002E-2</v>
      </c>
      <c r="BE23">
        <v>24.627099999999999</v>
      </c>
      <c r="BF23" t="s">
        <v>105</v>
      </c>
      <c r="BG23" t="s">
        <v>102</v>
      </c>
      <c r="BH23">
        <v>2.9999999999999997E-4</v>
      </c>
      <c r="BI23">
        <v>25.416699999999999</v>
      </c>
      <c r="BJ23">
        <v>3.5200000000000002E-2</v>
      </c>
      <c r="BK23">
        <v>29.523700000000002</v>
      </c>
      <c r="BL23" t="s">
        <v>104</v>
      </c>
      <c r="BM23" t="s">
        <v>102</v>
      </c>
      <c r="BN23">
        <v>1E-4</v>
      </c>
      <c r="BO23">
        <v>26.642900000000001</v>
      </c>
      <c r="BP23">
        <v>2.6499999999999999E-2</v>
      </c>
      <c r="BQ23">
        <v>38.080399999999997</v>
      </c>
      <c r="BR23" t="s">
        <v>103</v>
      </c>
      <c r="BS23" t="s">
        <v>102</v>
      </c>
      <c r="BT23">
        <v>0</v>
      </c>
      <c r="BU23">
        <v>44.5</v>
      </c>
      <c r="BV23">
        <v>3.5400000000000001E-2</v>
      </c>
      <c r="BW23">
        <v>42.009399999999999</v>
      </c>
      <c r="BX23" t="s">
        <v>105</v>
      </c>
      <c r="BY23" t="s">
        <v>102</v>
      </c>
      <c r="BZ23">
        <v>0</v>
      </c>
      <c r="CA23">
        <v>35.5</v>
      </c>
      <c r="CB23">
        <v>4.7500000000000001E-2</v>
      </c>
      <c r="CC23">
        <v>29.6662</v>
      </c>
      <c r="CD23" t="s">
        <v>104</v>
      </c>
      <c r="CE23" t="s">
        <v>102</v>
      </c>
      <c r="CF23">
        <v>1E-4</v>
      </c>
      <c r="CG23">
        <v>24.75</v>
      </c>
      <c r="CH23">
        <v>3.3399999999999999E-2</v>
      </c>
      <c r="CI23">
        <v>27.447399999999998</v>
      </c>
      <c r="CJ23" t="s">
        <v>103</v>
      </c>
      <c r="CK23" t="s">
        <v>102</v>
      </c>
      <c r="CL23">
        <v>0</v>
      </c>
      <c r="CM23">
        <v>24.666699999999999</v>
      </c>
      <c r="CN23">
        <v>1.6799999999999999E-2</v>
      </c>
      <c r="CO23">
        <v>32.934100000000001</v>
      </c>
      <c r="CP23" t="s">
        <v>104</v>
      </c>
      <c r="CQ23" t="s">
        <v>102</v>
      </c>
      <c r="CR23">
        <v>2.0000000000000001E-4</v>
      </c>
      <c r="CS23">
        <v>19.935500000000001</v>
      </c>
      <c r="CT23">
        <v>2.7400000000000001E-2</v>
      </c>
      <c r="CU23">
        <v>30.696100000000001</v>
      </c>
      <c r="CV23" t="s">
        <v>104</v>
      </c>
      <c r="CW23" t="s">
        <v>102</v>
      </c>
      <c r="CX23">
        <v>2.9999999999999997E-4</v>
      </c>
      <c r="CY23">
        <v>22.454499999999999</v>
      </c>
      <c r="CZ23">
        <v>3.2800000000000003E-2</v>
      </c>
      <c r="DA23">
        <v>30.6006</v>
      </c>
      <c r="DB23" t="s">
        <v>106</v>
      </c>
      <c r="DC23" t="s">
        <v>102</v>
      </c>
      <c r="DD23">
        <v>2.9999999999999997E-4</v>
      </c>
      <c r="DE23">
        <v>19.384599999999999</v>
      </c>
      <c r="DF23">
        <v>3.5999999999999997E-2</v>
      </c>
      <c r="DG23">
        <v>25.157</v>
      </c>
      <c r="DH23" t="s">
        <v>104</v>
      </c>
      <c r="DI23" t="s">
        <v>102</v>
      </c>
      <c r="DJ23">
        <v>1E-4</v>
      </c>
      <c r="DK23">
        <v>28</v>
      </c>
      <c r="DL23">
        <v>6.2899999999999998E-2</v>
      </c>
      <c r="DM23">
        <v>30.893999999999998</v>
      </c>
      <c r="DN23" t="s">
        <v>103</v>
      </c>
      <c r="DO23" t="s">
        <v>102</v>
      </c>
      <c r="DP23">
        <v>1E-4</v>
      </c>
      <c r="DQ23">
        <v>35</v>
      </c>
      <c r="DR23">
        <v>4.4699999999999997E-2</v>
      </c>
      <c r="DS23">
        <v>39.676299999999998</v>
      </c>
      <c r="DT23">
        <v>2.0000000000000001E-4</v>
      </c>
      <c r="DU23">
        <v>0</v>
      </c>
    </row>
    <row r="24" spans="1:125" x14ac:dyDescent="0.25">
      <c r="A24">
        <v>0</v>
      </c>
      <c r="B24" t="s">
        <v>107</v>
      </c>
      <c r="C24" t="s">
        <v>32</v>
      </c>
      <c r="D24" t="s">
        <v>108</v>
      </c>
      <c r="E24" t="s">
        <v>107</v>
      </c>
      <c r="F24">
        <v>0</v>
      </c>
      <c r="G24">
        <v>90</v>
      </c>
      <c r="H24">
        <v>6.3E-3</v>
      </c>
      <c r="I24">
        <v>96.443100000000001</v>
      </c>
      <c r="J24" t="s">
        <v>108</v>
      </c>
      <c r="K24" t="s">
        <v>107</v>
      </c>
      <c r="L24">
        <v>0</v>
      </c>
      <c r="M24">
        <v>90</v>
      </c>
      <c r="N24">
        <v>6.3E-3</v>
      </c>
      <c r="O24">
        <v>96.443100000000001</v>
      </c>
      <c r="P24" t="s">
        <v>109</v>
      </c>
      <c r="Q24" t="s">
        <v>107</v>
      </c>
      <c r="R24">
        <v>1E-4</v>
      </c>
      <c r="S24">
        <v>45</v>
      </c>
      <c r="T24">
        <v>9.7000000000000003E-3</v>
      </c>
      <c r="U24">
        <v>86.269599999999997</v>
      </c>
      <c r="V24" t="s">
        <v>108</v>
      </c>
      <c r="W24" t="s">
        <v>107</v>
      </c>
      <c r="X24">
        <v>0</v>
      </c>
      <c r="Y24">
        <v>75</v>
      </c>
      <c r="Z24">
        <v>6.4999999999999997E-3</v>
      </c>
      <c r="AA24">
        <v>95.248699999999999</v>
      </c>
      <c r="AB24" t="s">
        <v>109</v>
      </c>
      <c r="AC24" t="s">
        <v>107</v>
      </c>
      <c r="AD24">
        <v>0</v>
      </c>
      <c r="AE24">
        <v>60</v>
      </c>
      <c r="AF24">
        <v>9.5999999999999992E-3</v>
      </c>
      <c r="AG24">
        <v>92.6721</v>
      </c>
      <c r="AH24" t="s">
        <v>109</v>
      </c>
      <c r="AI24" t="s">
        <v>107</v>
      </c>
      <c r="AJ24">
        <v>0</v>
      </c>
      <c r="AK24">
        <v>68.75</v>
      </c>
      <c r="AL24">
        <v>1.2E-2</v>
      </c>
      <c r="AM24">
        <v>95.379900000000006</v>
      </c>
      <c r="AN24" t="e">
        <f>-GWLNELQH</f>
        <v>#NAME?</v>
      </c>
      <c r="AO24" t="s">
        <v>107</v>
      </c>
      <c r="AP24">
        <v>0</v>
      </c>
      <c r="AQ24">
        <v>72.5</v>
      </c>
      <c r="AR24">
        <v>4.5999999999999999E-3</v>
      </c>
      <c r="AS24">
        <v>90.764700000000005</v>
      </c>
      <c r="AT24" t="s">
        <v>110</v>
      </c>
      <c r="AU24" t="s">
        <v>107</v>
      </c>
      <c r="AV24">
        <v>0</v>
      </c>
      <c r="AW24">
        <v>65</v>
      </c>
      <c r="AX24">
        <v>3.8E-3</v>
      </c>
      <c r="AY24">
        <v>89.969899999999996</v>
      </c>
      <c r="AZ24" t="s">
        <v>110</v>
      </c>
      <c r="BA24" t="s">
        <v>107</v>
      </c>
      <c r="BB24">
        <v>0</v>
      </c>
      <c r="BC24">
        <v>70</v>
      </c>
      <c r="BD24">
        <v>3.7000000000000002E-3</v>
      </c>
      <c r="BE24">
        <v>90.735299999999995</v>
      </c>
      <c r="BF24" t="s">
        <v>109</v>
      </c>
      <c r="BG24" t="s">
        <v>107</v>
      </c>
      <c r="BH24">
        <v>1E-4</v>
      </c>
      <c r="BI24">
        <v>42.2</v>
      </c>
      <c r="BJ24">
        <v>1.0200000000000001E-2</v>
      </c>
      <c r="BK24">
        <v>89.978200000000001</v>
      </c>
      <c r="BL24" t="e">
        <f>-GWLNELQH</f>
        <v>#NAME?</v>
      </c>
      <c r="BM24" t="s">
        <v>107</v>
      </c>
      <c r="BN24">
        <v>0</v>
      </c>
      <c r="BO24">
        <v>80</v>
      </c>
      <c r="BP24">
        <v>5.0000000000000001E-3</v>
      </c>
      <c r="BQ24">
        <v>95.257999999999996</v>
      </c>
      <c r="BR24" t="s">
        <v>110</v>
      </c>
      <c r="BS24" t="s">
        <v>107</v>
      </c>
      <c r="BT24">
        <v>0</v>
      </c>
      <c r="BU24">
        <v>57.5</v>
      </c>
      <c r="BV24">
        <v>8.9999999999999993E-3</v>
      </c>
      <c r="BW24">
        <v>92.705200000000005</v>
      </c>
      <c r="BX24" t="s">
        <v>109</v>
      </c>
      <c r="BY24" t="s">
        <v>107</v>
      </c>
      <c r="BZ24">
        <v>0</v>
      </c>
      <c r="CA24">
        <v>51</v>
      </c>
      <c r="CB24">
        <v>1.2200000000000001E-2</v>
      </c>
      <c r="CC24">
        <v>84.214399999999998</v>
      </c>
      <c r="CD24" t="s">
        <v>111</v>
      </c>
      <c r="CE24" t="s">
        <v>107</v>
      </c>
      <c r="CF24">
        <v>0</v>
      </c>
      <c r="CG24">
        <v>80</v>
      </c>
      <c r="CH24">
        <v>4.3E-3</v>
      </c>
      <c r="CI24">
        <v>95.146600000000007</v>
      </c>
      <c r="CJ24" t="e">
        <f>-GWLNELQH</f>
        <v>#NAME?</v>
      </c>
      <c r="CK24" t="s">
        <v>107</v>
      </c>
      <c r="CL24">
        <v>0</v>
      </c>
      <c r="CM24">
        <v>70</v>
      </c>
      <c r="CN24">
        <v>2.8999999999999998E-3</v>
      </c>
      <c r="CO24">
        <v>90.910300000000007</v>
      </c>
      <c r="CP24" t="e">
        <f>-GWLNELQH</f>
        <v>#NAME?</v>
      </c>
      <c r="CQ24" t="s">
        <v>107</v>
      </c>
      <c r="CR24">
        <v>0</v>
      </c>
      <c r="CS24">
        <v>75</v>
      </c>
      <c r="CT24">
        <v>4.0000000000000001E-3</v>
      </c>
      <c r="CU24">
        <v>95.453999999999994</v>
      </c>
      <c r="CV24" t="e">
        <f>-GWLNELQH</f>
        <v>#NAME?</v>
      </c>
      <c r="CW24" t="s">
        <v>107</v>
      </c>
      <c r="CX24">
        <v>0</v>
      </c>
      <c r="CY24">
        <v>75</v>
      </c>
      <c r="CZ24">
        <v>4.7999999999999996E-3</v>
      </c>
      <c r="DA24">
        <v>95.434399999999997</v>
      </c>
      <c r="DB24" t="e">
        <f>-GWLNELQH</f>
        <v>#NAME?</v>
      </c>
      <c r="DC24" t="s">
        <v>107</v>
      </c>
      <c r="DD24">
        <v>0</v>
      </c>
      <c r="DE24">
        <v>65</v>
      </c>
      <c r="DF24">
        <v>4.4000000000000003E-3</v>
      </c>
      <c r="DG24">
        <v>90.942099999999996</v>
      </c>
      <c r="DH24" t="e">
        <f>-GWLNELQH</f>
        <v>#NAME?</v>
      </c>
      <c r="DI24" t="s">
        <v>107</v>
      </c>
      <c r="DJ24">
        <v>0</v>
      </c>
      <c r="DK24">
        <v>67.5</v>
      </c>
      <c r="DL24">
        <v>1.01E-2</v>
      </c>
      <c r="DM24">
        <v>89.049000000000007</v>
      </c>
      <c r="DN24" t="s">
        <v>109</v>
      </c>
      <c r="DO24" t="s">
        <v>107</v>
      </c>
      <c r="DP24">
        <v>0</v>
      </c>
      <c r="DQ24">
        <v>75</v>
      </c>
      <c r="DR24">
        <v>9.1999999999999998E-3</v>
      </c>
      <c r="DS24">
        <v>89.034000000000006</v>
      </c>
      <c r="DT24">
        <v>0</v>
      </c>
      <c r="DU24">
        <v>0</v>
      </c>
    </row>
    <row r="25" spans="1:125" x14ac:dyDescent="0.25">
      <c r="A25">
        <v>0</v>
      </c>
      <c r="B25" t="s">
        <v>112</v>
      </c>
      <c r="C25" t="s">
        <v>32</v>
      </c>
      <c r="D25" t="s">
        <v>113</v>
      </c>
      <c r="E25" t="s">
        <v>112</v>
      </c>
      <c r="F25">
        <v>1E-4</v>
      </c>
      <c r="G25">
        <v>39.857100000000003</v>
      </c>
      <c r="H25">
        <v>2.98E-2</v>
      </c>
      <c r="I25">
        <v>48.817300000000003</v>
      </c>
      <c r="J25" t="s">
        <v>113</v>
      </c>
      <c r="K25" t="s">
        <v>112</v>
      </c>
      <c r="L25">
        <v>1E-4</v>
      </c>
      <c r="M25">
        <v>39.857100000000003</v>
      </c>
      <c r="N25">
        <v>2.98E-2</v>
      </c>
      <c r="O25">
        <v>48.817300000000003</v>
      </c>
      <c r="P25" t="s">
        <v>113</v>
      </c>
      <c r="Q25" t="s">
        <v>112</v>
      </c>
      <c r="R25">
        <v>0</v>
      </c>
      <c r="S25">
        <v>57</v>
      </c>
      <c r="T25">
        <v>1.5699999999999999E-2</v>
      </c>
      <c r="U25">
        <v>62.000799999999998</v>
      </c>
      <c r="V25" t="e">
        <f>-DGXMNFSI</f>
        <v>#NAME?</v>
      </c>
      <c r="W25" t="s">
        <v>112</v>
      </c>
      <c r="X25">
        <v>0</v>
      </c>
      <c r="Y25">
        <v>49</v>
      </c>
      <c r="Z25">
        <v>2.1600000000000001E-2</v>
      </c>
      <c r="AA25">
        <v>50.524799999999999</v>
      </c>
      <c r="AB25" t="e">
        <f>-DGXMNFSI</f>
        <v>#NAME?</v>
      </c>
      <c r="AC25" t="s">
        <v>112</v>
      </c>
      <c r="AD25">
        <v>5.0000000000000001E-4</v>
      </c>
      <c r="AE25">
        <v>17.430599999999998</v>
      </c>
      <c r="AF25">
        <v>7.9799999999999996E-2</v>
      </c>
      <c r="AG25">
        <v>14.9473</v>
      </c>
      <c r="AH25" t="e">
        <f>-DGXMNFSI</f>
        <v>#NAME?</v>
      </c>
      <c r="AI25" t="s">
        <v>112</v>
      </c>
      <c r="AJ25">
        <v>1E-4</v>
      </c>
      <c r="AK25">
        <v>37.200000000000003</v>
      </c>
      <c r="AL25">
        <v>6.3899999999999998E-2</v>
      </c>
      <c r="AM25">
        <v>25.4405</v>
      </c>
      <c r="AN25" t="s">
        <v>113</v>
      </c>
      <c r="AO25" t="s">
        <v>112</v>
      </c>
      <c r="AP25">
        <v>1E-4</v>
      </c>
      <c r="AQ25">
        <v>31.4</v>
      </c>
      <c r="AR25">
        <v>2.23E-2</v>
      </c>
      <c r="AS25">
        <v>37.979399999999998</v>
      </c>
      <c r="AT25" t="s">
        <v>113</v>
      </c>
      <c r="AU25" t="s">
        <v>112</v>
      </c>
      <c r="AV25">
        <v>0</v>
      </c>
      <c r="AW25">
        <v>31</v>
      </c>
      <c r="AX25">
        <v>1.9599999999999999E-2</v>
      </c>
      <c r="AY25">
        <v>42.247999999999998</v>
      </c>
      <c r="AZ25" t="s">
        <v>113</v>
      </c>
      <c r="BA25" t="s">
        <v>112</v>
      </c>
      <c r="BB25">
        <v>0</v>
      </c>
      <c r="BC25">
        <v>34</v>
      </c>
      <c r="BD25">
        <v>2.1100000000000001E-2</v>
      </c>
      <c r="BE25">
        <v>41.012300000000003</v>
      </c>
      <c r="BF25" t="s">
        <v>113</v>
      </c>
      <c r="BG25" t="s">
        <v>112</v>
      </c>
      <c r="BH25">
        <v>2.0000000000000001E-4</v>
      </c>
      <c r="BI25">
        <v>28.833300000000001</v>
      </c>
      <c r="BJ25">
        <v>2.9000000000000001E-2</v>
      </c>
      <c r="BK25">
        <v>38.6175</v>
      </c>
      <c r="BL25" t="s">
        <v>113</v>
      </c>
      <c r="BM25" t="s">
        <v>112</v>
      </c>
      <c r="BN25">
        <v>1E-4</v>
      </c>
      <c r="BO25">
        <v>27.428599999999999</v>
      </c>
      <c r="BP25">
        <v>2.3900000000000001E-2</v>
      </c>
      <c r="BQ25">
        <v>41.8581</v>
      </c>
      <c r="BR25" t="s">
        <v>113</v>
      </c>
      <c r="BS25" t="s">
        <v>112</v>
      </c>
      <c r="BT25">
        <v>0</v>
      </c>
      <c r="BU25">
        <v>42</v>
      </c>
      <c r="BV25">
        <v>3.0300000000000001E-2</v>
      </c>
      <c r="BW25">
        <v>48.763500000000001</v>
      </c>
      <c r="BX25" t="s">
        <v>113</v>
      </c>
      <c r="BY25" t="s">
        <v>112</v>
      </c>
      <c r="BZ25">
        <v>0</v>
      </c>
      <c r="CA25">
        <v>40</v>
      </c>
      <c r="CB25">
        <v>2.35E-2</v>
      </c>
      <c r="CC25">
        <v>58.680900000000001</v>
      </c>
      <c r="CD25" t="s">
        <v>113</v>
      </c>
      <c r="CE25" t="s">
        <v>112</v>
      </c>
      <c r="CF25">
        <v>1E-4</v>
      </c>
      <c r="CG25">
        <v>27</v>
      </c>
      <c r="CH25">
        <v>2.4199999999999999E-2</v>
      </c>
      <c r="CI25">
        <v>38.107399999999998</v>
      </c>
      <c r="CJ25" t="s">
        <v>113</v>
      </c>
      <c r="CK25" t="s">
        <v>112</v>
      </c>
      <c r="CL25">
        <v>2.0000000000000001E-4</v>
      </c>
      <c r="CM25">
        <v>13.244400000000001</v>
      </c>
      <c r="CN25">
        <v>1.9199999999999998E-2</v>
      </c>
      <c r="CO25">
        <v>28.8645</v>
      </c>
      <c r="CP25" t="s">
        <v>113</v>
      </c>
      <c r="CQ25" t="s">
        <v>112</v>
      </c>
      <c r="CR25">
        <v>2.0000000000000001E-4</v>
      </c>
      <c r="CS25">
        <v>19.838699999999999</v>
      </c>
      <c r="CT25">
        <v>2.3300000000000001E-2</v>
      </c>
      <c r="CU25">
        <v>36.408000000000001</v>
      </c>
      <c r="CV25" t="s">
        <v>113</v>
      </c>
      <c r="CW25" t="s">
        <v>112</v>
      </c>
      <c r="CX25">
        <v>5.0000000000000001E-4</v>
      </c>
      <c r="CY25">
        <v>17.3704</v>
      </c>
      <c r="CZ25">
        <v>3.0099999999999998E-2</v>
      </c>
      <c r="DA25">
        <v>33.508000000000003</v>
      </c>
      <c r="DB25" t="s">
        <v>113</v>
      </c>
      <c r="DC25" t="s">
        <v>112</v>
      </c>
      <c r="DD25">
        <v>2.0000000000000001E-4</v>
      </c>
      <c r="DE25">
        <v>21.036999999999999</v>
      </c>
      <c r="DF25">
        <v>2.46E-2</v>
      </c>
      <c r="DG25">
        <v>36.0672</v>
      </c>
      <c r="DH25" t="s">
        <v>113</v>
      </c>
      <c r="DI25" t="s">
        <v>112</v>
      </c>
      <c r="DJ25">
        <v>1E-4</v>
      </c>
      <c r="DK25">
        <v>34</v>
      </c>
      <c r="DL25">
        <v>3.8399999999999997E-2</v>
      </c>
      <c r="DM25">
        <v>47.063499999999998</v>
      </c>
      <c r="DN25" t="s">
        <v>114</v>
      </c>
      <c r="DO25" t="s">
        <v>112</v>
      </c>
      <c r="DP25">
        <v>1E-4</v>
      </c>
      <c r="DQ25">
        <v>32.5</v>
      </c>
      <c r="DR25">
        <v>4.2900000000000001E-2</v>
      </c>
      <c r="DS25">
        <v>41.000799999999998</v>
      </c>
      <c r="DT25">
        <v>1E-4</v>
      </c>
      <c r="DU25">
        <v>0</v>
      </c>
    </row>
    <row r="26" spans="1:125" x14ac:dyDescent="0.25">
      <c r="A26">
        <v>0</v>
      </c>
      <c r="B26" t="s">
        <v>115</v>
      </c>
      <c r="C26" t="s">
        <v>32</v>
      </c>
      <c r="D26" t="s">
        <v>116</v>
      </c>
      <c r="E26" t="s">
        <v>115</v>
      </c>
      <c r="F26">
        <v>2.0000000000000001E-4</v>
      </c>
      <c r="G26">
        <v>28.1111</v>
      </c>
      <c r="H26">
        <v>6.0199999999999997E-2</v>
      </c>
      <c r="I26">
        <v>21.811299999999999</v>
      </c>
      <c r="J26" t="s">
        <v>116</v>
      </c>
      <c r="K26" t="s">
        <v>115</v>
      </c>
      <c r="L26">
        <v>2.0000000000000001E-4</v>
      </c>
      <c r="M26">
        <v>28.1111</v>
      </c>
      <c r="N26">
        <v>6.0199999999999997E-2</v>
      </c>
      <c r="O26">
        <v>21.811299999999999</v>
      </c>
      <c r="P26" t="s">
        <v>116</v>
      </c>
      <c r="Q26" t="s">
        <v>115</v>
      </c>
      <c r="R26">
        <v>0</v>
      </c>
      <c r="S26">
        <v>85</v>
      </c>
      <c r="T26">
        <v>1.29E-2</v>
      </c>
      <c r="U26">
        <v>73.514099999999999</v>
      </c>
      <c r="V26" t="s">
        <v>116</v>
      </c>
      <c r="W26" t="s">
        <v>115</v>
      </c>
      <c r="X26">
        <v>0</v>
      </c>
      <c r="Y26">
        <v>58.333300000000001</v>
      </c>
      <c r="Z26">
        <v>1.7399999999999999E-2</v>
      </c>
      <c r="AA26">
        <v>61.3992</v>
      </c>
      <c r="AB26" t="s">
        <v>116</v>
      </c>
      <c r="AC26" t="s">
        <v>115</v>
      </c>
      <c r="AD26">
        <v>0</v>
      </c>
      <c r="AE26">
        <v>62.5</v>
      </c>
      <c r="AF26">
        <v>2.1299999999999999E-2</v>
      </c>
      <c r="AG26">
        <v>65.260000000000005</v>
      </c>
      <c r="AH26" t="s">
        <v>116</v>
      </c>
      <c r="AI26" t="s">
        <v>115</v>
      </c>
      <c r="AJ26">
        <v>0</v>
      </c>
      <c r="AK26">
        <v>51.666699999999999</v>
      </c>
      <c r="AL26">
        <v>4.5699999999999998E-2</v>
      </c>
      <c r="AM26">
        <v>41.290199999999999</v>
      </c>
      <c r="AN26" t="s">
        <v>116</v>
      </c>
      <c r="AO26" t="s">
        <v>115</v>
      </c>
      <c r="AP26">
        <v>1E-4</v>
      </c>
      <c r="AQ26">
        <v>30</v>
      </c>
      <c r="AR26">
        <v>2.8500000000000001E-2</v>
      </c>
      <c r="AS26">
        <v>30.110499999999998</v>
      </c>
      <c r="AT26" t="s">
        <v>116</v>
      </c>
      <c r="AU26" t="s">
        <v>115</v>
      </c>
      <c r="AV26">
        <v>0</v>
      </c>
      <c r="AW26">
        <v>29.333300000000001</v>
      </c>
      <c r="AX26">
        <v>4.0500000000000001E-2</v>
      </c>
      <c r="AY26">
        <v>23.595400000000001</v>
      </c>
      <c r="AZ26" t="s">
        <v>116</v>
      </c>
      <c r="BA26" t="s">
        <v>115</v>
      </c>
      <c r="BB26">
        <v>0</v>
      </c>
      <c r="BC26">
        <v>32.333300000000001</v>
      </c>
      <c r="BD26">
        <v>3.6799999999999999E-2</v>
      </c>
      <c r="BE26">
        <v>26.660499999999999</v>
      </c>
      <c r="BF26" t="s">
        <v>116</v>
      </c>
      <c r="BG26" t="s">
        <v>115</v>
      </c>
      <c r="BH26">
        <v>1E-4</v>
      </c>
      <c r="BI26">
        <v>32.545499999999997</v>
      </c>
      <c r="BJ26">
        <v>3.2199999999999999E-2</v>
      </c>
      <c r="BK26">
        <v>33.565899999999999</v>
      </c>
      <c r="BL26" t="s">
        <v>116</v>
      </c>
      <c r="BM26" t="s">
        <v>115</v>
      </c>
      <c r="BN26">
        <v>4.0000000000000002E-4</v>
      </c>
      <c r="BO26">
        <v>18.591799999999999</v>
      </c>
      <c r="BP26">
        <v>4.58E-2</v>
      </c>
      <c r="BQ26">
        <v>20.781400000000001</v>
      </c>
      <c r="BR26" t="s">
        <v>116</v>
      </c>
      <c r="BS26" t="s">
        <v>115</v>
      </c>
      <c r="BT26">
        <v>0</v>
      </c>
      <c r="BU26">
        <v>60</v>
      </c>
      <c r="BV26">
        <v>2.46E-2</v>
      </c>
      <c r="BW26">
        <v>57.941800000000001</v>
      </c>
      <c r="BX26" t="s">
        <v>116</v>
      </c>
      <c r="BY26" t="s">
        <v>115</v>
      </c>
      <c r="BZ26">
        <v>0</v>
      </c>
      <c r="CA26">
        <v>65</v>
      </c>
      <c r="CB26">
        <v>2.29E-2</v>
      </c>
      <c r="CC26">
        <v>59.663400000000003</v>
      </c>
      <c r="CD26" t="s">
        <v>116</v>
      </c>
      <c r="CE26" t="s">
        <v>115</v>
      </c>
      <c r="CF26">
        <v>0</v>
      </c>
      <c r="CG26">
        <v>70</v>
      </c>
      <c r="CH26">
        <v>1.4200000000000001E-2</v>
      </c>
      <c r="CI26">
        <v>59.103000000000002</v>
      </c>
      <c r="CJ26" t="s">
        <v>116</v>
      </c>
      <c r="CK26" t="s">
        <v>115</v>
      </c>
      <c r="CL26">
        <v>0</v>
      </c>
      <c r="CM26">
        <v>29</v>
      </c>
      <c r="CN26">
        <v>1.6199999999999999E-2</v>
      </c>
      <c r="CO26">
        <v>33.959899999999998</v>
      </c>
      <c r="CP26" t="s">
        <v>116</v>
      </c>
      <c r="CQ26" t="s">
        <v>115</v>
      </c>
      <c r="CR26">
        <v>4.0000000000000002E-4</v>
      </c>
      <c r="CS26">
        <v>16.339300000000001</v>
      </c>
      <c r="CT26">
        <v>4.6199999999999998E-2</v>
      </c>
      <c r="CU26">
        <v>16.080500000000001</v>
      </c>
      <c r="CV26" t="s">
        <v>116</v>
      </c>
      <c r="CW26" t="s">
        <v>115</v>
      </c>
      <c r="CX26">
        <v>6.9999999999999999E-4</v>
      </c>
      <c r="CY26">
        <v>15.849600000000001</v>
      </c>
      <c r="CZ26">
        <v>5.4199999999999998E-2</v>
      </c>
      <c r="DA26">
        <v>16.0837</v>
      </c>
      <c r="DB26" t="s">
        <v>116</v>
      </c>
      <c r="DC26" t="s">
        <v>115</v>
      </c>
      <c r="DD26">
        <v>1E-4</v>
      </c>
      <c r="DE26">
        <v>25.133299999999998</v>
      </c>
      <c r="DF26">
        <v>3.3000000000000002E-2</v>
      </c>
      <c r="DG26">
        <v>27.5349</v>
      </c>
      <c r="DH26" t="s">
        <v>116</v>
      </c>
      <c r="DI26" t="s">
        <v>115</v>
      </c>
      <c r="DJ26">
        <v>0</v>
      </c>
      <c r="DK26">
        <v>39</v>
      </c>
      <c r="DL26">
        <v>5.16E-2</v>
      </c>
      <c r="DM26">
        <v>37.112000000000002</v>
      </c>
      <c r="DN26" t="s">
        <v>116</v>
      </c>
      <c r="DO26" t="s">
        <v>115</v>
      </c>
      <c r="DP26">
        <v>0</v>
      </c>
      <c r="DQ26">
        <v>50</v>
      </c>
      <c r="DR26">
        <v>3.85E-2</v>
      </c>
      <c r="DS26">
        <v>44.661700000000003</v>
      </c>
      <c r="DT26">
        <v>1E-4</v>
      </c>
      <c r="DU26">
        <v>0</v>
      </c>
    </row>
    <row r="27" spans="1:125" x14ac:dyDescent="0.25">
      <c r="A27">
        <v>0</v>
      </c>
      <c r="B27" t="s">
        <v>117</v>
      </c>
      <c r="C27" t="s">
        <v>32</v>
      </c>
      <c r="D27" t="s">
        <v>118</v>
      </c>
      <c r="E27" t="s">
        <v>117</v>
      </c>
      <c r="F27">
        <v>0</v>
      </c>
      <c r="G27">
        <v>55</v>
      </c>
      <c r="H27">
        <v>3.4500000000000003E-2</v>
      </c>
      <c r="I27">
        <v>42.198700000000002</v>
      </c>
      <c r="J27" t="s">
        <v>118</v>
      </c>
      <c r="K27" t="s">
        <v>117</v>
      </c>
      <c r="L27">
        <v>0</v>
      </c>
      <c r="M27">
        <v>55</v>
      </c>
      <c r="N27">
        <v>3.4500000000000003E-2</v>
      </c>
      <c r="O27">
        <v>42.198700000000002</v>
      </c>
      <c r="P27" t="s">
        <v>118</v>
      </c>
      <c r="Q27" t="s">
        <v>117</v>
      </c>
      <c r="R27">
        <v>0</v>
      </c>
      <c r="S27">
        <v>66.666700000000006</v>
      </c>
      <c r="T27">
        <v>1.7600000000000001E-2</v>
      </c>
      <c r="U27">
        <v>55.010599999999997</v>
      </c>
      <c r="V27" t="s">
        <v>119</v>
      </c>
      <c r="W27" t="s">
        <v>117</v>
      </c>
      <c r="X27">
        <v>0</v>
      </c>
      <c r="Y27">
        <v>52.5</v>
      </c>
      <c r="Z27">
        <v>2.4E-2</v>
      </c>
      <c r="AA27">
        <v>45.378399999999999</v>
      </c>
      <c r="AB27" t="s">
        <v>119</v>
      </c>
      <c r="AC27" t="s">
        <v>117</v>
      </c>
      <c r="AD27">
        <v>0</v>
      </c>
      <c r="AE27">
        <v>48</v>
      </c>
      <c r="AF27">
        <v>0.04</v>
      </c>
      <c r="AG27">
        <v>36.289900000000003</v>
      </c>
      <c r="AH27" t="s">
        <v>119</v>
      </c>
      <c r="AI27" t="s">
        <v>117</v>
      </c>
      <c r="AJ27">
        <v>1E-4</v>
      </c>
      <c r="AK27">
        <v>32.700000000000003</v>
      </c>
      <c r="AL27">
        <v>5.2699999999999997E-2</v>
      </c>
      <c r="AM27">
        <v>33.958599999999997</v>
      </c>
      <c r="AN27" t="s">
        <v>118</v>
      </c>
      <c r="AO27" t="s">
        <v>117</v>
      </c>
      <c r="AP27">
        <v>0</v>
      </c>
      <c r="AQ27">
        <v>52.857100000000003</v>
      </c>
      <c r="AR27">
        <v>1.4E-2</v>
      </c>
      <c r="AS27">
        <v>55.411700000000003</v>
      </c>
      <c r="AT27" t="s">
        <v>118</v>
      </c>
      <c r="AU27" t="s">
        <v>117</v>
      </c>
      <c r="AV27">
        <v>0</v>
      </c>
      <c r="AW27">
        <v>55</v>
      </c>
      <c r="AX27">
        <v>1.4E-2</v>
      </c>
      <c r="AY27">
        <v>52.831699999999998</v>
      </c>
      <c r="AZ27" t="s">
        <v>120</v>
      </c>
      <c r="BA27" t="s">
        <v>117</v>
      </c>
      <c r="BB27">
        <v>0</v>
      </c>
      <c r="BC27">
        <v>55</v>
      </c>
      <c r="BD27">
        <v>1.47E-2</v>
      </c>
      <c r="BE27">
        <v>51.932499999999997</v>
      </c>
      <c r="BF27" t="s">
        <v>118</v>
      </c>
      <c r="BG27" t="s">
        <v>117</v>
      </c>
      <c r="BH27">
        <v>0</v>
      </c>
      <c r="BI27">
        <v>50.454500000000003</v>
      </c>
      <c r="BJ27">
        <v>2.23E-2</v>
      </c>
      <c r="BK27">
        <v>52.763500000000001</v>
      </c>
      <c r="BL27" t="s">
        <v>121</v>
      </c>
      <c r="BM27" t="s">
        <v>117</v>
      </c>
      <c r="BN27">
        <v>0</v>
      </c>
      <c r="BO27">
        <v>47</v>
      </c>
      <c r="BP27">
        <v>1.8800000000000001E-2</v>
      </c>
      <c r="BQ27">
        <v>51.439</v>
      </c>
      <c r="BR27" t="s">
        <v>118</v>
      </c>
      <c r="BS27" t="s">
        <v>117</v>
      </c>
      <c r="BT27">
        <v>0</v>
      </c>
      <c r="BU27">
        <v>65</v>
      </c>
      <c r="BV27">
        <v>1.9300000000000001E-2</v>
      </c>
      <c r="BW27">
        <v>68.680499999999995</v>
      </c>
      <c r="BX27" t="s">
        <v>118</v>
      </c>
      <c r="BY27" t="s">
        <v>117</v>
      </c>
      <c r="BZ27">
        <v>0</v>
      </c>
      <c r="CA27">
        <v>65</v>
      </c>
      <c r="CB27">
        <v>2.2100000000000002E-2</v>
      </c>
      <c r="CC27">
        <v>61.282400000000003</v>
      </c>
      <c r="CD27" t="s">
        <v>118</v>
      </c>
      <c r="CE27" t="s">
        <v>117</v>
      </c>
      <c r="CF27">
        <v>0</v>
      </c>
      <c r="CG27">
        <v>57.5</v>
      </c>
      <c r="CH27">
        <v>1.47E-2</v>
      </c>
      <c r="CI27">
        <v>57.585799999999999</v>
      </c>
      <c r="CJ27" t="s">
        <v>121</v>
      </c>
      <c r="CK27" t="s">
        <v>117</v>
      </c>
      <c r="CL27">
        <v>0</v>
      </c>
      <c r="CM27">
        <v>40</v>
      </c>
      <c r="CN27">
        <v>1.11E-2</v>
      </c>
      <c r="CO27">
        <v>46.858499999999999</v>
      </c>
      <c r="CP27" t="s">
        <v>121</v>
      </c>
      <c r="CQ27" t="s">
        <v>117</v>
      </c>
      <c r="CR27">
        <v>0</v>
      </c>
      <c r="CS27">
        <v>46.5</v>
      </c>
      <c r="CT27">
        <v>1.66E-2</v>
      </c>
      <c r="CU27">
        <v>49.6235</v>
      </c>
      <c r="CV27" t="s">
        <v>122</v>
      </c>
      <c r="CW27" t="s">
        <v>117</v>
      </c>
      <c r="CX27">
        <v>0</v>
      </c>
      <c r="CY27">
        <v>46</v>
      </c>
      <c r="CZ27">
        <v>2.0799999999999999E-2</v>
      </c>
      <c r="DA27">
        <v>47.840200000000003</v>
      </c>
      <c r="DB27" t="s">
        <v>121</v>
      </c>
      <c r="DC27" t="s">
        <v>117</v>
      </c>
      <c r="DD27">
        <v>0</v>
      </c>
      <c r="DE27">
        <v>45</v>
      </c>
      <c r="DF27">
        <v>1.8100000000000002E-2</v>
      </c>
      <c r="DG27">
        <v>46.411099999999998</v>
      </c>
      <c r="DH27" t="s">
        <v>118</v>
      </c>
      <c r="DI27" t="s">
        <v>117</v>
      </c>
      <c r="DJ27">
        <v>0</v>
      </c>
      <c r="DK27">
        <v>60</v>
      </c>
      <c r="DL27">
        <v>2.64E-2</v>
      </c>
      <c r="DM27">
        <v>60.41</v>
      </c>
      <c r="DN27" t="s">
        <v>118</v>
      </c>
      <c r="DO27" t="s">
        <v>117</v>
      </c>
      <c r="DP27">
        <v>0</v>
      </c>
      <c r="DQ27">
        <v>67.5</v>
      </c>
      <c r="DR27">
        <v>2.18E-2</v>
      </c>
      <c r="DS27">
        <v>64.400300000000001</v>
      </c>
      <c r="DT27">
        <v>0</v>
      </c>
      <c r="DU27">
        <v>0</v>
      </c>
    </row>
    <row r="28" spans="1:125" x14ac:dyDescent="0.25">
      <c r="A28">
        <v>0</v>
      </c>
      <c r="B28" t="s">
        <v>123</v>
      </c>
      <c r="C28" t="s">
        <v>32</v>
      </c>
      <c r="D28" t="s">
        <v>124</v>
      </c>
      <c r="E28" t="s">
        <v>123</v>
      </c>
      <c r="F28">
        <v>0</v>
      </c>
      <c r="G28">
        <v>90</v>
      </c>
      <c r="H28">
        <v>1.14E-2</v>
      </c>
      <c r="I28">
        <v>89.799400000000006</v>
      </c>
      <c r="J28" t="s">
        <v>124</v>
      </c>
      <c r="K28" t="s">
        <v>123</v>
      </c>
      <c r="L28">
        <v>0</v>
      </c>
      <c r="M28">
        <v>90</v>
      </c>
      <c r="N28">
        <v>1.14E-2</v>
      </c>
      <c r="O28">
        <v>89.799400000000006</v>
      </c>
      <c r="P28" t="s">
        <v>124</v>
      </c>
      <c r="Q28" t="s">
        <v>123</v>
      </c>
      <c r="R28">
        <v>0</v>
      </c>
      <c r="S28">
        <v>78.333299999999994</v>
      </c>
      <c r="T28">
        <v>1.15E-2</v>
      </c>
      <c r="U28">
        <v>79.0244</v>
      </c>
      <c r="V28" t="s">
        <v>124</v>
      </c>
      <c r="W28" t="s">
        <v>123</v>
      </c>
      <c r="X28">
        <v>0</v>
      </c>
      <c r="Y28">
        <v>85</v>
      </c>
      <c r="Z28">
        <v>1.14E-2</v>
      </c>
      <c r="AA28">
        <v>80.980500000000006</v>
      </c>
      <c r="AB28" t="s">
        <v>124</v>
      </c>
      <c r="AC28" t="s">
        <v>123</v>
      </c>
      <c r="AD28">
        <v>0</v>
      </c>
      <c r="AE28">
        <v>80</v>
      </c>
      <c r="AF28">
        <v>1.6199999999999999E-2</v>
      </c>
      <c r="AG28">
        <v>77.248999999999995</v>
      </c>
      <c r="AH28" t="s">
        <v>124</v>
      </c>
      <c r="AI28" t="s">
        <v>123</v>
      </c>
      <c r="AJ28">
        <v>0</v>
      </c>
      <c r="AK28">
        <v>80</v>
      </c>
      <c r="AL28">
        <v>2.1899999999999999E-2</v>
      </c>
      <c r="AM28">
        <v>79.977099999999993</v>
      </c>
      <c r="AN28" t="s">
        <v>124</v>
      </c>
      <c r="AO28" t="s">
        <v>123</v>
      </c>
      <c r="AP28">
        <v>0</v>
      </c>
      <c r="AQ28">
        <v>80</v>
      </c>
      <c r="AR28">
        <v>4.8999999999999998E-3</v>
      </c>
      <c r="AS28">
        <v>89.822400000000002</v>
      </c>
      <c r="AT28" t="s">
        <v>124</v>
      </c>
      <c r="AU28" t="s">
        <v>123</v>
      </c>
      <c r="AV28">
        <v>0</v>
      </c>
      <c r="AW28">
        <v>100</v>
      </c>
      <c r="AX28">
        <v>4.4999999999999997E-3</v>
      </c>
      <c r="AY28">
        <v>86.584800000000001</v>
      </c>
      <c r="AZ28" t="s">
        <v>124</v>
      </c>
      <c r="BA28" t="s">
        <v>123</v>
      </c>
      <c r="BB28">
        <v>0</v>
      </c>
      <c r="BC28">
        <v>100</v>
      </c>
      <c r="BD28">
        <v>4.1000000000000003E-3</v>
      </c>
      <c r="BE28">
        <v>88.778099999999995</v>
      </c>
      <c r="BF28" t="s">
        <v>124</v>
      </c>
      <c r="BG28" t="s">
        <v>123</v>
      </c>
      <c r="BH28">
        <v>0</v>
      </c>
      <c r="BI28">
        <v>75</v>
      </c>
      <c r="BJ28">
        <v>1.26E-2</v>
      </c>
      <c r="BK28">
        <v>82.429400000000001</v>
      </c>
      <c r="BL28" t="s">
        <v>124</v>
      </c>
      <c r="BM28" t="s">
        <v>123</v>
      </c>
      <c r="BN28">
        <v>0</v>
      </c>
      <c r="BO28">
        <v>90</v>
      </c>
      <c r="BP28">
        <v>7.0000000000000001E-3</v>
      </c>
      <c r="BQ28">
        <v>89.262</v>
      </c>
      <c r="BR28" t="s">
        <v>124</v>
      </c>
      <c r="BS28" t="s">
        <v>123</v>
      </c>
      <c r="BT28">
        <v>0</v>
      </c>
      <c r="BU28">
        <v>85</v>
      </c>
      <c r="BV28">
        <v>0.01</v>
      </c>
      <c r="BW28">
        <v>90.723699999999994</v>
      </c>
      <c r="BX28" t="s">
        <v>124</v>
      </c>
      <c r="BY28" t="s">
        <v>123</v>
      </c>
      <c r="BZ28">
        <v>0</v>
      </c>
      <c r="CA28">
        <v>75</v>
      </c>
      <c r="CB28">
        <v>1.18E-2</v>
      </c>
      <c r="CC28">
        <v>85.088899999999995</v>
      </c>
      <c r="CD28" t="s">
        <v>124</v>
      </c>
      <c r="CE28" t="s">
        <v>123</v>
      </c>
      <c r="CF28">
        <v>0</v>
      </c>
      <c r="CG28">
        <v>80</v>
      </c>
      <c r="CH28">
        <v>5.3E-3</v>
      </c>
      <c r="CI28">
        <v>92.024100000000004</v>
      </c>
      <c r="CJ28" t="s">
        <v>124</v>
      </c>
      <c r="CK28" t="s">
        <v>123</v>
      </c>
      <c r="CL28">
        <v>0</v>
      </c>
      <c r="CM28">
        <v>100</v>
      </c>
      <c r="CN28">
        <v>3.0999999999999999E-3</v>
      </c>
      <c r="CO28">
        <v>89.450699999999998</v>
      </c>
      <c r="CP28" t="s">
        <v>124</v>
      </c>
      <c r="CQ28" t="s">
        <v>123</v>
      </c>
      <c r="CR28">
        <v>0</v>
      </c>
      <c r="CS28">
        <v>90</v>
      </c>
      <c r="CT28">
        <v>5.7999999999999996E-3</v>
      </c>
      <c r="CU28">
        <v>89.478099999999998</v>
      </c>
      <c r="CV28" t="s">
        <v>124</v>
      </c>
      <c r="CW28" t="s">
        <v>123</v>
      </c>
      <c r="CX28">
        <v>0</v>
      </c>
      <c r="CY28">
        <v>80</v>
      </c>
      <c r="CZ28">
        <v>7.3000000000000001E-3</v>
      </c>
      <c r="DA28">
        <v>88.400700000000001</v>
      </c>
      <c r="DB28" t="s">
        <v>124</v>
      </c>
      <c r="DC28" t="s">
        <v>123</v>
      </c>
      <c r="DD28">
        <v>0</v>
      </c>
      <c r="DE28">
        <v>80</v>
      </c>
      <c r="DF28">
        <v>5.4999999999999997E-3</v>
      </c>
      <c r="DG28">
        <v>85.928399999999996</v>
      </c>
      <c r="DH28" t="s">
        <v>124</v>
      </c>
      <c r="DI28" t="s">
        <v>123</v>
      </c>
      <c r="DJ28">
        <v>0</v>
      </c>
      <c r="DK28">
        <v>85</v>
      </c>
      <c r="DL28">
        <v>1.2800000000000001E-2</v>
      </c>
      <c r="DM28">
        <v>83.674999999999997</v>
      </c>
      <c r="DN28" t="s">
        <v>124</v>
      </c>
      <c r="DO28" t="s">
        <v>123</v>
      </c>
      <c r="DP28">
        <v>0</v>
      </c>
      <c r="DQ28">
        <v>75</v>
      </c>
      <c r="DR28">
        <v>1.32E-2</v>
      </c>
      <c r="DS28">
        <v>80.477000000000004</v>
      </c>
      <c r="DT28">
        <v>0</v>
      </c>
      <c r="DU28">
        <v>0</v>
      </c>
    </row>
    <row r="29" spans="1:125" x14ac:dyDescent="0.25">
      <c r="A29">
        <v>0</v>
      </c>
      <c r="B29" t="s">
        <v>125</v>
      </c>
      <c r="C29" t="s">
        <v>32</v>
      </c>
      <c r="D29" t="s">
        <v>126</v>
      </c>
      <c r="E29" t="s">
        <v>125</v>
      </c>
      <c r="F29">
        <v>0</v>
      </c>
      <c r="G29">
        <v>57.5</v>
      </c>
      <c r="H29">
        <v>1.78E-2</v>
      </c>
      <c r="I29">
        <v>73.542299999999997</v>
      </c>
      <c r="J29" t="s">
        <v>126</v>
      </c>
      <c r="K29" t="s">
        <v>125</v>
      </c>
      <c r="L29">
        <v>0</v>
      </c>
      <c r="M29">
        <v>57.5</v>
      </c>
      <c r="N29">
        <v>1.78E-2</v>
      </c>
      <c r="O29">
        <v>73.542299999999997</v>
      </c>
      <c r="P29" t="s">
        <v>126</v>
      </c>
      <c r="Q29" t="s">
        <v>125</v>
      </c>
      <c r="R29">
        <v>1E-4</v>
      </c>
      <c r="S29">
        <v>46.5</v>
      </c>
      <c r="T29">
        <v>1.29E-2</v>
      </c>
      <c r="U29">
        <v>73.278099999999995</v>
      </c>
      <c r="V29" t="s">
        <v>126</v>
      </c>
      <c r="W29" t="s">
        <v>125</v>
      </c>
      <c r="X29">
        <v>5.9999999999999995E-4</v>
      </c>
      <c r="Y29">
        <v>11.859299999999999</v>
      </c>
      <c r="Z29">
        <v>4.02E-2</v>
      </c>
      <c r="AA29">
        <v>24.4682</v>
      </c>
      <c r="AB29" t="s">
        <v>127</v>
      </c>
      <c r="AC29" t="s">
        <v>125</v>
      </c>
      <c r="AD29">
        <v>1.1000000000000001E-3</v>
      </c>
      <c r="AE29">
        <v>12.619</v>
      </c>
      <c r="AF29">
        <v>6.7500000000000004E-2</v>
      </c>
      <c r="AG29">
        <v>18.718299999999999</v>
      </c>
      <c r="AH29" t="s">
        <v>126</v>
      </c>
      <c r="AI29" t="s">
        <v>125</v>
      </c>
      <c r="AJ29">
        <v>5.4999999999999997E-3</v>
      </c>
      <c r="AK29">
        <v>5.6360999999999999</v>
      </c>
      <c r="AL29">
        <v>0.1148</v>
      </c>
      <c r="AM29">
        <v>10.1356</v>
      </c>
      <c r="AN29" t="e">
        <f>-VEXTSASK</f>
        <v>#NAME?</v>
      </c>
      <c r="AO29" t="s">
        <v>125</v>
      </c>
      <c r="AP29">
        <v>0</v>
      </c>
      <c r="AQ29">
        <v>65</v>
      </c>
      <c r="AR29">
        <v>6.7999999999999996E-3</v>
      </c>
      <c r="AS29">
        <v>81.243600000000001</v>
      </c>
      <c r="AT29" t="s">
        <v>128</v>
      </c>
      <c r="AU29" t="s">
        <v>125</v>
      </c>
      <c r="AV29">
        <v>0</v>
      </c>
      <c r="AW29">
        <v>100</v>
      </c>
      <c r="AX29">
        <v>4.5999999999999999E-3</v>
      </c>
      <c r="AY29">
        <v>85.852599999999995</v>
      </c>
      <c r="AZ29" t="e">
        <f>-VEXTSASK</f>
        <v>#NAME?</v>
      </c>
      <c r="BA29" t="s">
        <v>125</v>
      </c>
      <c r="BB29">
        <v>0</v>
      </c>
      <c r="BC29">
        <v>70</v>
      </c>
      <c r="BD29">
        <v>5.0000000000000001E-3</v>
      </c>
      <c r="BE29">
        <v>84.407799999999995</v>
      </c>
      <c r="BF29" t="s">
        <v>127</v>
      </c>
      <c r="BG29" t="s">
        <v>125</v>
      </c>
      <c r="BH29">
        <v>1E-4</v>
      </c>
      <c r="BI29">
        <v>46.75</v>
      </c>
      <c r="BJ29">
        <v>1.66E-2</v>
      </c>
      <c r="BK29">
        <v>68.942400000000006</v>
      </c>
      <c r="BL29" t="s">
        <v>128</v>
      </c>
      <c r="BM29" t="s">
        <v>125</v>
      </c>
      <c r="BN29">
        <v>0</v>
      </c>
      <c r="BO29">
        <v>54</v>
      </c>
      <c r="BP29">
        <v>1.0999999999999999E-2</v>
      </c>
      <c r="BQ29">
        <v>73.880200000000002</v>
      </c>
      <c r="BR29" t="s">
        <v>126</v>
      </c>
      <c r="BS29" t="s">
        <v>125</v>
      </c>
      <c r="BT29">
        <v>0</v>
      </c>
      <c r="BU29">
        <v>62.5</v>
      </c>
      <c r="BV29">
        <v>1.3299999999999999E-2</v>
      </c>
      <c r="BW29">
        <v>82.673500000000004</v>
      </c>
      <c r="BX29" t="s">
        <v>126</v>
      </c>
      <c r="BY29" t="s">
        <v>125</v>
      </c>
      <c r="BZ29">
        <v>0</v>
      </c>
      <c r="CA29">
        <v>56.666699999999999</v>
      </c>
      <c r="CB29">
        <v>1.5100000000000001E-2</v>
      </c>
      <c r="CC29">
        <v>76.7273</v>
      </c>
      <c r="CD29" t="s">
        <v>126</v>
      </c>
      <c r="CE29" t="s">
        <v>125</v>
      </c>
      <c r="CF29">
        <v>0</v>
      </c>
      <c r="CG29">
        <v>70</v>
      </c>
      <c r="CH29">
        <v>6.6E-3</v>
      </c>
      <c r="CI29">
        <v>87.121499999999997</v>
      </c>
      <c r="CJ29" t="s">
        <v>126</v>
      </c>
      <c r="CK29" t="s">
        <v>125</v>
      </c>
      <c r="CL29">
        <v>0</v>
      </c>
      <c r="CM29">
        <v>70</v>
      </c>
      <c r="CN29">
        <v>3.3E-3</v>
      </c>
      <c r="CO29">
        <v>87.978899999999996</v>
      </c>
      <c r="CP29" t="s">
        <v>126</v>
      </c>
      <c r="CQ29" t="s">
        <v>125</v>
      </c>
      <c r="CR29">
        <v>0</v>
      </c>
      <c r="CS29">
        <v>48</v>
      </c>
      <c r="CT29">
        <v>9.1999999999999998E-3</v>
      </c>
      <c r="CU29">
        <v>74.206699999999998</v>
      </c>
      <c r="CV29" t="s">
        <v>126</v>
      </c>
      <c r="CW29" t="s">
        <v>125</v>
      </c>
      <c r="CX29">
        <v>0</v>
      </c>
      <c r="CY29">
        <v>49.5</v>
      </c>
      <c r="CZ29">
        <v>1.0800000000000001E-2</v>
      </c>
      <c r="DA29">
        <v>75.599599999999995</v>
      </c>
      <c r="DB29" t="s">
        <v>128</v>
      </c>
      <c r="DC29" t="s">
        <v>125</v>
      </c>
      <c r="DD29">
        <v>0</v>
      </c>
      <c r="DE29">
        <v>65</v>
      </c>
      <c r="DF29">
        <v>5.3E-3</v>
      </c>
      <c r="DG29">
        <v>86.730099999999993</v>
      </c>
      <c r="DH29" t="s">
        <v>128</v>
      </c>
      <c r="DI29" t="s">
        <v>125</v>
      </c>
      <c r="DJ29">
        <v>0</v>
      </c>
      <c r="DK29">
        <v>60</v>
      </c>
      <c r="DL29">
        <v>1.46E-2</v>
      </c>
      <c r="DM29">
        <v>80.100700000000003</v>
      </c>
      <c r="DN29" t="s">
        <v>128</v>
      </c>
      <c r="DO29" t="s">
        <v>125</v>
      </c>
      <c r="DP29">
        <v>0</v>
      </c>
      <c r="DQ29">
        <v>56.25</v>
      </c>
      <c r="DR29">
        <v>1.9199999999999998E-2</v>
      </c>
      <c r="DS29">
        <v>68.697800000000001</v>
      </c>
      <c r="DT29">
        <v>4.0000000000000002E-4</v>
      </c>
      <c r="DU29">
        <v>0</v>
      </c>
    </row>
    <row r="30" spans="1:125" x14ac:dyDescent="0.25">
      <c r="A30">
        <v>0</v>
      </c>
      <c r="B30" t="s">
        <v>129</v>
      </c>
      <c r="C30" t="s">
        <v>32</v>
      </c>
      <c r="D30" t="s">
        <v>130</v>
      </c>
      <c r="E30" t="s">
        <v>129</v>
      </c>
      <c r="F30">
        <v>0</v>
      </c>
      <c r="G30">
        <v>67.5</v>
      </c>
      <c r="H30">
        <v>2.23E-2</v>
      </c>
      <c r="I30">
        <v>63.166800000000002</v>
      </c>
      <c r="J30" t="s">
        <v>130</v>
      </c>
      <c r="K30" t="s">
        <v>129</v>
      </c>
      <c r="L30">
        <v>0</v>
      </c>
      <c r="M30">
        <v>67.5</v>
      </c>
      <c r="N30">
        <v>2.23E-2</v>
      </c>
      <c r="O30">
        <v>63.166800000000002</v>
      </c>
      <c r="P30" t="s">
        <v>130</v>
      </c>
      <c r="Q30" t="s">
        <v>129</v>
      </c>
      <c r="R30">
        <v>0</v>
      </c>
      <c r="S30">
        <v>85</v>
      </c>
      <c r="T30">
        <v>1.52E-2</v>
      </c>
      <c r="U30">
        <v>63.861699999999999</v>
      </c>
      <c r="V30" t="s">
        <v>130</v>
      </c>
      <c r="W30" t="s">
        <v>129</v>
      </c>
      <c r="X30">
        <v>0</v>
      </c>
      <c r="Y30">
        <v>55</v>
      </c>
      <c r="Z30">
        <v>1.9099999999999999E-2</v>
      </c>
      <c r="AA30">
        <v>56.8123</v>
      </c>
      <c r="AB30" t="s">
        <v>130</v>
      </c>
      <c r="AC30" t="s">
        <v>129</v>
      </c>
      <c r="AD30">
        <v>0</v>
      </c>
      <c r="AE30">
        <v>46</v>
      </c>
      <c r="AF30">
        <v>4.0500000000000001E-2</v>
      </c>
      <c r="AG30">
        <v>35.766199999999998</v>
      </c>
      <c r="AH30" t="s">
        <v>131</v>
      </c>
      <c r="AI30" t="s">
        <v>129</v>
      </c>
      <c r="AJ30">
        <v>1E-4</v>
      </c>
      <c r="AK30">
        <v>41.25</v>
      </c>
      <c r="AL30">
        <v>5.8999999999999997E-2</v>
      </c>
      <c r="AM30">
        <v>28.701699999999999</v>
      </c>
      <c r="AN30" t="s">
        <v>130</v>
      </c>
      <c r="AO30" t="s">
        <v>129</v>
      </c>
      <c r="AP30">
        <v>0</v>
      </c>
      <c r="AQ30">
        <v>57.5</v>
      </c>
      <c r="AR30">
        <v>1.0999999999999999E-2</v>
      </c>
      <c r="AS30">
        <v>64.644000000000005</v>
      </c>
      <c r="AT30" t="s">
        <v>132</v>
      </c>
      <c r="AU30" t="s">
        <v>129</v>
      </c>
      <c r="AV30">
        <v>0</v>
      </c>
      <c r="AW30">
        <v>100</v>
      </c>
      <c r="AX30">
        <v>9.5999999999999992E-3</v>
      </c>
      <c r="AY30">
        <v>64.782499999999999</v>
      </c>
      <c r="AZ30" t="s">
        <v>132</v>
      </c>
      <c r="BA30" t="s">
        <v>129</v>
      </c>
      <c r="BB30">
        <v>0</v>
      </c>
      <c r="BC30">
        <v>100</v>
      </c>
      <c r="BD30">
        <v>9.2999999999999992E-3</v>
      </c>
      <c r="BE30">
        <v>66.436199999999999</v>
      </c>
      <c r="BF30" t="s">
        <v>130</v>
      </c>
      <c r="BG30" t="s">
        <v>129</v>
      </c>
      <c r="BH30">
        <v>0</v>
      </c>
      <c r="BI30">
        <v>52.7273</v>
      </c>
      <c r="BJ30">
        <v>2.2200000000000001E-2</v>
      </c>
      <c r="BK30">
        <v>53.005899999999997</v>
      </c>
      <c r="BL30" t="s">
        <v>130</v>
      </c>
      <c r="BM30" t="s">
        <v>129</v>
      </c>
      <c r="BN30">
        <v>0</v>
      </c>
      <c r="BO30">
        <v>54</v>
      </c>
      <c r="BP30">
        <v>1.54E-2</v>
      </c>
      <c r="BQ30">
        <v>59.828299999999999</v>
      </c>
      <c r="BR30" t="s">
        <v>130</v>
      </c>
      <c r="BS30" t="s">
        <v>129</v>
      </c>
      <c r="BT30">
        <v>0</v>
      </c>
      <c r="BU30">
        <v>65</v>
      </c>
      <c r="BV30">
        <v>1.8200000000000001E-2</v>
      </c>
      <c r="BW30">
        <v>71.008099999999999</v>
      </c>
      <c r="BX30" t="s">
        <v>130</v>
      </c>
      <c r="BY30" t="s">
        <v>129</v>
      </c>
      <c r="BZ30">
        <v>0</v>
      </c>
      <c r="CA30">
        <v>70</v>
      </c>
      <c r="CB30">
        <v>1.9099999999999999E-2</v>
      </c>
      <c r="CC30">
        <v>67.505499999999998</v>
      </c>
      <c r="CD30" t="e">
        <f>-MNELQHPS</f>
        <v>#NAME?</v>
      </c>
      <c r="CE30" t="s">
        <v>129</v>
      </c>
      <c r="CF30">
        <v>0</v>
      </c>
      <c r="CG30">
        <v>80</v>
      </c>
      <c r="CH30">
        <v>1.11E-2</v>
      </c>
      <c r="CI30">
        <v>69.138300000000001</v>
      </c>
      <c r="CJ30" t="s">
        <v>133</v>
      </c>
      <c r="CK30" t="s">
        <v>129</v>
      </c>
      <c r="CL30">
        <v>0</v>
      </c>
      <c r="CM30">
        <v>70</v>
      </c>
      <c r="CN30">
        <v>7.9000000000000008E-3</v>
      </c>
      <c r="CO30">
        <v>59.284399999999998</v>
      </c>
      <c r="CP30" t="s">
        <v>130</v>
      </c>
      <c r="CQ30" t="s">
        <v>129</v>
      </c>
      <c r="CR30">
        <v>0</v>
      </c>
      <c r="CS30">
        <v>48</v>
      </c>
      <c r="CT30">
        <v>1.6799999999999999E-2</v>
      </c>
      <c r="CU30">
        <v>49.107599999999998</v>
      </c>
      <c r="CV30" t="s">
        <v>130</v>
      </c>
      <c r="CW30" t="s">
        <v>129</v>
      </c>
      <c r="CX30">
        <v>0</v>
      </c>
      <c r="CY30">
        <v>45</v>
      </c>
      <c r="CZ30">
        <v>2.1399999999999999E-2</v>
      </c>
      <c r="DA30">
        <v>46.7181</v>
      </c>
      <c r="DB30" t="s">
        <v>130</v>
      </c>
      <c r="DC30" t="s">
        <v>129</v>
      </c>
      <c r="DD30">
        <v>0</v>
      </c>
      <c r="DE30">
        <v>62.5</v>
      </c>
      <c r="DF30">
        <v>1.32E-2</v>
      </c>
      <c r="DG30">
        <v>57.607300000000002</v>
      </c>
      <c r="DH30" t="s">
        <v>130</v>
      </c>
      <c r="DI30" t="s">
        <v>129</v>
      </c>
      <c r="DJ30">
        <v>0</v>
      </c>
      <c r="DK30">
        <v>85</v>
      </c>
      <c r="DL30">
        <v>1.83E-2</v>
      </c>
      <c r="DM30">
        <v>73.205200000000005</v>
      </c>
      <c r="DN30" t="s">
        <v>130</v>
      </c>
      <c r="DO30" t="s">
        <v>129</v>
      </c>
      <c r="DP30">
        <v>0</v>
      </c>
      <c r="DQ30">
        <v>85</v>
      </c>
      <c r="DR30">
        <v>1.5900000000000001E-2</v>
      </c>
      <c r="DS30">
        <v>74.971500000000006</v>
      </c>
      <c r="DT30">
        <v>0</v>
      </c>
      <c r="DU30">
        <v>0</v>
      </c>
    </row>
    <row r="31" spans="1:125" x14ac:dyDescent="0.25">
      <c r="A31">
        <v>0</v>
      </c>
      <c r="B31" t="s">
        <v>134</v>
      </c>
      <c r="C31" t="s">
        <v>32</v>
      </c>
      <c r="D31" t="s">
        <v>135</v>
      </c>
      <c r="E31" t="s">
        <v>134</v>
      </c>
      <c r="F31">
        <v>0</v>
      </c>
      <c r="G31">
        <v>61.428600000000003</v>
      </c>
      <c r="H31">
        <v>2.3E-2</v>
      </c>
      <c r="I31">
        <v>61.533000000000001</v>
      </c>
      <c r="J31" t="s">
        <v>135</v>
      </c>
      <c r="K31" t="s">
        <v>134</v>
      </c>
      <c r="L31">
        <v>0</v>
      </c>
      <c r="M31">
        <v>61.428600000000003</v>
      </c>
      <c r="N31">
        <v>2.3E-2</v>
      </c>
      <c r="O31">
        <v>61.533000000000001</v>
      </c>
      <c r="P31" t="s">
        <v>136</v>
      </c>
      <c r="Q31" t="s">
        <v>134</v>
      </c>
      <c r="R31">
        <v>0</v>
      </c>
      <c r="S31">
        <v>53.461500000000001</v>
      </c>
      <c r="T31">
        <v>1.7399999999999999E-2</v>
      </c>
      <c r="U31">
        <v>55.960299999999997</v>
      </c>
      <c r="V31" t="s">
        <v>136</v>
      </c>
      <c r="W31" t="s">
        <v>134</v>
      </c>
      <c r="X31">
        <v>0</v>
      </c>
      <c r="Y31">
        <v>58.333300000000001</v>
      </c>
      <c r="Z31">
        <v>2.3099999999999999E-2</v>
      </c>
      <c r="AA31">
        <v>47.351599999999998</v>
      </c>
      <c r="AB31" t="s">
        <v>136</v>
      </c>
      <c r="AC31" t="s">
        <v>134</v>
      </c>
      <c r="AD31">
        <v>0</v>
      </c>
      <c r="AE31">
        <v>55</v>
      </c>
      <c r="AF31">
        <v>3.0599999999999999E-2</v>
      </c>
      <c r="AG31">
        <v>48.160299999999999</v>
      </c>
      <c r="AH31" t="s">
        <v>136</v>
      </c>
      <c r="AI31" t="s">
        <v>134</v>
      </c>
      <c r="AJ31">
        <v>0</v>
      </c>
      <c r="AK31">
        <v>45</v>
      </c>
      <c r="AL31">
        <v>5.21E-2</v>
      </c>
      <c r="AM31">
        <v>34.499099999999999</v>
      </c>
      <c r="AN31" t="s">
        <v>136</v>
      </c>
      <c r="AO31" t="s">
        <v>134</v>
      </c>
      <c r="AP31">
        <v>2.9999999999999997E-4</v>
      </c>
      <c r="AQ31">
        <v>22.081099999999999</v>
      </c>
      <c r="AR31">
        <v>3.1199999999999999E-2</v>
      </c>
      <c r="AS31">
        <v>27.520900000000001</v>
      </c>
      <c r="AT31" t="s">
        <v>136</v>
      </c>
      <c r="AU31" t="s">
        <v>134</v>
      </c>
      <c r="AV31">
        <v>0</v>
      </c>
      <c r="AW31">
        <v>25.8</v>
      </c>
      <c r="AX31">
        <v>2.75E-2</v>
      </c>
      <c r="AY31">
        <v>32.693100000000001</v>
      </c>
      <c r="AZ31" t="s">
        <v>136</v>
      </c>
      <c r="BA31" t="s">
        <v>134</v>
      </c>
      <c r="BB31">
        <v>1E-4</v>
      </c>
      <c r="BC31">
        <v>21.1111</v>
      </c>
      <c r="BD31">
        <v>3.2800000000000003E-2</v>
      </c>
      <c r="BE31">
        <v>29.318899999999999</v>
      </c>
      <c r="BF31" t="s">
        <v>136</v>
      </c>
      <c r="BG31" t="s">
        <v>134</v>
      </c>
      <c r="BH31">
        <v>8.0000000000000004E-4</v>
      </c>
      <c r="BI31">
        <v>15.3178</v>
      </c>
      <c r="BJ31">
        <v>4.0800000000000003E-2</v>
      </c>
      <c r="BK31">
        <v>23.312000000000001</v>
      </c>
      <c r="BL31" t="s">
        <v>136</v>
      </c>
      <c r="BM31" t="s">
        <v>134</v>
      </c>
      <c r="BN31">
        <v>5.0000000000000001E-4</v>
      </c>
      <c r="BO31">
        <v>16.542899999999999</v>
      </c>
      <c r="BP31">
        <v>4.19E-2</v>
      </c>
      <c r="BQ31">
        <v>23.250900000000001</v>
      </c>
      <c r="BR31" t="s">
        <v>136</v>
      </c>
      <c r="BS31" t="s">
        <v>134</v>
      </c>
      <c r="BT31">
        <v>0</v>
      </c>
      <c r="BU31">
        <v>33.333300000000001</v>
      </c>
      <c r="BV31">
        <v>4.8300000000000003E-2</v>
      </c>
      <c r="BW31">
        <v>29.442900000000002</v>
      </c>
      <c r="BX31" t="s">
        <v>136</v>
      </c>
      <c r="BY31" t="s">
        <v>134</v>
      </c>
      <c r="BZ31">
        <v>1E-4</v>
      </c>
      <c r="CA31">
        <v>25.2727</v>
      </c>
      <c r="CB31">
        <v>4.6300000000000001E-2</v>
      </c>
      <c r="CC31">
        <v>30.5547</v>
      </c>
      <c r="CD31" t="s">
        <v>136</v>
      </c>
      <c r="CE31" t="s">
        <v>134</v>
      </c>
      <c r="CF31">
        <v>2.0000000000000001E-4</v>
      </c>
      <c r="CG31">
        <v>18.181799999999999</v>
      </c>
      <c r="CH31">
        <v>3.7699999999999997E-2</v>
      </c>
      <c r="CI31">
        <v>23.924099999999999</v>
      </c>
      <c r="CJ31" t="s">
        <v>136</v>
      </c>
      <c r="CK31" t="s">
        <v>134</v>
      </c>
      <c r="CL31">
        <v>1E-4</v>
      </c>
      <c r="CM31">
        <v>18.666699999999999</v>
      </c>
      <c r="CN31">
        <v>1.9300000000000001E-2</v>
      </c>
      <c r="CO31">
        <v>28.775600000000001</v>
      </c>
      <c r="CP31" t="s">
        <v>136</v>
      </c>
      <c r="CQ31" t="s">
        <v>134</v>
      </c>
      <c r="CR31">
        <v>2.0000000000000001E-4</v>
      </c>
      <c r="CS31">
        <v>22.142900000000001</v>
      </c>
      <c r="CT31">
        <v>2.5499999999999998E-2</v>
      </c>
      <c r="CU31">
        <v>33.195799999999998</v>
      </c>
      <c r="CV31" t="s">
        <v>136</v>
      </c>
      <c r="CW31" t="s">
        <v>134</v>
      </c>
      <c r="CX31">
        <v>2.9999999999999997E-4</v>
      </c>
      <c r="CY31">
        <v>21.783799999999999</v>
      </c>
      <c r="CZ31">
        <v>3.2500000000000001E-2</v>
      </c>
      <c r="DA31">
        <v>30.927600000000002</v>
      </c>
      <c r="DB31" t="s">
        <v>136</v>
      </c>
      <c r="DC31" t="s">
        <v>134</v>
      </c>
      <c r="DD31">
        <v>5.9999999999999995E-4</v>
      </c>
      <c r="DE31">
        <v>14.531499999999999</v>
      </c>
      <c r="DF31">
        <v>3.27E-2</v>
      </c>
      <c r="DG31">
        <v>27.7805</v>
      </c>
      <c r="DH31" t="s">
        <v>136</v>
      </c>
      <c r="DI31" t="s">
        <v>134</v>
      </c>
      <c r="DJ31">
        <v>2.0000000000000001E-4</v>
      </c>
      <c r="DK31">
        <v>23.7</v>
      </c>
      <c r="DL31">
        <v>7.8899999999999998E-2</v>
      </c>
      <c r="DM31">
        <v>24.308499999999999</v>
      </c>
      <c r="DN31" t="s">
        <v>136</v>
      </c>
      <c r="DO31" t="s">
        <v>134</v>
      </c>
      <c r="DP31">
        <v>2.9999999999999997E-4</v>
      </c>
      <c r="DQ31">
        <v>21.94</v>
      </c>
      <c r="DR31">
        <v>7.8799999999999995E-2</v>
      </c>
      <c r="DS31">
        <v>22.778300000000002</v>
      </c>
      <c r="DT31">
        <v>2.0000000000000001E-4</v>
      </c>
      <c r="DU31">
        <v>0</v>
      </c>
    </row>
    <row r="32" spans="1:125" x14ac:dyDescent="0.25">
      <c r="A32">
        <v>0</v>
      </c>
      <c r="B32" t="s">
        <v>137</v>
      </c>
      <c r="C32" t="s">
        <v>32</v>
      </c>
      <c r="D32" t="s">
        <v>138</v>
      </c>
      <c r="E32" t="s">
        <v>137</v>
      </c>
      <c r="F32">
        <v>0</v>
      </c>
      <c r="G32">
        <v>49</v>
      </c>
      <c r="H32">
        <v>1.4E-2</v>
      </c>
      <c r="I32">
        <v>83.389499999999998</v>
      </c>
      <c r="J32" t="s">
        <v>138</v>
      </c>
      <c r="K32" t="s">
        <v>137</v>
      </c>
      <c r="L32">
        <v>0</v>
      </c>
      <c r="M32">
        <v>49</v>
      </c>
      <c r="N32">
        <v>1.4E-2</v>
      </c>
      <c r="O32">
        <v>83.389499999999998</v>
      </c>
      <c r="P32" t="e">
        <f>-EXTSASKF</f>
        <v>#NAME?</v>
      </c>
      <c r="Q32" t="s">
        <v>137</v>
      </c>
      <c r="R32">
        <v>0</v>
      </c>
      <c r="S32">
        <v>56.5</v>
      </c>
      <c r="T32">
        <v>8.8000000000000005E-3</v>
      </c>
      <c r="U32">
        <v>89.593400000000003</v>
      </c>
      <c r="V32" t="e">
        <f>-EXTSASKF</f>
        <v>#NAME?</v>
      </c>
      <c r="W32" t="s">
        <v>137</v>
      </c>
      <c r="X32">
        <v>3.0999999999999999E-3</v>
      </c>
      <c r="Y32">
        <v>5.8429000000000002</v>
      </c>
      <c r="Z32">
        <v>5.7599999999999998E-2</v>
      </c>
      <c r="AA32">
        <v>14.6737</v>
      </c>
      <c r="AB32" t="e">
        <f>-EXTSASKF</f>
        <v>#NAME?</v>
      </c>
      <c r="AC32" t="s">
        <v>137</v>
      </c>
      <c r="AD32">
        <v>2.2000000000000001E-3</v>
      </c>
      <c r="AE32">
        <v>9.61</v>
      </c>
      <c r="AF32">
        <v>6.1899999999999997E-2</v>
      </c>
      <c r="AG32">
        <v>20.96</v>
      </c>
      <c r="AH32" t="e">
        <f>-EXTSASKF</f>
        <v>#NAME?</v>
      </c>
      <c r="AI32" t="s">
        <v>137</v>
      </c>
      <c r="AJ32">
        <v>8.0000000000000004E-4</v>
      </c>
      <c r="AK32">
        <v>13.7479</v>
      </c>
      <c r="AL32">
        <v>6.3700000000000007E-2</v>
      </c>
      <c r="AM32">
        <v>25.582100000000001</v>
      </c>
      <c r="AN32" t="s">
        <v>139</v>
      </c>
      <c r="AO32" t="s">
        <v>137</v>
      </c>
      <c r="AP32">
        <v>1E-4</v>
      </c>
      <c r="AQ32">
        <v>36</v>
      </c>
      <c r="AR32">
        <v>8.0000000000000002E-3</v>
      </c>
      <c r="AS32">
        <v>76.435100000000006</v>
      </c>
      <c r="AT32" t="s">
        <v>139</v>
      </c>
      <c r="AU32" t="s">
        <v>137</v>
      </c>
      <c r="AV32">
        <v>0</v>
      </c>
      <c r="AW32">
        <v>25.6</v>
      </c>
      <c r="AX32">
        <v>9.1999999999999998E-3</v>
      </c>
      <c r="AY32">
        <v>66.189599999999999</v>
      </c>
      <c r="AZ32" t="s">
        <v>139</v>
      </c>
      <c r="BA32" t="s">
        <v>137</v>
      </c>
      <c r="BB32">
        <v>0</v>
      </c>
      <c r="BC32">
        <v>28.6</v>
      </c>
      <c r="BD32">
        <v>9.4000000000000004E-3</v>
      </c>
      <c r="BE32">
        <v>66.051299999999998</v>
      </c>
      <c r="BF32" t="s">
        <v>139</v>
      </c>
      <c r="BG32" t="s">
        <v>137</v>
      </c>
      <c r="BH32">
        <v>5.0000000000000001E-4</v>
      </c>
      <c r="BI32">
        <v>18.625</v>
      </c>
      <c r="BJ32">
        <v>1.9699999999999999E-2</v>
      </c>
      <c r="BK32">
        <v>59.647599999999997</v>
      </c>
      <c r="BL32" t="s">
        <v>139</v>
      </c>
      <c r="BM32" t="s">
        <v>137</v>
      </c>
      <c r="BN32">
        <v>1E-4</v>
      </c>
      <c r="BO32">
        <v>36</v>
      </c>
      <c r="BP32">
        <v>1.3299999999999999E-2</v>
      </c>
      <c r="BQ32">
        <v>66.254099999999994</v>
      </c>
      <c r="BR32" t="s">
        <v>139</v>
      </c>
      <c r="BS32" t="s">
        <v>137</v>
      </c>
      <c r="BT32">
        <v>0</v>
      </c>
      <c r="BU32">
        <v>40</v>
      </c>
      <c r="BV32">
        <v>2.07E-2</v>
      </c>
      <c r="BW32">
        <v>65.692099999999996</v>
      </c>
      <c r="BX32" t="s">
        <v>138</v>
      </c>
      <c r="BY32" t="s">
        <v>137</v>
      </c>
      <c r="BZ32">
        <v>0</v>
      </c>
      <c r="CA32">
        <v>37.666699999999999</v>
      </c>
      <c r="CB32">
        <v>1.8499999999999999E-2</v>
      </c>
      <c r="CC32">
        <v>68.765900000000002</v>
      </c>
      <c r="CD32" t="s">
        <v>139</v>
      </c>
      <c r="CE32" t="s">
        <v>137</v>
      </c>
      <c r="CF32">
        <v>0</v>
      </c>
      <c r="CG32">
        <v>39</v>
      </c>
      <c r="CH32">
        <v>9.1000000000000004E-3</v>
      </c>
      <c r="CI32">
        <v>76.723399999999998</v>
      </c>
      <c r="CJ32" t="s">
        <v>138</v>
      </c>
      <c r="CK32" t="s">
        <v>137</v>
      </c>
      <c r="CL32">
        <v>0</v>
      </c>
      <c r="CM32">
        <v>30</v>
      </c>
      <c r="CN32">
        <v>5.0000000000000001E-3</v>
      </c>
      <c r="CO32">
        <v>75.834500000000006</v>
      </c>
      <c r="CP32" t="s">
        <v>139</v>
      </c>
      <c r="CQ32" t="s">
        <v>137</v>
      </c>
      <c r="CR32">
        <v>0</v>
      </c>
      <c r="CS32">
        <v>34.200000000000003</v>
      </c>
      <c r="CT32">
        <v>9.4000000000000004E-3</v>
      </c>
      <c r="CU32">
        <v>73.346000000000004</v>
      </c>
      <c r="CV32" t="s">
        <v>138</v>
      </c>
      <c r="CW32" t="s">
        <v>137</v>
      </c>
      <c r="CX32">
        <v>1E-4</v>
      </c>
      <c r="CY32">
        <v>32.444400000000002</v>
      </c>
      <c r="CZ32">
        <v>1.18E-2</v>
      </c>
      <c r="DA32">
        <v>72.013999999999996</v>
      </c>
      <c r="DB32" t="s">
        <v>139</v>
      </c>
      <c r="DC32" t="s">
        <v>137</v>
      </c>
      <c r="DD32">
        <v>0</v>
      </c>
      <c r="DE32">
        <v>34.799999999999997</v>
      </c>
      <c r="DF32">
        <v>8.0999999999999996E-3</v>
      </c>
      <c r="DG32">
        <v>74.734200000000001</v>
      </c>
      <c r="DH32" t="s">
        <v>139</v>
      </c>
      <c r="DI32" t="s">
        <v>137</v>
      </c>
      <c r="DJ32">
        <v>1E-4</v>
      </c>
      <c r="DK32">
        <v>28.666699999999999</v>
      </c>
      <c r="DL32">
        <v>2.41E-2</v>
      </c>
      <c r="DM32">
        <v>63.7089</v>
      </c>
      <c r="DN32" t="s">
        <v>139</v>
      </c>
      <c r="DO32" t="s">
        <v>137</v>
      </c>
      <c r="DP32">
        <v>4.0000000000000002E-4</v>
      </c>
      <c r="DQ32">
        <v>19.731300000000001</v>
      </c>
      <c r="DR32">
        <v>3.0800000000000001E-2</v>
      </c>
      <c r="DS32">
        <v>52.293500000000002</v>
      </c>
      <c r="DT32">
        <v>4.0000000000000002E-4</v>
      </c>
      <c r="DU32">
        <v>0</v>
      </c>
    </row>
    <row r="33" spans="1:125" x14ac:dyDescent="0.25">
      <c r="A33">
        <v>0</v>
      </c>
      <c r="B33" t="s">
        <v>140</v>
      </c>
      <c r="C33" t="s">
        <v>32</v>
      </c>
      <c r="D33" t="s">
        <v>141</v>
      </c>
      <c r="E33" t="s">
        <v>140</v>
      </c>
      <c r="F33">
        <v>2.5999999999999999E-3</v>
      </c>
      <c r="G33">
        <v>9.5225000000000009</v>
      </c>
      <c r="H33">
        <v>5.0099999999999999E-2</v>
      </c>
      <c r="I33">
        <v>27.407699999999998</v>
      </c>
      <c r="J33" t="s">
        <v>141</v>
      </c>
      <c r="K33" t="s">
        <v>140</v>
      </c>
      <c r="L33">
        <v>2.5999999999999999E-3</v>
      </c>
      <c r="M33">
        <v>9.5225000000000009</v>
      </c>
      <c r="N33">
        <v>5.0099999999999999E-2</v>
      </c>
      <c r="O33">
        <v>27.407699999999998</v>
      </c>
      <c r="P33" t="s">
        <v>142</v>
      </c>
      <c r="Q33" t="s">
        <v>140</v>
      </c>
      <c r="R33">
        <v>6.9999999999999999E-4</v>
      </c>
      <c r="S33">
        <v>16.742599999999999</v>
      </c>
      <c r="T33">
        <v>1.7399999999999999E-2</v>
      </c>
      <c r="U33">
        <v>56.041800000000002</v>
      </c>
      <c r="V33" t="s">
        <v>143</v>
      </c>
      <c r="W33" t="s">
        <v>140</v>
      </c>
      <c r="X33">
        <v>0.42659999999999998</v>
      </c>
      <c r="Y33">
        <v>0.51910000000000001</v>
      </c>
      <c r="Z33">
        <v>0.30640000000000001</v>
      </c>
      <c r="AA33">
        <v>1.2871999999999999</v>
      </c>
      <c r="AB33" t="s">
        <v>143</v>
      </c>
      <c r="AC33" t="s">
        <v>140</v>
      </c>
      <c r="AD33">
        <v>0.76939999999999997</v>
      </c>
      <c r="AE33">
        <v>0.18729999999999999</v>
      </c>
      <c r="AF33">
        <v>0.46350000000000002</v>
      </c>
      <c r="AG33">
        <v>0.7893</v>
      </c>
      <c r="AH33" t="s">
        <v>143</v>
      </c>
      <c r="AI33" t="s">
        <v>140</v>
      </c>
      <c r="AJ33">
        <v>0.1973</v>
      </c>
      <c r="AK33">
        <v>0.73719999999999997</v>
      </c>
      <c r="AL33">
        <v>0.26540000000000002</v>
      </c>
      <c r="AM33">
        <v>2.7002999999999999</v>
      </c>
      <c r="AN33" t="s">
        <v>143</v>
      </c>
      <c r="AO33" t="s">
        <v>140</v>
      </c>
      <c r="AP33">
        <v>1.4E-3</v>
      </c>
      <c r="AQ33">
        <v>12.6168</v>
      </c>
      <c r="AR33">
        <v>2.3699999999999999E-2</v>
      </c>
      <c r="AS33">
        <v>35.895600000000002</v>
      </c>
      <c r="AT33" t="s">
        <v>143</v>
      </c>
      <c r="AU33" t="s">
        <v>140</v>
      </c>
      <c r="AV33">
        <v>2.0000000000000001E-4</v>
      </c>
      <c r="AW33">
        <v>15.973000000000001</v>
      </c>
      <c r="AX33">
        <v>2.0299999999999999E-2</v>
      </c>
      <c r="AY33">
        <v>41.129800000000003</v>
      </c>
      <c r="AZ33" t="s">
        <v>143</v>
      </c>
      <c r="BA33" t="s">
        <v>140</v>
      </c>
      <c r="BB33">
        <v>4.0000000000000002E-4</v>
      </c>
      <c r="BC33">
        <v>14.550599999999999</v>
      </c>
      <c r="BD33">
        <v>2.24E-2</v>
      </c>
      <c r="BE33">
        <v>39.256399999999999</v>
      </c>
      <c r="BF33" t="s">
        <v>144</v>
      </c>
      <c r="BG33" t="s">
        <v>140</v>
      </c>
      <c r="BH33">
        <v>3.8E-3</v>
      </c>
      <c r="BI33">
        <v>6.5937999999999999</v>
      </c>
      <c r="BJ33">
        <v>4.3799999999999999E-2</v>
      </c>
      <c r="BK33">
        <v>20.572399999999998</v>
      </c>
      <c r="BL33" t="s">
        <v>144</v>
      </c>
      <c r="BM33" t="s">
        <v>140</v>
      </c>
      <c r="BN33">
        <v>8.0000000000000004E-4</v>
      </c>
      <c r="BO33">
        <v>13.2661</v>
      </c>
      <c r="BP33">
        <v>3.1E-2</v>
      </c>
      <c r="BQ33">
        <v>32.527700000000003</v>
      </c>
      <c r="BR33" t="s">
        <v>143</v>
      </c>
      <c r="BS33" t="s">
        <v>140</v>
      </c>
      <c r="BT33">
        <v>1E-4</v>
      </c>
      <c r="BU33">
        <v>19.75</v>
      </c>
      <c r="BV33">
        <v>3.3300000000000003E-2</v>
      </c>
      <c r="BW33">
        <v>44.551600000000001</v>
      </c>
      <c r="BX33" t="s">
        <v>145</v>
      </c>
      <c r="BY33" t="s">
        <v>140</v>
      </c>
      <c r="BZ33">
        <v>5.9999999999999995E-4</v>
      </c>
      <c r="CA33">
        <v>12.311299999999999</v>
      </c>
      <c r="CB33">
        <v>3.9199999999999999E-2</v>
      </c>
      <c r="CC33">
        <v>36.874400000000001</v>
      </c>
      <c r="CD33" t="s">
        <v>142</v>
      </c>
      <c r="CE33" t="s">
        <v>140</v>
      </c>
      <c r="CF33">
        <v>2.3E-3</v>
      </c>
      <c r="CG33">
        <v>5.4424000000000001</v>
      </c>
      <c r="CH33">
        <v>4.2799999999999998E-2</v>
      </c>
      <c r="CI33">
        <v>20.555800000000001</v>
      </c>
      <c r="CJ33" t="s">
        <v>145</v>
      </c>
      <c r="CK33" t="s">
        <v>140</v>
      </c>
      <c r="CL33">
        <v>6.9999999999999999E-4</v>
      </c>
      <c r="CM33">
        <v>8.5385000000000009</v>
      </c>
      <c r="CN33">
        <v>1.7399999999999999E-2</v>
      </c>
      <c r="CO33">
        <v>31.766500000000001</v>
      </c>
      <c r="CP33" t="s">
        <v>144</v>
      </c>
      <c r="CQ33" t="s">
        <v>140</v>
      </c>
      <c r="CR33">
        <v>1.9E-3</v>
      </c>
      <c r="CS33">
        <v>8.1943000000000001</v>
      </c>
      <c r="CT33">
        <v>3.44E-2</v>
      </c>
      <c r="CU33">
        <v>23.6008</v>
      </c>
      <c r="CV33" t="s">
        <v>144</v>
      </c>
      <c r="CW33" t="s">
        <v>140</v>
      </c>
      <c r="CX33">
        <v>2.8E-3</v>
      </c>
      <c r="CY33">
        <v>8.7948000000000004</v>
      </c>
      <c r="CZ33">
        <v>4.0300000000000002E-2</v>
      </c>
      <c r="DA33">
        <v>23.958100000000002</v>
      </c>
      <c r="DB33" t="s">
        <v>141</v>
      </c>
      <c r="DC33" t="s">
        <v>140</v>
      </c>
      <c r="DD33">
        <v>1E-3</v>
      </c>
      <c r="DE33">
        <v>11.8467</v>
      </c>
      <c r="DF33">
        <v>2.3800000000000002E-2</v>
      </c>
      <c r="DG33">
        <v>37.129199999999997</v>
      </c>
      <c r="DH33" t="s">
        <v>143</v>
      </c>
      <c r="DI33" t="s">
        <v>140</v>
      </c>
      <c r="DJ33">
        <v>2.9999999999999997E-4</v>
      </c>
      <c r="DK33">
        <v>18.255800000000001</v>
      </c>
      <c r="DL33">
        <v>3.1E-2</v>
      </c>
      <c r="DM33">
        <v>54.574300000000001</v>
      </c>
      <c r="DN33" t="s">
        <v>145</v>
      </c>
      <c r="DO33" t="s">
        <v>140</v>
      </c>
      <c r="DP33">
        <v>2.9999999999999997E-4</v>
      </c>
      <c r="DQ33">
        <v>21.94</v>
      </c>
      <c r="DR33">
        <v>2.8799999999999999E-2</v>
      </c>
      <c r="DS33">
        <v>54.539200000000001</v>
      </c>
      <c r="DT33">
        <v>7.0800000000000002E-2</v>
      </c>
      <c r="DU33">
        <v>3</v>
      </c>
    </row>
    <row r="34" spans="1:125" x14ac:dyDescent="0.25">
      <c r="A34">
        <v>0</v>
      </c>
      <c r="B34" t="s">
        <v>146</v>
      </c>
      <c r="C34" t="s">
        <v>32</v>
      </c>
      <c r="D34" t="s">
        <v>147</v>
      </c>
      <c r="E34" t="s">
        <v>146</v>
      </c>
      <c r="F34">
        <v>1E-4</v>
      </c>
      <c r="G34">
        <v>43.2</v>
      </c>
      <c r="H34">
        <v>2.3400000000000001E-2</v>
      </c>
      <c r="I34">
        <v>60.698999999999998</v>
      </c>
      <c r="J34" t="s">
        <v>147</v>
      </c>
      <c r="K34" t="s">
        <v>146</v>
      </c>
      <c r="L34">
        <v>1E-4</v>
      </c>
      <c r="M34">
        <v>43.2</v>
      </c>
      <c r="N34">
        <v>2.3400000000000001E-2</v>
      </c>
      <c r="O34">
        <v>60.698999999999998</v>
      </c>
      <c r="P34" t="s">
        <v>148</v>
      </c>
      <c r="Q34" t="s">
        <v>146</v>
      </c>
      <c r="R34">
        <v>5.9999999999999995E-4</v>
      </c>
      <c r="S34">
        <v>18.055599999999998</v>
      </c>
      <c r="T34">
        <v>2.86E-2</v>
      </c>
      <c r="U34">
        <v>27.5124</v>
      </c>
      <c r="V34" t="s">
        <v>147</v>
      </c>
      <c r="W34" t="s">
        <v>146</v>
      </c>
      <c r="X34">
        <v>2.9999999999999997E-4</v>
      </c>
      <c r="Y34">
        <v>16.524999999999999</v>
      </c>
      <c r="Z34">
        <v>3.7100000000000001E-2</v>
      </c>
      <c r="AA34">
        <v>27.2789</v>
      </c>
      <c r="AB34" t="s">
        <v>147</v>
      </c>
      <c r="AC34" t="s">
        <v>146</v>
      </c>
      <c r="AD34">
        <v>1.2999999999999999E-3</v>
      </c>
      <c r="AE34">
        <v>11.8789</v>
      </c>
      <c r="AF34">
        <v>6.1100000000000002E-2</v>
      </c>
      <c r="AG34">
        <v>21.280999999999999</v>
      </c>
      <c r="AH34" t="s">
        <v>147</v>
      </c>
      <c r="AI34" t="s">
        <v>146</v>
      </c>
      <c r="AJ34">
        <v>4.0000000000000002E-4</v>
      </c>
      <c r="AK34">
        <v>17.9815</v>
      </c>
      <c r="AL34">
        <v>6.8699999999999997E-2</v>
      </c>
      <c r="AM34">
        <v>22.747900000000001</v>
      </c>
      <c r="AN34" t="s">
        <v>147</v>
      </c>
      <c r="AO34" t="s">
        <v>146</v>
      </c>
      <c r="AP34">
        <v>2.9999999999999997E-4</v>
      </c>
      <c r="AQ34">
        <v>21.976700000000001</v>
      </c>
      <c r="AR34">
        <v>2.35E-2</v>
      </c>
      <c r="AS34">
        <v>36.164299999999997</v>
      </c>
      <c r="AT34" t="s">
        <v>147</v>
      </c>
      <c r="AU34" t="s">
        <v>146</v>
      </c>
      <c r="AV34">
        <v>5.0000000000000001E-4</v>
      </c>
      <c r="AW34">
        <v>10.8497</v>
      </c>
      <c r="AX34">
        <v>4.9500000000000002E-2</v>
      </c>
      <c r="AY34">
        <v>19.543399999999998</v>
      </c>
      <c r="AZ34" t="s">
        <v>149</v>
      </c>
      <c r="BA34" t="s">
        <v>146</v>
      </c>
      <c r="BB34">
        <v>5.9999999999999995E-4</v>
      </c>
      <c r="BC34">
        <v>13.1858</v>
      </c>
      <c r="BD34">
        <v>4.5400000000000003E-2</v>
      </c>
      <c r="BE34">
        <v>22.137499999999999</v>
      </c>
      <c r="BF34" t="s">
        <v>149</v>
      </c>
      <c r="BG34" t="s">
        <v>146</v>
      </c>
      <c r="BH34">
        <v>5.9999999999999995E-4</v>
      </c>
      <c r="BI34">
        <v>18.5</v>
      </c>
      <c r="BJ34">
        <v>3.4299999999999997E-2</v>
      </c>
      <c r="BK34">
        <v>30.708100000000002</v>
      </c>
      <c r="BL34" t="s">
        <v>149</v>
      </c>
      <c r="BM34" t="s">
        <v>146</v>
      </c>
      <c r="BN34">
        <v>2.9999999999999997E-4</v>
      </c>
      <c r="BO34">
        <v>20.529399999999999</v>
      </c>
      <c r="BP34">
        <v>2.7400000000000001E-2</v>
      </c>
      <c r="BQ34">
        <v>36.799500000000002</v>
      </c>
      <c r="BR34" t="s">
        <v>149</v>
      </c>
      <c r="BS34" t="s">
        <v>146</v>
      </c>
      <c r="BT34">
        <v>7.3000000000000001E-3</v>
      </c>
      <c r="BU34">
        <v>2.4171</v>
      </c>
      <c r="BV34">
        <v>0.15820000000000001</v>
      </c>
      <c r="BW34">
        <v>3.5844</v>
      </c>
      <c r="BX34" t="s">
        <v>147</v>
      </c>
      <c r="BY34" t="s">
        <v>146</v>
      </c>
      <c r="BZ34">
        <v>1.1299999999999999E-2</v>
      </c>
      <c r="CA34">
        <v>2.7949999999999999</v>
      </c>
      <c r="CB34">
        <v>0.15690000000000001</v>
      </c>
      <c r="CC34">
        <v>4.2636000000000003</v>
      </c>
      <c r="CD34" t="s">
        <v>149</v>
      </c>
      <c r="CE34" t="s">
        <v>146</v>
      </c>
      <c r="CF34">
        <v>2.9999999999999997E-4</v>
      </c>
      <c r="CG34">
        <v>13.442600000000001</v>
      </c>
      <c r="CH34">
        <v>3.5700000000000003E-2</v>
      </c>
      <c r="CI34">
        <v>25.5245</v>
      </c>
      <c r="CJ34" t="s">
        <v>149</v>
      </c>
      <c r="CK34" t="s">
        <v>146</v>
      </c>
      <c r="CL34">
        <v>2.0000000000000001E-4</v>
      </c>
      <c r="CM34">
        <v>15.857100000000001</v>
      </c>
      <c r="CN34">
        <v>2.24E-2</v>
      </c>
      <c r="CO34">
        <v>24.488399999999999</v>
      </c>
      <c r="CP34" t="s">
        <v>149</v>
      </c>
      <c r="CQ34" t="s">
        <v>146</v>
      </c>
      <c r="CR34">
        <v>1E-4</v>
      </c>
      <c r="CS34">
        <v>24.2667</v>
      </c>
      <c r="CT34">
        <v>2.1899999999999999E-2</v>
      </c>
      <c r="CU34">
        <v>38.5657</v>
      </c>
      <c r="CV34" t="s">
        <v>149</v>
      </c>
      <c r="CW34" t="s">
        <v>146</v>
      </c>
      <c r="CX34">
        <v>2.0000000000000001E-4</v>
      </c>
      <c r="CY34">
        <v>23.642900000000001</v>
      </c>
      <c r="CZ34">
        <v>2.7099999999999999E-2</v>
      </c>
      <c r="DA34">
        <v>37.3917</v>
      </c>
      <c r="DB34" t="s">
        <v>149</v>
      </c>
      <c r="DC34" t="s">
        <v>146</v>
      </c>
      <c r="DD34">
        <v>8.0000000000000004E-4</v>
      </c>
      <c r="DE34">
        <v>13.409700000000001</v>
      </c>
      <c r="DF34">
        <v>3.5799999999999998E-2</v>
      </c>
      <c r="DG34">
        <v>25.282699999999998</v>
      </c>
      <c r="DH34" t="s">
        <v>147</v>
      </c>
      <c r="DI34" t="s">
        <v>146</v>
      </c>
      <c r="DJ34">
        <v>1.9300000000000001E-2</v>
      </c>
      <c r="DK34">
        <v>2.6240000000000001</v>
      </c>
      <c r="DL34">
        <v>0.2445</v>
      </c>
      <c r="DM34">
        <v>4.3166000000000002</v>
      </c>
      <c r="DN34" t="s">
        <v>147</v>
      </c>
      <c r="DO34" t="s">
        <v>146</v>
      </c>
      <c r="DP34">
        <v>2.2499999999999999E-2</v>
      </c>
      <c r="DQ34">
        <v>3.6629999999999998</v>
      </c>
      <c r="DR34">
        <v>0.21210000000000001</v>
      </c>
      <c r="DS34">
        <v>5.1470000000000002</v>
      </c>
      <c r="DT34">
        <v>3.3999999999999998E-3</v>
      </c>
      <c r="DU34">
        <v>0</v>
      </c>
    </row>
    <row r="35" spans="1:125" x14ac:dyDescent="0.25">
      <c r="A35">
        <v>0</v>
      </c>
      <c r="B35" t="s">
        <v>150</v>
      </c>
      <c r="C35" t="s">
        <v>32</v>
      </c>
      <c r="D35" t="s">
        <v>151</v>
      </c>
      <c r="E35" t="s">
        <v>150</v>
      </c>
      <c r="F35">
        <v>1E-4</v>
      </c>
      <c r="G35">
        <v>38.666699999999999</v>
      </c>
      <c r="H35">
        <v>3.1E-2</v>
      </c>
      <c r="I35">
        <v>47.081800000000001</v>
      </c>
      <c r="J35" t="s">
        <v>151</v>
      </c>
      <c r="K35" t="s">
        <v>150</v>
      </c>
      <c r="L35">
        <v>1E-4</v>
      </c>
      <c r="M35">
        <v>38.666699999999999</v>
      </c>
      <c r="N35">
        <v>3.1E-2</v>
      </c>
      <c r="O35">
        <v>47.081800000000001</v>
      </c>
      <c r="P35" t="s">
        <v>152</v>
      </c>
      <c r="Q35" t="s">
        <v>150</v>
      </c>
      <c r="R35">
        <v>0</v>
      </c>
      <c r="S35">
        <v>69.166700000000006</v>
      </c>
      <c r="T35">
        <v>1.1900000000000001E-2</v>
      </c>
      <c r="U35">
        <v>77.561000000000007</v>
      </c>
      <c r="V35" t="s">
        <v>151</v>
      </c>
      <c r="W35" t="s">
        <v>150</v>
      </c>
      <c r="X35">
        <v>0</v>
      </c>
      <c r="Y35">
        <v>53.75</v>
      </c>
      <c r="Z35">
        <v>1.5699999999999999E-2</v>
      </c>
      <c r="AA35">
        <v>66.560100000000006</v>
      </c>
      <c r="AB35" t="s">
        <v>151</v>
      </c>
      <c r="AC35" t="s">
        <v>150</v>
      </c>
      <c r="AD35">
        <v>0</v>
      </c>
      <c r="AE35">
        <v>67.5</v>
      </c>
      <c r="AF35">
        <v>1.29E-2</v>
      </c>
      <c r="AG35">
        <v>85.242400000000004</v>
      </c>
      <c r="AH35" t="s">
        <v>151</v>
      </c>
      <c r="AI35" t="s">
        <v>150</v>
      </c>
      <c r="AJ35">
        <v>0</v>
      </c>
      <c r="AK35">
        <v>77.5</v>
      </c>
      <c r="AL35">
        <v>1.8100000000000002E-2</v>
      </c>
      <c r="AM35">
        <v>86.889499999999998</v>
      </c>
      <c r="AN35" t="s">
        <v>151</v>
      </c>
      <c r="AO35" t="s">
        <v>150</v>
      </c>
      <c r="AP35">
        <v>4.0000000000000002E-4</v>
      </c>
      <c r="AQ35">
        <v>20.018899999999999</v>
      </c>
      <c r="AR35">
        <v>3.5000000000000003E-2</v>
      </c>
      <c r="AS35">
        <v>24.4224</v>
      </c>
      <c r="AT35" t="s">
        <v>151</v>
      </c>
      <c r="AU35" t="s">
        <v>150</v>
      </c>
      <c r="AV35">
        <v>1E-4</v>
      </c>
      <c r="AW35">
        <v>16.7241</v>
      </c>
      <c r="AX35">
        <v>4.5199999999999997E-2</v>
      </c>
      <c r="AY35">
        <v>21.316199999999998</v>
      </c>
      <c r="AZ35" t="s">
        <v>151</v>
      </c>
      <c r="BA35" t="s">
        <v>150</v>
      </c>
      <c r="BB35">
        <v>2.9999999999999997E-4</v>
      </c>
      <c r="BC35">
        <v>15.666700000000001</v>
      </c>
      <c r="BD35">
        <v>5.3400000000000003E-2</v>
      </c>
      <c r="BE35">
        <v>19.020099999999999</v>
      </c>
      <c r="BF35" t="s">
        <v>151</v>
      </c>
      <c r="BG35" t="s">
        <v>150</v>
      </c>
      <c r="BH35">
        <v>4.0000000000000002E-4</v>
      </c>
      <c r="BI35">
        <v>21.744199999999999</v>
      </c>
      <c r="BJ35">
        <v>3.95E-2</v>
      </c>
      <c r="BK35">
        <v>24.561599999999999</v>
      </c>
      <c r="BL35" t="s">
        <v>151</v>
      </c>
      <c r="BM35" t="s">
        <v>150</v>
      </c>
      <c r="BN35">
        <v>5.9999999999999995E-4</v>
      </c>
      <c r="BO35">
        <v>14.86</v>
      </c>
      <c r="BP35">
        <v>5.16E-2</v>
      </c>
      <c r="BQ35">
        <v>17.581199999999999</v>
      </c>
      <c r="BR35" t="s">
        <v>151</v>
      </c>
      <c r="BS35" t="s">
        <v>150</v>
      </c>
      <c r="BT35">
        <v>1E-4</v>
      </c>
      <c r="BU35">
        <v>26.714300000000001</v>
      </c>
      <c r="BV35">
        <v>5.7599999999999998E-2</v>
      </c>
      <c r="BW35">
        <v>23.317900000000002</v>
      </c>
      <c r="BX35" t="s">
        <v>151</v>
      </c>
      <c r="BY35" t="s">
        <v>150</v>
      </c>
      <c r="BZ35">
        <v>0</v>
      </c>
      <c r="CA35">
        <v>41.5</v>
      </c>
      <c r="CB35">
        <v>3.15E-2</v>
      </c>
      <c r="CC35">
        <v>45.932600000000001</v>
      </c>
      <c r="CD35" t="s">
        <v>153</v>
      </c>
      <c r="CE35" t="s">
        <v>150</v>
      </c>
      <c r="CF35">
        <v>0</v>
      </c>
      <c r="CG35">
        <v>32.333300000000001</v>
      </c>
      <c r="CH35">
        <v>2.12E-2</v>
      </c>
      <c r="CI35">
        <v>42.943399999999997</v>
      </c>
      <c r="CJ35" t="s">
        <v>151</v>
      </c>
      <c r="CK35" t="s">
        <v>150</v>
      </c>
      <c r="CL35">
        <v>1E-4</v>
      </c>
      <c r="CM35">
        <v>21.222200000000001</v>
      </c>
      <c r="CN35">
        <v>1.6799999999999999E-2</v>
      </c>
      <c r="CO35">
        <v>32.904699999999998</v>
      </c>
      <c r="CP35" t="s">
        <v>151</v>
      </c>
      <c r="CQ35" t="s">
        <v>150</v>
      </c>
      <c r="CR35">
        <v>2.9999999999999997E-4</v>
      </c>
      <c r="CS35">
        <v>17.108699999999999</v>
      </c>
      <c r="CT35">
        <v>3.3599999999999998E-2</v>
      </c>
      <c r="CU35">
        <v>24.350999999999999</v>
      </c>
      <c r="CV35" t="s">
        <v>151</v>
      </c>
      <c r="CW35" t="s">
        <v>150</v>
      </c>
      <c r="CX35">
        <v>5.9999999999999995E-4</v>
      </c>
      <c r="CY35">
        <v>17.061699999999998</v>
      </c>
      <c r="CZ35">
        <v>4.0500000000000001E-2</v>
      </c>
      <c r="DA35">
        <v>23.805499999999999</v>
      </c>
      <c r="DB35" t="s">
        <v>151</v>
      </c>
      <c r="DC35" t="s">
        <v>150</v>
      </c>
      <c r="DD35">
        <v>4.0000000000000002E-4</v>
      </c>
      <c r="DE35">
        <v>17.678000000000001</v>
      </c>
      <c r="DF35">
        <v>3.4099999999999998E-2</v>
      </c>
      <c r="DG35">
        <v>26.551400000000001</v>
      </c>
      <c r="DH35" t="s">
        <v>151</v>
      </c>
      <c r="DI35" t="s">
        <v>150</v>
      </c>
      <c r="DJ35">
        <v>8.0000000000000004E-4</v>
      </c>
      <c r="DK35">
        <v>12.9198</v>
      </c>
      <c r="DL35">
        <v>9.6100000000000005E-2</v>
      </c>
      <c r="DM35">
        <v>19.251300000000001</v>
      </c>
      <c r="DN35" t="s">
        <v>151</v>
      </c>
      <c r="DO35" t="s">
        <v>150</v>
      </c>
      <c r="DP35">
        <v>2.93E-2</v>
      </c>
      <c r="DQ35">
        <v>3.1368999999999998</v>
      </c>
      <c r="DR35">
        <v>0.20580000000000001</v>
      </c>
      <c r="DS35">
        <v>5.4645000000000001</v>
      </c>
      <c r="DT35">
        <v>1.6999999999999999E-3</v>
      </c>
      <c r="DU35">
        <v>0</v>
      </c>
    </row>
    <row r="36" spans="1:125" x14ac:dyDescent="0.25">
      <c r="A36">
        <v>0</v>
      </c>
      <c r="B36" t="s">
        <v>154</v>
      </c>
      <c r="C36" t="s">
        <v>32</v>
      </c>
      <c r="D36" t="s">
        <v>155</v>
      </c>
      <c r="E36" t="s">
        <v>154</v>
      </c>
      <c r="F36">
        <v>1E-4</v>
      </c>
      <c r="G36">
        <v>45.333300000000001</v>
      </c>
      <c r="H36">
        <v>1.6799999999999999E-2</v>
      </c>
      <c r="I36">
        <v>75.904200000000003</v>
      </c>
      <c r="J36" t="s">
        <v>155</v>
      </c>
      <c r="K36" t="s">
        <v>154</v>
      </c>
      <c r="L36">
        <v>1E-4</v>
      </c>
      <c r="M36">
        <v>45.333300000000001</v>
      </c>
      <c r="N36">
        <v>1.6799999999999999E-2</v>
      </c>
      <c r="O36">
        <v>75.904200000000003</v>
      </c>
      <c r="P36" t="e">
        <f>-ELQHPSLX</f>
        <v>#NAME?</v>
      </c>
      <c r="Q36" t="s">
        <v>154</v>
      </c>
      <c r="R36">
        <v>0</v>
      </c>
      <c r="S36">
        <v>70</v>
      </c>
      <c r="T36">
        <v>9.9000000000000008E-3</v>
      </c>
      <c r="U36">
        <v>85.656199999999998</v>
      </c>
      <c r="V36" t="e">
        <f>-ELQHPSLX</f>
        <v>#NAME?</v>
      </c>
      <c r="W36" t="s">
        <v>154</v>
      </c>
      <c r="X36">
        <v>1E-4</v>
      </c>
      <c r="Y36">
        <v>24.416699999999999</v>
      </c>
      <c r="Z36">
        <v>2.35E-2</v>
      </c>
      <c r="AA36">
        <v>46.5274</v>
      </c>
      <c r="AB36" t="e">
        <f>-ELQHPSLX</f>
        <v>#NAME?</v>
      </c>
      <c r="AC36" t="s">
        <v>154</v>
      </c>
      <c r="AD36">
        <v>8.9999999999999998E-4</v>
      </c>
      <c r="AE36">
        <v>14.0519</v>
      </c>
      <c r="AF36">
        <v>5.1799999999999999E-2</v>
      </c>
      <c r="AG36">
        <v>26.444900000000001</v>
      </c>
      <c r="AH36" t="e">
        <f>-ELQHPSLX</f>
        <v>#NAME?</v>
      </c>
      <c r="AI36" t="s">
        <v>154</v>
      </c>
      <c r="AJ36">
        <v>8.0000000000000004E-4</v>
      </c>
      <c r="AK36">
        <v>13.395</v>
      </c>
      <c r="AL36">
        <v>6.13E-2</v>
      </c>
      <c r="AM36">
        <v>27.052800000000001</v>
      </c>
      <c r="AN36" t="s">
        <v>156</v>
      </c>
      <c r="AO36" t="s">
        <v>154</v>
      </c>
      <c r="AP36">
        <v>0</v>
      </c>
      <c r="AQ36">
        <v>47.5</v>
      </c>
      <c r="AR36">
        <v>7.7999999999999996E-3</v>
      </c>
      <c r="AS36">
        <v>77.079499999999996</v>
      </c>
      <c r="AT36" t="s">
        <v>156</v>
      </c>
      <c r="AU36" t="s">
        <v>154</v>
      </c>
      <c r="AV36">
        <v>0</v>
      </c>
      <c r="AW36">
        <v>55</v>
      </c>
      <c r="AX36">
        <v>6.0000000000000001E-3</v>
      </c>
      <c r="AY36">
        <v>79.112099999999998</v>
      </c>
      <c r="AZ36" t="s">
        <v>156</v>
      </c>
      <c r="BA36" t="s">
        <v>154</v>
      </c>
      <c r="BB36">
        <v>0</v>
      </c>
      <c r="BC36">
        <v>55</v>
      </c>
      <c r="BD36">
        <v>6.7000000000000002E-3</v>
      </c>
      <c r="BE36">
        <v>76.547499999999999</v>
      </c>
      <c r="BF36" t="s">
        <v>157</v>
      </c>
      <c r="BG36" t="s">
        <v>154</v>
      </c>
      <c r="BH36">
        <v>2.0000000000000001E-4</v>
      </c>
      <c r="BI36">
        <v>29</v>
      </c>
      <c r="BJ36">
        <v>1.9E-2</v>
      </c>
      <c r="BK36">
        <v>61.5608</v>
      </c>
      <c r="BL36" t="s">
        <v>156</v>
      </c>
      <c r="BM36" t="s">
        <v>154</v>
      </c>
      <c r="BN36">
        <v>0</v>
      </c>
      <c r="BO36">
        <v>37</v>
      </c>
      <c r="BP36">
        <v>1.23E-2</v>
      </c>
      <c r="BQ36">
        <v>69.581999999999994</v>
      </c>
      <c r="BR36" t="s">
        <v>156</v>
      </c>
      <c r="BS36" t="s">
        <v>154</v>
      </c>
      <c r="BT36">
        <v>0</v>
      </c>
      <c r="BU36">
        <v>57.5</v>
      </c>
      <c r="BV36">
        <v>1.67E-2</v>
      </c>
      <c r="BW36">
        <v>74.530900000000003</v>
      </c>
      <c r="BX36" t="s">
        <v>156</v>
      </c>
      <c r="BY36" t="s">
        <v>154</v>
      </c>
      <c r="BZ36">
        <v>0</v>
      </c>
      <c r="CA36">
        <v>55</v>
      </c>
      <c r="CB36">
        <v>1.3599999999999999E-2</v>
      </c>
      <c r="CC36">
        <v>80.496899999999997</v>
      </c>
      <c r="CD36" t="s">
        <v>156</v>
      </c>
      <c r="CE36" t="s">
        <v>154</v>
      </c>
      <c r="CF36">
        <v>0</v>
      </c>
      <c r="CG36">
        <v>57.5</v>
      </c>
      <c r="CH36">
        <v>8.3000000000000001E-3</v>
      </c>
      <c r="CI36">
        <v>80.008300000000006</v>
      </c>
      <c r="CJ36" t="s">
        <v>156</v>
      </c>
      <c r="CK36" t="s">
        <v>154</v>
      </c>
      <c r="CL36">
        <v>0</v>
      </c>
      <c r="CM36">
        <v>50</v>
      </c>
      <c r="CN36">
        <v>4.1999999999999997E-3</v>
      </c>
      <c r="CO36">
        <v>81.758499999999998</v>
      </c>
      <c r="CP36" t="s">
        <v>156</v>
      </c>
      <c r="CQ36" t="s">
        <v>154</v>
      </c>
      <c r="CR36">
        <v>0</v>
      </c>
      <c r="CS36">
        <v>34.799999999999997</v>
      </c>
      <c r="CT36">
        <v>9.5999999999999992E-3</v>
      </c>
      <c r="CU36">
        <v>72.7089</v>
      </c>
      <c r="CV36" t="s">
        <v>156</v>
      </c>
      <c r="CW36" t="s">
        <v>154</v>
      </c>
      <c r="CX36">
        <v>1E-4</v>
      </c>
      <c r="CY36">
        <v>33.25</v>
      </c>
      <c r="CZ36">
        <v>1.2500000000000001E-2</v>
      </c>
      <c r="DA36">
        <v>69.475700000000003</v>
      </c>
      <c r="DB36" t="s">
        <v>156</v>
      </c>
      <c r="DC36" t="s">
        <v>154</v>
      </c>
      <c r="DD36">
        <v>0</v>
      </c>
      <c r="DE36">
        <v>43</v>
      </c>
      <c r="DF36">
        <v>7.9000000000000008E-3</v>
      </c>
      <c r="DG36">
        <v>75.225200000000001</v>
      </c>
      <c r="DH36" t="s">
        <v>156</v>
      </c>
      <c r="DI36" t="s">
        <v>154</v>
      </c>
      <c r="DJ36">
        <v>0</v>
      </c>
      <c r="DK36">
        <v>50</v>
      </c>
      <c r="DL36">
        <v>1.38E-2</v>
      </c>
      <c r="DM36">
        <v>81.784099999999995</v>
      </c>
      <c r="DN36" t="s">
        <v>156</v>
      </c>
      <c r="DO36" t="s">
        <v>154</v>
      </c>
      <c r="DP36">
        <v>0</v>
      </c>
      <c r="DQ36">
        <v>51</v>
      </c>
      <c r="DR36">
        <v>1.5299999999999999E-2</v>
      </c>
      <c r="DS36">
        <v>76.064599999999999</v>
      </c>
      <c r="DT36">
        <v>1E-4</v>
      </c>
      <c r="DU36">
        <v>0</v>
      </c>
    </row>
    <row r="37" spans="1:125" x14ac:dyDescent="0.25">
      <c r="A37">
        <v>0</v>
      </c>
      <c r="B37" t="s">
        <v>158</v>
      </c>
      <c r="C37" t="s">
        <v>32</v>
      </c>
      <c r="D37" t="s">
        <v>159</v>
      </c>
      <c r="E37" t="s">
        <v>158</v>
      </c>
      <c r="F37">
        <v>0</v>
      </c>
      <c r="G37">
        <v>73.75</v>
      </c>
      <c r="H37">
        <v>1.0800000000000001E-2</v>
      </c>
      <c r="I37">
        <v>91.103499999999997</v>
      </c>
      <c r="J37" t="s">
        <v>159</v>
      </c>
      <c r="K37" t="s">
        <v>158</v>
      </c>
      <c r="L37">
        <v>0</v>
      </c>
      <c r="M37">
        <v>73.75</v>
      </c>
      <c r="N37">
        <v>1.0800000000000001E-2</v>
      </c>
      <c r="O37">
        <v>91.103499999999997</v>
      </c>
      <c r="P37" t="s">
        <v>160</v>
      </c>
      <c r="Q37" t="s">
        <v>158</v>
      </c>
      <c r="R37">
        <v>0</v>
      </c>
      <c r="S37">
        <v>62.857100000000003</v>
      </c>
      <c r="T37">
        <v>8.6999999999999994E-3</v>
      </c>
      <c r="U37">
        <v>89.728999999999999</v>
      </c>
      <c r="V37" t="s">
        <v>160</v>
      </c>
      <c r="W37" t="s">
        <v>158</v>
      </c>
      <c r="X37">
        <v>0</v>
      </c>
      <c r="Y37">
        <v>85</v>
      </c>
      <c r="Z37">
        <v>8.6999999999999994E-3</v>
      </c>
      <c r="AA37">
        <v>89.990300000000005</v>
      </c>
      <c r="AB37" t="s">
        <v>159</v>
      </c>
      <c r="AC37" t="s">
        <v>158</v>
      </c>
      <c r="AD37">
        <v>0</v>
      </c>
      <c r="AE37">
        <v>75</v>
      </c>
      <c r="AF37">
        <v>1.32E-2</v>
      </c>
      <c r="AG37">
        <v>84.642099999999999</v>
      </c>
      <c r="AH37" t="s">
        <v>159</v>
      </c>
      <c r="AI37" t="s">
        <v>158</v>
      </c>
      <c r="AJ37">
        <v>0</v>
      </c>
      <c r="AK37">
        <v>63.333300000000001</v>
      </c>
      <c r="AL37">
        <v>1.77E-2</v>
      </c>
      <c r="AM37">
        <v>87.587699999999998</v>
      </c>
      <c r="AN37" t="s">
        <v>159</v>
      </c>
      <c r="AO37" t="s">
        <v>158</v>
      </c>
      <c r="AP37">
        <v>0</v>
      </c>
      <c r="AQ37">
        <v>63.333300000000001</v>
      </c>
      <c r="AR37">
        <v>6.7000000000000002E-3</v>
      </c>
      <c r="AS37">
        <v>81.605599999999995</v>
      </c>
      <c r="AT37" t="s">
        <v>160</v>
      </c>
      <c r="AU37" t="s">
        <v>158</v>
      </c>
      <c r="AV37">
        <v>0</v>
      </c>
      <c r="AW37">
        <v>100</v>
      </c>
      <c r="AX37">
        <v>4.3E-3</v>
      </c>
      <c r="AY37">
        <v>87.417299999999997</v>
      </c>
      <c r="AZ37" t="s">
        <v>161</v>
      </c>
      <c r="BA37" t="s">
        <v>158</v>
      </c>
      <c r="BB37">
        <v>0</v>
      </c>
      <c r="BC37">
        <v>100</v>
      </c>
      <c r="BD37">
        <v>4.4999999999999997E-3</v>
      </c>
      <c r="BE37">
        <v>86.886600000000001</v>
      </c>
      <c r="BF37" t="s">
        <v>159</v>
      </c>
      <c r="BG37" t="s">
        <v>158</v>
      </c>
      <c r="BH37">
        <v>1E-4</v>
      </c>
      <c r="BI37">
        <v>32.7273</v>
      </c>
      <c r="BJ37">
        <v>2.0500000000000001E-2</v>
      </c>
      <c r="BK37">
        <v>57.302999999999997</v>
      </c>
      <c r="BL37" t="s">
        <v>160</v>
      </c>
      <c r="BM37" t="s">
        <v>158</v>
      </c>
      <c r="BN37">
        <v>0</v>
      </c>
      <c r="BO37">
        <v>61.666699999999999</v>
      </c>
      <c r="BP37">
        <v>8.0999999999999996E-3</v>
      </c>
      <c r="BQ37">
        <v>84.9268</v>
      </c>
      <c r="BR37" t="s">
        <v>159</v>
      </c>
      <c r="BS37" t="s">
        <v>158</v>
      </c>
      <c r="BT37">
        <v>0</v>
      </c>
      <c r="BU37">
        <v>43</v>
      </c>
      <c r="BV37">
        <v>2.52E-2</v>
      </c>
      <c r="BW37">
        <v>56.853499999999997</v>
      </c>
      <c r="BX37" t="s">
        <v>159</v>
      </c>
      <c r="BY37" t="s">
        <v>158</v>
      </c>
      <c r="BZ37">
        <v>0</v>
      </c>
      <c r="CA37">
        <v>39.666699999999999</v>
      </c>
      <c r="CB37">
        <v>2.9499999999999998E-2</v>
      </c>
      <c r="CC37">
        <v>48.74</v>
      </c>
      <c r="CD37" t="s">
        <v>159</v>
      </c>
      <c r="CE37" t="s">
        <v>158</v>
      </c>
      <c r="CF37">
        <v>0</v>
      </c>
      <c r="CG37">
        <v>55</v>
      </c>
      <c r="CH37">
        <v>1.38E-2</v>
      </c>
      <c r="CI37">
        <v>60.077500000000001</v>
      </c>
      <c r="CJ37" t="s">
        <v>161</v>
      </c>
      <c r="CK37" t="s">
        <v>158</v>
      </c>
      <c r="CL37">
        <v>0</v>
      </c>
      <c r="CM37">
        <v>100</v>
      </c>
      <c r="CN37">
        <v>3.8999999999999998E-3</v>
      </c>
      <c r="CO37">
        <v>83.877099999999999</v>
      </c>
      <c r="CP37" t="s">
        <v>160</v>
      </c>
      <c r="CQ37" t="s">
        <v>158</v>
      </c>
      <c r="CR37">
        <v>0</v>
      </c>
      <c r="CS37">
        <v>67.5</v>
      </c>
      <c r="CT37">
        <v>6.8999999999999999E-3</v>
      </c>
      <c r="CU37">
        <v>84.510800000000003</v>
      </c>
      <c r="CV37" t="s">
        <v>160</v>
      </c>
      <c r="CW37" t="s">
        <v>158</v>
      </c>
      <c r="CX37">
        <v>0</v>
      </c>
      <c r="CY37">
        <v>65</v>
      </c>
      <c r="CZ37">
        <v>8.6E-3</v>
      </c>
      <c r="DA37">
        <v>83.528999999999996</v>
      </c>
      <c r="DB37" t="s">
        <v>159</v>
      </c>
      <c r="DC37" t="s">
        <v>158</v>
      </c>
      <c r="DD37">
        <v>0</v>
      </c>
      <c r="DE37">
        <v>80</v>
      </c>
      <c r="DF37">
        <v>5.4999999999999997E-3</v>
      </c>
      <c r="DG37">
        <v>85.905799999999999</v>
      </c>
      <c r="DH37" t="s">
        <v>159</v>
      </c>
      <c r="DI37" t="s">
        <v>158</v>
      </c>
      <c r="DJ37">
        <v>0</v>
      </c>
      <c r="DK37">
        <v>67.5</v>
      </c>
      <c r="DL37">
        <v>1.5800000000000002E-2</v>
      </c>
      <c r="DM37">
        <v>77.7911</v>
      </c>
      <c r="DN37" t="s">
        <v>159</v>
      </c>
      <c r="DO37" t="s">
        <v>158</v>
      </c>
      <c r="DP37">
        <v>0</v>
      </c>
      <c r="DQ37">
        <v>62.5</v>
      </c>
      <c r="DR37">
        <v>1.5699999999999999E-2</v>
      </c>
      <c r="DS37">
        <v>75.390299999999996</v>
      </c>
      <c r="DT37">
        <v>0</v>
      </c>
      <c r="DU37">
        <v>0</v>
      </c>
    </row>
    <row r="38" spans="1:125" x14ac:dyDescent="0.25">
      <c r="A38">
        <v>0</v>
      </c>
      <c r="B38" t="s">
        <v>162</v>
      </c>
      <c r="C38" t="s">
        <v>32</v>
      </c>
      <c r="D38" t="s">
        <v>163</v>
      </c>
      <c r="E38" t="s">
        <v>162</v>
      </c>
      <c r="F38">
        <v>0</v>
      </c>
      <c r="G38">
        <v>72.5</v>
      </c>
      <c r="H38">
        <v>1.5699999999999999E-2</v>
      </c>
      <c r="I38">
        <v>78.887200000000007</v>
      </c>
      <c r="J38" t="s">
        <v>163</v>
      </c>
      <c r="K38" t="s">
        <v>162</v>
      </c>
      <c r="L38">
        <v>0</v>
      </c>
      <c r="M38">
        <v>72.5</v>
      </c>
      <c r="N38">
        <v>1.5699999999999999E-2</v>
      </c>
      <c r="O38">
        <v>78.887200000000007</v>
      </c>
      <c r="P38" t="s">
        <v>163</v>
      </c>
      <c r="Q38" t="s">
        <v>162</v>
      </c>
      <c r="R38">
        <v>0</v>
      </c>
      <c r="S38">
        <v>83.333299999999994</v>
      </c>
      <c r="T38">
        <v>1.11E-2</v>
      </c>
      <c r="U38">
        <v>80.824600000000004</v>
      </c>
      <c r="V38" t="s">
        <v>163</v>
      </c>
      <c r="W38" t="s">
        <v>162</v>
      </c>
      <c r="X38">
        <v>0</v>
      </c>
      <c r="Y38">
        <v>67.5</v>
      </c>
      <c r="Z38">
        <v>7.9000000000000008E-3</v>
      </c>
      <c r="AA38">
        <v>91.996799999999993</v>
      </c>
      <c r="AB38" t="s">
        <v>163</v>
      </c>
      <c r="AC38" t="s">
        <v>162</v>
      </c>
      <c r="AD38">
        <v>0</v>
      </c>
      <c r="AE38">
        <v>70</v>
      </c>
      <c r="AF38">
        <v>1.26E-2</v>
      </c>
      <c r="AG38">
        <v>86.083399999999997</v>
      </c>
      <c r="AH38" t="s">
        <v>163</v>
      </c>
      <c r="AI38" t="s">
        <v>162</v>
      </c>
      <c r="AJ38">
        <v>0</v>
      </c>
      <c r="AK38">
        <v>75</v>
      </c>
      <c r="AL38">
        <v>1.9400000000000001E-2</v>
      </c>
      <c r="AM38">
        <v>84.580699999999993</v>
      </c>
      <c r="AN38" t="s">
        <v>163</v>
      </c>
      <c r="AO38" t="s">
        <v>162</v>
      </c>
      <c r="AP38">
        <v>0</v>
      </c>
      <c r="AQ38">
        <v>45</v>
      </c>
      <c r="AR38">
        <v>1.47E-2</v>
      </c>
      <c r="AS38">
        <v>53.513199999999998</v>
      </c>
      <c r="AT38" t="s">
        <v>163</v>
      </c>
      <c r="AU38" t="s">
        <v>162</v>
      </c>
      <c r="AV38">
        <v>0</v>
      </c>
      <c r="AW38">
        <v>47</v>
      </c>
      <c r="AX38">
        <v>1.2200000000000001E-2</v>
      </c>
      <c r="AY38">
        <v>57.085599999999999</v>
      </c>
      <c r="AZ38" t="s">
        <v>163</v>
      </c>
      <c r="BA38" t="s">
        <v>162</v>
      </c>
      <c r="BB38">
        <v>0</v>
      </c>
      <c r="BC38">
        <v>41</v>
      </c>
      <c r="BD38">
        <v>1.2999999999999999E-2</v>
      </c>
      <c r="BE38">
        <v>55.651800000000001</v>
      </c>
      <c r="BF38" t="s">
        <v>163</v>
      </c>
      <c r="BG38" t="s">
        <v>162</v>
      </c>
      <c r="BH38">
        <v>0</v>
      </c>
      <c r="BI38">
        <v>53.636400000000002</v>
      </c>
      <c r="BJ38">
        <v>1.5699999999999999E-2</v>
      </c>
      <c r="BK38">
        <v>72.040499999999994</v>
      </c>
      <c r="BL38" t="s">
        <v>163</v>
      </c>
      <c r="BM38" t="s">
        <v>162</v>
      </c>
      <c r="BN38">
        <v>0</v>
      </c>
      <c r="BO38">
        <v>39.75</v>
      </c>
      <c r="BP38">
        <v>1.8200000000000001E-2</v>
      </c>
      <c r="BQ38">
        <v>52.745899999999999</v>
      </c>
      <c r="BR38" t="s">
        <v>163</v>
      </c>
      <c r="BS38" t="s">
        <v>162</v>
      </c>
      <c r="BT38">
        <v>0</v>
      </c>
      <c r="BU38">
        <v>36.5</v>
      </c>
      <c r="BV38">
        <v>2.93E-2</v>
      </c>
      <c r="BW38">
        <v>50.232900000000001</v>
      </c>
      <c r="BX38" t="s">
        <v>163</v>
      </c>
      <c r="BY38" t="s">
        <v>162</v>
      </c>
      <c r="BZ38">
        <v>0</v>
      </c>
      <c r="CA38">
        <v>56.666699999999999</v>
      </c>
      <c r="CB38">
        <v>1.7899999999999999E-2</v>
      </c>
      <c r="CC38">
        <v>70.124200000000002</v>
      </c>
      <c r="CD38" t="s">
        <v>163</v>
      </c>
      <c r="CE38" t="s">
        <v>162</v>
      </c>
      <c r="CF38">
        <v>0</v>
      </c>
      <c r="CG38">
        <v>60</v>
      </c>
      <c r="CH38">
        <v>1.01E-2</v>
      </c>
      <c r="CI38">
        <v>72.792400000000001</v>
      </c>
      <c r="CJ38" t="s">
        <v>163</v>
      </c>
      <c r="CK38" t="s">
        <v>162</v>
      </c>
      <c r="CL38">
        <v>0</v>
      </c>
      <c r="CM38">
        <v>43</v>
      </c>
      <c r="CN38">
        <v>7.3000000000000001E-3</v>
      </c>
      <c r="CO38">
        <v>62.633699999999997</v>
      </c>
      <c r="CP38" t="s">
        <v>163</v>
      </c>
      <c r="CQ38" t="s">
        <v>162</v>
      </c>
      <c r="CR38">
        <v>0</v>
      </c>
      <c r="CS38">
        <v>42.5</v>
      </c>
      <c r="CT38">
        <v>1.3100000000000001E-2</v>
      </c>
      <c r="CU38">
        <v>59.441699999999997</v>
      </c>
      <c r="CV38" t="s">
        <v>163</v>
      </c>
      <c r="CW38" t="s">
        <v>162</v>
      </c>
      <c r="CX38">
        <v>0</v>
      </c>
      <c r="CY38">
        <v>40.75</v>
      </c>
      <c r="CZ38">
        <v>1.6199999999999999E-2</v>
      </c>
      <c r="DA38">
        <v>58.637300000000003</v>
      </c>
      <c r="DB38" t="s">
        <v>163</v>
      </c>
      <c r="DC38" t="s">
        <v>162</v>
      </c>
      <c r="DD38">
        <v>0</v>
      </c>
      <c r="DE38">
        <v>35.75</v>
      </c>
      <c r="DF38">
        <v>1.4999999999999999E-2</v>
      </c>
      <c r="DG38">
        <v>53.014899999999997</v>
      </c>
      <c r="DH38" t="s">
        <v>163</v>
      </c>
      <c r="DI38" t="s">
        <v>162</v>
      </c>
      <c r="DJ38">
        <v>1E-4</v>
      </c>
      <c r="DK38">
        <v>31.5</v>
      </c>
      <c r="DL38">
        <v>4.1500000000000002E-2</v>
      </c>
      <c r="DM38">
        <v>44.430199999999999</v>
      </c>
      <c r="DN38" t="s">
        <v>163</v>
      </c>
      <c r="DO38" t="s">
        <v>162</v>
      </c>
      <c r="DP38">
        <v>5.0000000000000001E-4</v>
      </c>
      <c r="DQ38">
        <v>19.1493</v>
      </c>
      <c r="DR38">
        <v>8.2199999999999995E-2</v>
      </c>
      <c r="DS38">
        <v>21.710100000000001</v>
      </c>
      <c r="DT38">
        <v>0</v>
      </c>
      <c r="DU38">
        <v>0</v>
      </c>
    </row>
    <row r="39" spans="1:125" x14ac:dyDescent="0.25">
      <c r="A39">
        <v>0</v>
      </c>
      <c r="B39" t="s">
        <v>164</v>
      </c>
      <c r="C39" t="s">
        <v>32</v>
      </c>
      <c r="D39" t="s">
        <v>165</v>
      </c>
      <c r="E39" t="s">
        <v>164</v>
      </c>
      <c r="F39">
        <v>2E-3</v>
      </c>
      <c r="G39">
        <v>10.7599</v>
      </c>
      <c r="H39">
        <v>6.5600000000000006E-2</v>
      </c>
      <c r="I39">
        <v>19.530999999999999</v>
      </c>
      <c r="J39" t="s">
        <v>165</v>
      </c>
      <c r="K39" t="s">
        <v>164</v>
      </c>
      <c r="L39">
        <v>2E-3</v>
      </c>
      <c r="M39">
        <v>10.7599</v>
      </c>
      <c r="N39">
        <v>6.5600000000000006E-2</v>
      </c>
      <c r="O39">
        <v>19.530999999999999</v>
      </c>
      <c r="P39" t="s">
        <v>165</v>
      </c>
      <c r="Q39" t="s">
        <v>164</v>
      </c>
      <c r="R39">
        <v>8.0000000000000004E-4</v>
      </c>
      <c r="S39">
        <v>15.958</v>
      </c>
      <c r="T39">
        <v>2.7799999999999998E-2</v>
      </c>
      <c r="U39">
        <v>28.824000000000002</v>
      </c>
      <c r="V39" t="s">
        <v>165</v>
      </c>
      <c r="W39" t="s">
        <v>164</v>
      </c>
      <c r="X39">
        <v>4.4999999999999997E-3</v>
      </c>
      <c r="Y39">
        <v>4.9386000000000001</v>
      </c>
      <c r="Z39">
        <v>9.8400000000000001E-2</v>
      </c>
      <c r="AA39">
        <v>6.6353</v>
      </c>
      <c r="AB39" t="s">
        <v>165</v>
      </c>
      <c r="AC39" t="s">
        <v>164</v>
      </c>
      <c r="AD39">
        <v>9.2999999999999992E-3</v>
      </c>
      <c r="AE39">
        <v>5.2159000000000004</v>
      </c>
      <c r="AF39">
        <v>0.1048</v>
      </c>
      <c r="AG39">
        <v>10.4537</v>
      </c>
      <c r="AH39" t="s">
        <v>166</v>
      </c>
      <c r="AI39" t="s">
        <v>164</v>
      </c>
      <c r="AJ39">
        <v>2.2000000000000001E-3</v>
      </c>
      <c r="AK39">
        <v>8.5215999999999994</v>
      </c>
      <c r="AL39">
        <v>8.5000000000000006E-2</v>
      </c>
      <c r="AM39">
        <v>16.244199999999999</v>
      </c>
      <c r="AN39" t="s">
        <v>165</v>
      </c>
      <c r="AO39" t="s">
        <v>164</v>
      </c>
      <c r="AP39">
        <v>4.3E-3</v>
      </c>
      <c r="AQ39">
        <v>7.6310000000000002</v>
      </c>
      <c r="AR39">
        <v>5.9200000000000003E-2</v>
      </c>
      <c r="AS39">
        <v>13.087300000000001</v>
      </c>
      <c r="AT39" t="s">
        <v>165</v>
      </c>
      <c r="AU39" t="s">
        <v>164</v>
      </c>
      <c r="AV39">
        <v>2.64E-2</v>
      </c>
      <c r="AW39">
        <v>2.0762999999999998</v>
      </c>
      <c r="AX39">
        <v>0.157</v>
      </c>
      <c r="AY39">
        <v>5.0429000000000004</v>
      </c>
      <c r="AZ39" t="s">
        <v>165</v>
      </c>
      <c r="BA39" t="s">
        <v>164</v>
      </c>
      <c r="BB39">
        <v>3.44E-2</v>
      </c>
      <c r="BC39">
        <v>2.3944000000000001</v>
      </c>
      <c r="BD39">
        <v>0.16239999999999999</v>
      </c>
      <c r="BE39">
        <v>4.9797000000000002</v>
      </c>
      <c r="BF39" t="s">
        <v>165</v>
      </c>
      <c r="BG39" t="s">
        <v>164</v>
      </c>
      <c r="BH39">
        <v>5.7999999999999996E-3</v>
      </c>
      <c r="BI39">
        <v>5.0804999999999998</v>
      </c>
      <c r="BJ39">
        <v>6.9400000000000003E-2</v>
      </c>
      <c r="BK39">
        <v>7.5502000000000002</v>
      </c>
      <c r="BL39" t="s">
        <v>165</v>
      </c>
      <c r="BM39" t="s">
        <v>164</v>
      </c>
      <c r="BN39">
        <v>5.7999999999999996E-3</v>
      </c>
      <c r="BO39">
        <v>5.2763999999999998</v>
      </c>
      <c r="BP39">
        <v>7.6999999999999999E-2</v>
      </c>
      <c r="BQ39">
        <v>9.6685999999999996</v>
      </c>
      <c r="BR39" t="s">
        <v>166</v>
      </c>
      <c r="BS39" t="s">
        <v>164</v>
      </c>
      <c r="BT39">
        <v>1.1999999999999999E-3</v>
      </c>
      <c r="BU39">
        <v>6.8323999999999998</v>
      </c>
      <c r="BV39">
        <v>9.5200000000000007E-2</v>
      </c>
      <c r="BW39">
        <v>10.246499999999999</v>
      </c>
      <c r="BX39" t="s">
        <v>165</v>
      </c>
      <c r="BY39" t="s">
        <v>164</v>
      </c>
      <c r="BZ39">
        <v>3.7000000000000002E-3</v>
      </c>
      <c r="CA39">
        <v>5.1756000000000002</v>
      </c>
      <c r="CB39">
        <v>0.1168</v>
      </c>
      <c r="CC39">
        <v>7.5655000000000001</v>
      </c>
      <c r="CD39" t="s">
        <v>165</v>
      </c>
      <c r="CE39" t="s">
        <v>164</v>
      </c>
      <c r="CF39">
        <v>6.7000000000000002E-3</v>
      </c>
      <c r="CG39">
        <v>2.9666000000000001</v>
      </c>
      <c r="CH39">
        <v>0.10150000000000001</v>
      </c>
      <c r="CI39">
        <v>5.2855999999999996</v>
      </c>
      <c r="CJ39" t="s">
        <v>165</v>
      </c>
      <c r="CK39" t="s">
        <v>164</v>
      </c>
      <c r="CL39">
        <v>5.1999999999999998E-3</v>
      </c>
      <c r="CM39">
        <v>3.3393000000000002</v>
      </c>
      <c r="CN39">
        <v>5.0099999999999999E-2</v>
      </c>
      <c r="CO39">
        <v>8.4283999999999999</v>
      </c>
      <c r="CP39" t="s">
        <v>165</v>
      </c>
      <c r="CQ39" t="s">
        <v>164</v>
      </c>
      <c r="CR39">
        <v>9.1999999999999998E-3</v>
      </c>
      <c r="CS39">
        <v>3.8923999999999999</v>
      </c>
      <c r="CT39">
        <v>6.7699999999999996E-2</v>
      </c>
      <c r="CU39">
        <v>8.9208999999999996</v>
      </c>
      <c r="CV39" t="s">
        <v>165</v>
      </c>
      <c r="CW39" t="s">
        <v>164</v>
      </c>
      <c r="CX39">
        <v>1.0999999999999999E-2</v>
      </c>
      <c r="CY39">
        <v>4.5887000000000002</v>
      </c>
      <c r="CZ39">
        <v>7.6200000000000004E-2</v>
      </c>
      <c r="DA39">
        <v>9.3655000000000008</v>
      </c>
      <c r="DB39" t="s">
        <v>165</v>
      </c>
      <c r="DC39" t="s">
        <v>164</v>
      </c>
      <c r="DD39">
        <v>2.6200000000000001E-2</v>
      </c>
      <c r="DE39">
        <v>2.5655999999999999</v>
      </c>
      <c r="DF39">
        <v>0.10440000000000001</v>
      </c>
      <c r="DG39">
        <v>5.9028</v>
      </c>
      <c r="DH39" t="s">
        <v>165</v>
      </c>
      <c r="DI39" t="s">
        <v>164</v>
      </c>
      <c r="DJ39">
        <v>0.01</v>
      </c>
      <c r="DK39">
        <v>3.8128000000000002</v>
      </c>
      <c r="DL39">
        <v>0.17560000000000001</v>
      </c>
      <c r="DM39">
        <v>8.0536999999999992</v>
      </c>
      <c r="DN39" t="s">
        <v>165</v>
      </c>
      <c r="DO39" t="s">
        <v>164</v>
      </c>
      <c r="DP39">
        <v>1.5100000000000001E-2</v>
      </c>
      <c r="DQ39">
        <v>4.5812999999999997</v>
      </c>
      <c r="DR39">
        <v>0.15690000000000001</v>
      </c>
      <c r="DS39">
        <v>8.9161999999999999</v>
      </c>
      <c r="DT39">
        <v>9.2999999999999992E-3</v>
      </c>
      <c r="DU39">
        <v>0</v>
      </c>
    </row>
    <row r="40" spans="1:125" x14ac:dyDescent="0.25">
      <c r="A40">
        <v>0</v>
      </c>
      <c r="B40" t="s">
        <v>167</v>
      </c>
      <c r="C40" t="s">
        <v>32</v>
      </c>
      <c r="D40" t="s">
        <v>168</v>
      </c>
      <c r="E40" t="s">
        <v>167</v>
      </c>
      <c r="F40">
        <v>0</v>
      </c>
      <c r="G40">
        <v>51.666699999999999</v>
      </c>
      <c r="H40">
        <v>2.6599999999999999E-2</v>
      </c>
      <c r="I40">
        <v>54.401899999999998</v>
      </c>
      <c r="J40" t="s">
        <v>168</v>
      </c>
      <c r="K40" t="s">
        <v>167</v>
      </c>
      <c r="L40">
        <v>0</v>
      </c>
      <c r="M40">
        <v>51.666699999999999</v>
      </c>
      <c r="N40">
        <v>2.6599999999999999E-2</v>
      </c>
      <c r="O40">
        <v>54.401899999999998</v>
      </c>
      <c r="P40" t="s">
        <v>168</v>
      </c>
      <c r="Q40" t="s">
        <v>167</v>
      </c>
      <c r="R40">
        <v>1E-4</v>
      </c>
      <c r="S40">
        <v>47</v>
      </c>
      <c r="T40">
        <v>1.5900000000000001E-2</v>
      </c>
      <c r="U40">
        <v>61.274299999999997</v>
      </c>
      <c r="V40" t="s">
        <v>168</v>
      </c>
      <c r="W40" t="s">
        <v>167</v>
      </c>
      <c r="X40">
        <v>0</v>
      </c>
      <c r="Y40">
        <v>44</v>
      </c>
      <c r="Z40">
        <v>2.12E-2</v>
      </c>
      <c r="AA40">
        <v>51.642400000000002</v>
      </c>
      <c r="AB40" t="s">
        <v>168</v>
      </c>
      <c r="AC40" t="s">
        <v>167</v>
      </c>
      <c r="AD40">
        <v>1E-4</v>
      </c>
      <c r="AE40">
        <v>28.692299999999999</v>
      </c>
      <c r="AF40">
        <v>4.2299999999999997E-2</v>
      </c>
      <c r="AG40">
        <v>34.029600000000002</v>
      </c>
      <c r="AH40" t="s">
        <v>168</v>
      </c>
      <c r="AI40" t="s">
        <v>167</v>
      </c>
      <c r="AJ40">
        <v>1E-4</v>
      </c>
      <c r="AK40">
        <v>41.25</v>
      </c>
      <c r="AL40">
        <v>3.6200000000000003E-2</v>
      </c>
      <c r="AM40">
        <v>54.217700000000001</v>
      </c>
      <c r="AN40" t="s">
        <v>168</v>
      </c>
      <c r="AO40" t="s">
        <v>167</v>
      </c>
      <c r="AP40">
        <v>2.0000000000000001E-4</v>
      </c>
      <c r="AQ40">
        <v>24.222200000000001</v>
      </c>
      <c r="AR40">
        <v>2.8199999999999999E-2</v>
      </c>
      <c r="AS40">
        <v>30.418199999999999</v>
      </c>
      <c r="AT40" t="s">
        <v>168</v>
      </c>
      <c r="AU40" t="s">
        <v>167</v>
      </c>
      <c r="AV40">
        <v>2.0999999999999999E-3</v>
      </c>
      <c r="AW40">
        <v>6.4503000000000004</v>
      </c>
      <c r="AX40">
        <v>0.11600000000000001</v>
      </c>
      <c r="AY40">
        <v>7.5831999999999997</v>
      </c>
      <c r="AZ40" t="s">
        <v>168</v>
      </c>
      <c r="BA40" t="s">
        <v>167</v>
      </c>
      <c r="BB40">
        <v>3.2000000000000002E-3</v>
      </c>
      <c r="BC40">
        <v>7.0221999999999998</v>
      </c>
      <c r="BD40">
        <v>0.1138</v>
      </c>
      <c r="BE40">
        <v>8.1653000000000002</v>
      </c>
      <c r="BF40" t="s">
        <v>169</v>
      </c>
      <c r="BG40" t="s">
        <v>167</v>
      </c>
      <c r="BH40">
        <v>4.0000000000000002E-4</v>
      </c>
      <c r="BI40">
        <v>21.348800000000001</v>
      </c>
      <c r="BJ40">
        <v>3.0499999999999999E-2</v>
      </c>
      <c r="BK40">
        <v>36.263300000000001</v>
      </c>
      <c r="BL40" t="s">
        <v>168</v>
      </c>
      <c r="BM40" t="s">
        <v>167</v>
      </c>
      <c r="BN40">
        <v>5.0000000000000001E-4</v>
      </c>
      <c r="BO40">
        <v>16.742899999999999</v>
      </c>
      <c r="BP40">
        <v>4.1200000000000001E-2</v>
      </c>
      <c r="BQ40">
        <v>23.746300000000002</v>
      </c>
      <c r="BR40" t="s">
        <v>168</v>
      </c>
      <c r="BS40" t="s">
        <v>167</v>
      </c>
      <c r="BT40">
        <v>2.0000000000000001E-4</v>
      </c>
      <c r="BU40">
        <v>18.8</v>
      </c>
      <c r="BV40">
        <v>6.4699999999999994E-2</v>
      </c>
      <c r="BW40">
        <v>19.6661</v>
      </c>
      <c r="BX40" t="s">
        <v>168</v>
      </c>
      <c r="BY40" t="s">
        <v>167</v>
      </c>
      <c r="BZ40">
        <v>2.9999999999999997E-4</v>
      </c>
      <c r="CA40">
        <v>18</v>
      </c>
      <c r="CB40">
        <v>6.3E-2</v>
      </c>
      <c r="CC40">
        <v>20.645600000000002</v>
      </c>
      <c r="CD40" t="s">
        <v>168</v>
      </c>
      <c r="CE40" t="s">
        <v>167</v>
      </c>
      <c r="CF40">
        <v>2.0000000000000001E-4</v>
      </c>
      <c r="CG40">
        <v>17.440000000000001</v>
      </c>
      <c r="CH40">
        <v>3.5099999999999999E-2</v>
      </c>
      <c r="CI40">
        <v>25.950199999999999</v>
      </c>
      <c r="CJ40" t="s">
        <v>168</v>
      </c>
      <c r="CK40" t="s">
        <v>167</v>
      </c>
      <c r="CL40">
        <v>1.1999999999999999E-3</v>
      </c>
      <c r="CM40">
        <v>6.6528</v>
      </c>
      <c r="CN40">
        <v>4.1099999999999998E-2</v>
      </c>
      <c r="CO40">
        <v>11.4473</v>
      </c>
      <c r="CP40" t="s">
        <v>168</v>
      </c>
      <c r="CQ40" t="s">
        <v>167</v>
      </c>
      <c r="CR40">
        <v>4.0000000000000002E-4</v>
      </c>
      <c r="CS40">
        <v>16.428599999999999</v>
      </c>
      <c r="CT40">
        <v>3.4599999999999999E-2</v>
      </c>
      <c r="CU40">
        <v>23.484500000000001</v>
      </c>
      <c r="CV40" t="s">
        <v>168</v>
      </c>
      <c r="CW40" t="s">
        <v>167</v>
      </c>
      <c r="CX40">
        <v>8.0000000000000004E-4</v>
      </c>
      <c r="CY40">
        <v>15.1416</v>
      </c>
      <c r="CZ40">
        <v>4.2900000000000001E-2</v>
      </c>
      <c r="DA40">
        <v>22.1615</v>
      </c>
      <c r="DB40" t="s">
        <v>168</v>
      </c>
      <c r="DC40" t="s">
        <v>167</v>
      </c>
      <c r="DD40">
        <v>3.0999999999999999E-3</v>
      </c>
      <c r="DE40">
        <v>7.5166000000000004</v>
      </c>
      <c r="DF40">
        <v>6.93E-2</v>
      </c>
      <c r="DG40">
        <v>11.2851</v>
      </c>
      <c r="DH40" t="s">
        <v>168</v>
      </c>
      <c r="DI40" t="s">
        <v>167</v>
      </c>
      <c r="DJ40">
        <v>9.4000000000000004E-3</v>
      </c>
      <c r="DK40">
        <v>3.9178000000000002</v>
      </c>
      <c r="DL40">
        <v>0.22120000000000001</v>
      </c>
      <c r="DM40">
        <v>5.2618</v>
      </c>
      <c r="DN40" t="s">
        <v>168</v>
      </c>
      <c r="DO40" t="s">
        <v>167</v>
      </c>
      <c r="DP40">
        <v>1.8700000000000001E-2</v>
      </c>
      <c r="DQ40">
        <v>4.0750999999999999</v>
      </c>
      <c r="DR40">
        <v>0.20180000000000001</v>
      </c>
      <c r="DS40">
        <v>5.6890999999999998</v>
      </c>
      <c r="DT40">
        <v>2E-3</v>
      </c>
      <c r="DU40">
        <v>0</v>
      </c>
    </row>
    <row r="41" spans="1:125" x14ac:dyDescent="0.25">
      <c r="A41">
        <v>0</v>
      </c>
      <c r="B41" t="s">
        <v>170</v>
      </c>
      <c r="C41" t="s">
        <v>32</v>
      </c>
      <c r="D41" t="s">
        <v>171</v>
      </c>
      <c r="E41" t="s">
        <v>170</v>
      </c>
      <c r="F41">
        <v>0</v>
      </c>
      <c r="G41">
        <v>80</v>
      </c>
      <c r="H41">
        <v>1.5900000000000001E-2</v>
      </c>
      <c r="I41">
        <v>78.256100000000004</v>
      </c>
      <c r="J41" t="s">
        <v>171</v>
      </c>
      <c r="K41" t="s">
        <v>170</v>
      </c>
      <c r="L41">
        <v>0</v>
      </c>
      <c r="M41">
        <v>80</v>
      </c>
      <c r="N41">
        <v>1.5900000000000001E-2</v>
      </c>
      <c r="O41">
        <v>78.256100000000004</v>
      </c>
      <c r="P41" t="s">
        <v>171</v>
      </c>
      <c r="Q41" t="s">
        <v>170</v>
      </c>
      <c r="R41">
        <v>0</v>
      </c>
      <c r="S41">
        <v>87.5</v>
      </c>
      <c r="T41">
        <v>9.4999999999999998E-3</v>
      </c>
      <c r="U41">
        <v>86.854500000000002</v>
      </c>
      <c r="V41" t="s">
        <v>171</v>
      </c>
      <c r="W41" t="s">
        <v>170</v>
      </c>
      <c r="X41">
        <v>0</v>
      </c>
      <c r="Y41">
        <v>75</v>
      </c>
      <c r="Z41">
        <v>1.1900000000000001E-2</v>
      </c>
      <c r="AA41">
        <v>79.343999999999994</v>
      </c>
      <c r="AB41" t="s">
        <v>172</v>
      </c>
      <c r="AC41" t="s">
        <v>170</v>
      </c>
      <c r="AD41">
        <v>0</v>
      </c>
      <c r="AE41">
        <v>75</v>
      </c>
      <c r="AF41">
        <v>1.6899999999999998E-2</v>
      </c>
      <c r="AG41">
        <v>75.479600000000005</v>
      </c>
      <c r="AH41" t="s">
        <v>172</v>
      </c>
      <c r="AI41" t="s">
        <v>170</v>
      </c>
      <c r="AJ41">
        <v>0</v>
      </c>
      <c r="AK41">
        <v>85</v>
      </c>
      <c r="AL41">
        <v>2.5600000000000001E-2</v>
      </c>
      <c r="AM41">
        <v>72.865499999999997</v>
      </c>
      <c r="AN41" t="s">
        <v>172</v>
      </c>
      <c r="AO41" t="s">
        <v>170</v>
      </c>
      <c r="AP41">
        <v>0</v>
      </c>
      <c r="AQ41">
        <v>60</v>
      </c>
      <c r="AR41">
        <v>1.2999999999999999E-2</v>
      </c>
      <c r="AS41">
        <v>58.239199999999997</v>
      </c>
      <c r="AT41" t="s">
        <v>171</v>
      </c>
      <c r="AU41" t="s">
        <v>170</v>
      </c>
      <c r="AV41">
        <v>0</v>
      </c>
      <c r="AW41">
        <v>65</v>
      </c>
      <c r="AX41">
        <v>9.5999999999999992E-3</v>
      </c>
      <c r="AY41">
        <v>65.021299999999997</v>
      </c>
      <c r="AZ41" t="s">
        <v>171</v>
      </c>
      <c r="BA41" t="s">
        <v>170</v>
      </c>
      <c r="BB41">
        <v>0</v>
      </c>
      <c r="BC41">
        <v>70</v>
      </c>
      <c r="BD41">
        <v>1.0200000000000001E-2</v>
      </c>
      <c r="BE41">
        <v>63.443199999999997</v>
      </c>
      <c r="BF41" t="s">
        <v>171</v>
      </c>
      <c r="BG41" t="s">
        <v>170</v>
      </c>
      <c r="BH41">
        <v>0</v>
      </c>
      <c r="BI41">
        <v>85</v>
      </c>
      <c r="BJ41">
        <v>1.18E-2</v>
      </c>
      <c r="BK41">
        <v>84.921199999999999</v>
      </c>
      <c r="BL41" t="s">
        <v>171</v>
      </c>
      <c r="BM41" t="s">
        <v>170</v>
      </c>
      <c r="BN41">
        <v>0</v>
      </c>
      <c r="BO41">
        <v>67.5</v>
      </c>
      <c r="BP41">
        <v>1.21E-2</v>
      </c>
      <c r="BQ41">
        <v>70.199700000000007</v>
      </c>
      <c r="BR41" t="s">
        <v>171</v>
      </c>
      <c r="BS41" t="s">
        <v>170</v>
      </c>
      <c r="BT41">
        <v>0</v>
      </c>
      <c r="BU41">
        <v>85</v>
      </c>
      <c r="BV41">
        <v>1.8800000000000001E-2</v>
      </c>
      <c r="BW41">
        <v>69.736999999999995</v>
      </c>
      <c r="BX41" t="s">
        <v>171</v>
      </c>
      <c r="BY41" t="s">
        <v>170</v>
      </c>
      <c r="BZ41">
        <v>0</v>
      </c>
      <c r="CA41">
        <v>65</v>
      </c>
      <c r="CB41">
        <v>1.52E-2</v>
      </c>
      <c r="CC41">
        <v>76.507999999999996</v>
      </c>
      <c r="CD41" t="s">
        <v>171</v>
      </c>
      <c r="CE41" t="s">
        <v>170</v>
      </c>
      <c r="CF41">
        <v>0</v>
      </c>
      <c r="CG41">
        <v>100</v>
      </c>
      <c r="CH41">
        <v>7.7999999999999996E-3</v>
      </c>
      <c r="CI41">
        <v>82.231399999999994</v>
      </c>
      <c r="CJ41" t="s">
        <v>171</v>
      </c>
      <c r="CK41" t="s">
        <v>170</v>
      </c>
      <c r="CL41">
        <v>0</v>
      </c>
      <c r="CM41">
        <v>60</v>
      </c>
      <c r="CN41">
        <v>6.6E-3</v>
      </c>
      <c r="CO41">
        <v>66.192400000000006</v>
      </c>
      <c r="CP41" t="s">
        <v>171</v>
      </c>
      <c r="CQ41" t="s">
        <v>170</v>
      </c>
      <c r="CR41">
        <v>0</v>
      </c>
      <c r="CS41">
        <v>65</v>
      </c>
      <c r="CT41">
        <v>1.01E-2</v>
      </c>
      <c r="CU41">
        <v>70.552700000000002</v>
      </c>
      <c r="CV41" t="s">
        <v>171</v>
      </c>
      <c r="CW41" t="s">
        <v>170</v>
      </c>
      <c r="CX41">
        <v>0</v>
      </c>
      <c r="CY41">
        <v>58.75</v>
      </c>
      <c r="CZ41">
        <v>1.2800000000000001E-2</v>
      </c>
      <c r="DA41">
        <v>68.663399999999996</v>
      </c>
      <c r="DB41" t="s">
        <v>171</v>
      </c>
      <c r="DC41" t="s">
        <v>170</v>
      </c>
      <c r="DD41">
        <v>0</v>
      </c>
      <c r="DE41">
        <v>60</v>
      </c>
      <c r="DF41">
        <v>1.1299999999999999E-2</v>
      </c>
      <c r="DG41">
        <v>63.1068</v>
      </c>
      <c r="DH41" t="s">
        <v>171</v>
      </c>
      <c r="DI41" t="s">
        <v>170</v>
      </c>
      <c r="DJ41">
        <v>0</v>
      </c>
      <c r="DK41">
        <v>51.25</v>
      </c>
      <c r="DL41">
        <v>3.4200000000000001E-2</v>
      </c>
      <c r="DM41">
        <v>51.159700000000001</v>
      </c>
      <c r="DN41" t="s">
        <v>172</v>
      </c>
      <c r="DO41" t="s">
        <v>170</v>
      </c>
      <c r="DP41">
        <v>1E-4</v>
      </c>
      <c r="DQ41">
        <v>36.333300000000001</v>
      </c>
      <c r="DR41">
        <v>4.2200000000000001E-2</v>
      </c>
      <c r="DS41">
        <v>41.631599999999999</v>
      </c>
      <c r="DT41">
        <v>0</v>
      </c>
      <c r="DU41">
        <v>0</v>
      </c>
    </row>
    <row r="42" spans="1:125" x14ac:dyDescent="0.25">
      <c r="A42">
        <v>0</v>
      </c>
      <c r="B42" t="s">
        <v>173</v>
      </c>
      <c r="C42" t="s">
        <v>32</v>
      </c>
      <c r="D42" t="s">
        <v>174</v>
      </c>
      <c r="E42" t="s">
        <v>173</v>
      </c>
      <c r="F42">
        <v>1E-4</v>
      </c>
      <c r="G42">
        <v>46.5</v>
      </c>
      <c r="H42">
        <v>1.8100000000000002E-2</v>
      </c>
      <c r="I42">
        <v>72.822000000000003</v>
      </c>
      <c r="J42" t="s">
        <v>174</v>
      </c>
      <c r="K42" t="s">
        <v>173</v>
      </c>
      <c r="L42">
        <v>1E-4</v>
      </c>
      <c r="M42">
        <v>46.5</v>
      </c>
      <c r="N42">
        <v>1.8100000000000002E-2</v>
      </c>
      <c r="O42">
        <v>72.822000000000003</v>
      </c>
      <c r="P42" t="s">
        <v>174</v>
      </c>
      <c r="Q42" t="s">
        <v>173</v>
      </c>
      <c r="R42">
        <v>1E-4</v>
      </c>
      <c r="S42">
        <v>42.6</v>
      </c>
      <c r="T42">
        <v>1.29E-2</v>
      </c>
      <c r="U42">
        <v>73.381600000000006</v>
      </c>
      <c r="V42" t="s">
        <v>174</v>
      </c>
      <c r="W42" t="s">
        <v>173</v>
      </c>
      <c r="X42">
        <v>0</v>
      </c>
      <c r="Y42">
        <v>49</v>
      </c>
      <c r="Z42">
        <v>1.55E-2</v>
      </c>
      <c r="AA42">
        <v>67.231899999999996</v>
      </c>
      <c r="AB42" t="e">
        <f>-QHPSLXMT</f>
        <v>#NAME?</v>
      </c>
      <c r="AC42" t="s">
        <v>173</v>
      </c>
      <c r="AD42">
        <v>0</v>
      </c>
      <c r="AE42">
        <v>40.5</v>
      </c>
      <c r="AF42">
        <v>2.8299999999999999E-2</v>
      </c>
      <c r="AG42">
        <v>51.7714</v>
      </c>
      <c r="AH42" t="e">
        <f>-QHPSLXMT</f>
        <v>#NAME?</v>
      </c>
      <c r="AI42" t="s">
        <v>173</v>
      </c>
      <c r="AJ42">
        <v>1E-4</v>
      </c>
      <c r="AK42">
        <v>30.3</v>
      </c>
      <c r="AL42">
        <v>4.1000000000000002E-2</v>
      </c>
      <c r="AM42">
        <v>47.295000000000002</v>
      </c>
      <c r="AN42" t="s">
        <v>174</v>
      </c>
      <c r="AO42" t="s">
        <v>173</v>
      </c>
      <c r="AP42">
        <v>1E-4</v>
      </c>
      <c r="AQ42">
        <v>37.333300000000001</v>
      </c>
      <c r="AR42">
        <v>1.46E-2</v>
      </c>
      <c r="AS42">
        <v>53.642099999999999</v>
      </c>
      <c r="AT42" t="e">
        <f>-QHPSLXMT</f>
        <v>#NAME?</v>
      </c>
      <c r="AU42" t="s">
        <v>173</v>
      </c>
      <c r="AV42">
        <v>0</v>
      </c>
      <c r="AW42">
        <v>65</v>
      </c>
      <c r="AX42">
        <v>6.7999999999999996E-3</v>
      </c>
      <c r="AY42">
        <v>75.502200000000002</v>
      </c>
      <c r="AZ42" t="s">
        <v>174</v>
      </c>
      <c r="BA42" t="s">
        <v>173</v>
      </c>
      <c r="BB42">
        <v>0</v>
      </c>
      <c r="BC42">
        <v>60</v>
      </c>
      <c r="BD42">
        <v>6.4000000000000003E-3</v>
      </c>
      <c r="BE42">
        <v>77.907600000000002</v>
      </c>
      <c r="BF42" t="s">
        <v>174</v>
      </c>
      <c r="BG42" t="s">
        <v>173</v>
      </c>
      <c r="BH42">
        <v>2.0000000000000001E-4</v>
      </c>
      <c r="BI42">
        <v>27.3</v>
      </c>
      <c r="BJ42">
        <v>1.77E-2</v>
      </c>
      <c r="BK42">
        <v>65.427499999999995</v>
      </c>
      <c r="BL42" t="s">
        <v>174</v>
      </c>
      <c r="BM42" t="s">
        <v>173</v>
      </c>
      <c r="BN42">
        <v>0</v>
      </c>
      <c r="BO42">
        <v>39.5</v>
      </c>
      <c r="BP42">
        <v>1.17E-2</v>
      </c>
      <c r="BQ42">
        <v>71.405100000000004</v>
      </c>
      <c r="BR42" t="s">
        <v>174</v>
      </c>
      <c r="BS42" t="s">
        <v>173</v>
      </c>
      <c r="BT42">
        <v>1E-4</v>
      </c>
      <c r="BU42">
        <v>29</v>
      </c>
      <c r="BV42">
        <v>2.52E-2</v>
      </c>
      <c r="BW42">
        <v>57.013300000000001</v>
      </c>
      <c r="BX42" t="s">
        <v>174</v>
      </c>
      <c r="BY42" t="s">
        <v>173</v>
      </c>
      <c r="BZ42">
        <v>2.0000000000000001E-4</v>
      </c>
      <c r="CA42">
        <v>20.125</v>
      </c>
      <c r="CB42">
        <v>4.1700000000000001E-2</v>
      </c>
      <c r="CC42">
        <v>34.493699999999997</v>
      </c>
      <c r="CD42" t="s">
        <v>174</v>
      </c>
      <c r="CE42" t="s">
        <v>173</v>
      </c>
      <c r="CF42">
        <v>2.0000000000000001E-4</v>
      </c>
      <c r="CG42">
        <v>17.96</v>
      </c>
      <c r="CH42">
        <v>3.1399999999999997E-2</v>
      </c>
      <c r="CI42">
        <v>29.468499999999999</v>
      </c>
      <c r="CJ42" t="s">
        <v>174</v>
      </c>
      <c r="CK42" t="s">
        <v>173</v>
      </c>
      <c r="CL42">
        <v>0</v>
      </c>
      <c r="CM42">
        <v>42</v>
      </c>
      <c r="CN42">
        <v>6.4999999999999997E-3</v>
      </c>
      <c r="CO42">
        <v>66.951599999999999</v>
      </c>
      <c r="CP42" t="s">
        <v>174</v>
      </c>
      <c r="CQ42" t="s">
        <v>173</v>
      </c>
      <c r="CR42">
        <v>0</v>
      </c>
      <c r="CS42">
        <v>34.200000000000003</v>
      </c>
      <c r="CT42">
        <v>1.2E-2</v>
      </c>
      <c r="CU42">
        <v>63.1267</v>
      </c>
      <c r="CV42" t="s">
        <v>175</v>
      </c>
      <c r="CW42" t="s">
        <v>173</v>
      </c>
      <c r="CX42">
        <v>1E-4</v>
      </c>
      <c r="CY42">
        <v>36.4</v>
      </c>
      <c r="CZ42">
        <v>1.3599999999999999E-2</v>
      </c>
      <c r="DA42">
        <v>66.135900000000007</v>
      </c>
      <c r="DB42" t="s">
        <v>174</v>
      </c>
      <c r="DC42" t="s">
        <v>173</v>
      </c>
      <c r="DD42">
        <v>0</v>
      </c>
      <c r="DE42">
        <v>49</v>
      </c>
      <c r="DF42">
        <v>9.5999999999999992E-3</v>
      </c>
      <c r="DG42">
        <v>68.895499999999998</v>
      </c>
      <c r="DH42" t="s">
        <v>174</v>
      </c>
      <c r="DI42" t="s">
        <v>173</v>
      </c>
      <c r="DJ42">
        <v>0</v>
      </c>
      <c r="DK42">
        <v>47</v>
      </c>
      <c r="DL42">
        <v>1.9599999999999999E-2</v>
      </c>
      <c r="DM42">
        <v>70.909700000000001</v>
      </c>
      <c r="DN42" t="s">
        <v>174</v>
      </c>
      <c r="DO42" t="s">
        <v>173</v>
      </c>
      <c r="DP42">
        <v>0</v>
      </c>
      <c r="DQ42">
        <v>60</v>
      </c>
      <c r="DR42">
        <v>1.23E-2</v>
      </c>
      <c r="DS42">
        <v>82.272099999999995</v>
      </c>
      <c r="DT42">
        <v>1E-4</v>
      </c>
      <c r="DU42">
        <v>0</v>
      </c>
    </row>
    <row r="43" spans="1:125" x14ac:dyDescent="0.25">
      <c r="A43">
        <v>0</v>
      </c>
      <c r="B43" t="s">
        <v>176</v>
      </c>
      <c r="C43" t="s">
        <v>32</v>
      </c>
      <c r="D43" t="s">
        <v>177</v>
      </c>
      <c r="E43" t="s">
        <v>176</v>
      </c>
      <c r="F43">
        <v>0</v>
      </c>
      <c r="G43">
        <v>72.5</v>
      </c>
      <c r="H43">
        <v>1.35E-2</v>
      </c>
      <c r="I43">
        <v>84.521000000000001</v>
      </c>
      <c r="J43" t="s">
        <v>177</v>
      </c>
      <c r="K43" t="s">
        <v>176</v>
      </c>
      <c r="L43">
        <v>0</v>
      </c>
      <c r="M43">
        <v>72.5</v>
      </c>
      <c r="N43">
        <v>1.35E-2</v>
      </c>
      <c r="O43">
        <v>84.521000000000001</v>
      </c>
      <c r="P43" t="s">
        <v>178</v>
      </c>
      <c r="Q43" t="s">
        <v>176</v>
      </c>
      <c r="R43">
        <v>0</v>
      </c>
      <c r="S43">
        <v>81.666700000000006</v>
      </c>
      <c r="T43">
        <v>6.8999999999999999E-3</v>
      </c>
      <c r="U43">
        <v>94.994200000000006</v>
      </c>
      <c r="V43" t="s">
        <v>177</v>
      </c>
      <c r="W43" t="s">
        <v>176</v>
      </c>
      <c r="X43">
        <v>0</v>
      </c>
      <c r="Y43">
        <v>60</v>
      </c>
      <c r="Z43">
        <v>8.3999999999999995E-3</v>
      </c>
      <c r="AA43">
        <v>90.862300000000005</v>
      </c>
      <c r="AB43" t="s">
        <v>177</v>
      </c>
      <c r="AC43" t="s">
        <v>176</v>
      </c>
      <c r="AD43">
        <v>0</v>
      </c>
      <c r="AE43">
        <v>75</v>
      </c>
      <c r="AF43">
        <v>1.01E-2</v>
      </c>
      <c r="AG43">
        <v>91.649299999999997</v>
      </c>
      <c r="AH43" t="s">
        <v>179</v>
      </c>
      <c r="AI43" t="s">
        <v>176</v>
      </c>
      <c r="AJ43">
        <v>0</v>
      </c>
      <c r="AK43">
        <v>66.25</v>
      </c>
      <c r="AL43">
        <v>1.32E-2</v>
      </c>
      <c r="AM43">
        <v>94.724000000000004</v>
      </c>
      <c r="AN43" t="s">
        <v>179</v>
      </c>
      <c r="AO43" t="s">
        <v>176</v>
      </c>
      <c r="AP43">
        <v>0</v>
      </c>
      <c r="AQ43">
        <v>56.25</v>
      </c>
      <c r="AR43">
        <v>7.3000000000000001E-3</v>
      </c>
      <c r="AS43">
        <v>79.113</v>
      </c>
      <c r="AT43" t="s">
        <v>179</v>
      </c>
      <c r="AU43" t="s">
        <v>176</v>
      </c>
      <c r="AV43">
        <v>0</v>
      </c>
      <c r="AW43">
        <v>65</v>
      </c>
      <c r="AX43">
        <v>4.5999999999999999E-3</v>
      </c>
      <c r="AY43">
        <v>85.9328</v>
      </c>
      <c r="AZ43" t="s">
        <v>179</v>
      </c>
      <c r="BA43" t="s">
        <v>176</v>
      </c>
      <c r="BB43">
        <v>0</v>
      </c>
      <c r="BC43">
        <v>70</v>
      </c>
      <c r="BD43">
        <v>5.1000000000000004E-3</v>
      </c>
      <c r="BE43">
        <v>83.9589</v>
      </c>
      <c r="BF43" t="s">
        <v>179</v>
      </c>
      <c r="BG43" t="s">
        <v>176</v>
      </c>
      <c r="BH43">
        <v>0</v>
      </c>
      <c r="BI43">
        <v>60.833300000000001</v>
      </c>
      <c r="BJ43">
        <v>1.04E-2</v>
      </c>
      <c r="BK43">
        <v>89.290199999999999</v>
      </c>
      <c r="BL43" t="s">
        <v>179</v>
      </c>
      <c r="BM43" t="s">
        <v>176</v>
      </c>
      <c r="BN43">
        <v>0</v>
      </c>
      <c r="BO43">
        <v>65</v>
      </c>
      <c r="BP43">
        <v>7.0000000000000001E-3</v>
      </c>
      <c r="BQ43">
        <v>89.213999999999999</v>
      </c>
      <c r="BR43" t="s">
        <v>179</v>
      </c>
      <c r="BS43" t="s">
        <v>176</v>
      </c>
      <c r="BT43">
        <v>0</v>
      </c>
      <c r="BU43">
        <v>65</v>
      </c>
      <c r="BV43">
        <v>1.0699999999999999E-2</v>
      </c>
      <c r="BW43">
        <v>89.123999999999995</v>
      </c>
      <c r="BX43" t="s">
        <v>179</v>
      </c>
      <c r="BY43" t="s">
        <v>176</v>
      </c>
      <c r="BZ43">
        <v>0</v>
      </c>
      <c r="CA43">
        <v>56.666699999999999</v>
      </c>
      <c r="CB43">
        <v>1.18E-2</v>
      </c>
      <c r="CC43">
        <v>85.216300000000004</v>
      </c>
      <c r="CD43" t="s">
        <v>177</v>
      </c>
      <c r="CE43" t="s">
        <v>176</v>
      </c>
      <c r="CF43">
        <v>0</v>
      </c>
      <c r="CG43">
        <v>70</v>
      </c>
      <c r="CH43">
        <v>5.4999999999999997E-3</v>
      </c>
      <c r="CI43">
        <v>91.217299999999994</v>
      </c>
      <c r="CJ43" t="s">
        <v>179</v>
      </c>
      <c r="CK43" t="s">
        <v>176</v>
      </c>
      <c r="CL43">
        <v>0</v>
      </c>
      <c r="CM43">
        <v>70</v>
      </c>
      <c r="CN43">
        <v>3.5999999999999999E-3</v>
      </c>
      <c r="CO43">
        <v>85.535200000000003</v>
      </c>
      <c r="CP43" t="s">
        <v>179</v>
      </c>
      <c r="CQ43" t="s">
        <v>176</v>
      </c>
      <c r="CR43">
        <v>0</v>
      </c>
      <c r="CS43">
        <v>62.5</v>
      </c>
      <c r="CT43">
        <v>5.5999999999999999E-3</v>
      </c>
      <c r="CU43">
        <v>90.2851</v>
      </c>
      <c r="CV43" t="s">
        <v>179</v>
      </c>
      <c r="CW43" t="s">
        <v>176</v>
      </c>
      <c r="CX43">
        <v>0</v>
      </c>
      <c r="CY43">
        <v>61.25</v>
      </c>
      <c r="CZ43">
        <v>6.8999999999999999E-3</v>
      </c>
      <c r="DA43">
        <v>89.747299999999996</v>
      </c>
      <c r="DB43" t="s">
        <v>179</v>
      </c>
      <c r="DC43" t="s">
        <v>176</v>
      </c>
      <c r="DD43">
        <v>0</v>
      </c>
      <c r="DE43">
        <v>65</v>
      </c>
      <c r="DF43">
        <v>5.7999999999999996E-3</v>
      </c>
      <c r="DG43">
        <v>84.622200000000007</v>
      </c>
      <c r="DH43" t="s">
        <v>179</v>
      </c>
      <c r="DI43" t="s">
        <v>176</v>
      </c>
      <c r="DJ43">
        <v>0</v>
      </c>
      <c r="DK43">
        <v>58.333300000000001</v>
      </c>
      <c r="DL43">
        <v>1.35E-2</v>
      </c>
      <c r="DM43">
        <v>82.4285</v>
      </c>
      <c r="DN43" t="s">
        <v>179</v>
      </c>
      <c r="DO43" t="s">
        <v>176</v>
      </c>
      <c r="DP43">
        <v>0</v>
      </c>
      <c r="DQ43">
        <v>42</v>
      </c>
      <c r="DR43">
        <v>1.55E-2</v>
      </c>
      <c r="DS43">
        <v>75.776499999999999</v>
      </c>
      <c r="DT43">
        <v>0</v>
      </c>
      <c r="DU43">
        <v>0</v>
      </c>
    </row>
    <row r="44" spans="1:125" x14ac:dyDescent="0.25">
      <c r="A44">
        <v>0</v>
      </c>
      <c r="B44" t="s">
        <v>180</v>
      </c>
      <c r="C44" t="s">
        <v>32</v>
      </c>
      <c r="D44" t="s">
        <v>181</v>
      </c>
      <c r="E44" t="s">
        <v>180</v>
      </c>
      <c r="F44">
        <v>0</v>
      </c>
      <c r="G44">
        <v>78.333299999999994</v>
      </c>
      <c r="H44">
        <v>1.6899999999999998E-2</v>
      </c>
      <c r="I44">
        <v>75.829499999999996</v>
      </c>
      <c r="J44" t="s">
        <v>181</v>
      </c>
      <c r="K44" t="s">
        <v>180</v>
      </c>
      <c r="L44">
        <v>0</v>
      </c>
      <c r="M44">
        <v>78.333299999999994</v>
      </c>
      <c r="N44">
        <v>1.6899999999999998E-2</v>
      </c>
      <c r="O44">
        <v>75.829499999999996</v>
      </c>
      <c r="P44" t="s">
        <v>181</v>
      </c>
      <c r="Q44" t="s">
        <v>180</v>
      </c>
      <c r="R44">
        <v>0</v>
      </c>
      <c r="S44">
        <v>83.333299999999994</v>
      </c>
      <c r="T44">
        <v>1.01E-2</v>
      </c>
      <c r="U44">
        <v>84.8994</v>
      </c>
      <c r="V44" t="s">
        <v>181</v>
      </c>
      <c r="W44" t="s">
        <v>180</v>
      </c>
      <c r="X44">
        <v>0</v>
      </c>
      <c r="Y44">
        <v>70</v>
      </c>
      <c r="Z44">
        <v>1.03E-2</v>
      </c>
      <c r="AA44">
        <v>84.6267</v>
      </c>
      <c r="AB44" t="s">
        <v>181</v>
      </c>
      <c r="AC44" t="s">
        <v>180</v>
      </c>
      <c r="AD44">
        <v>0</v>
      </c>
      <c r="AE44">
        <v>72.5</v>
      </c>
      <c r="AF44">
        <v>1.67E-2</v>
      </c>
      <c r="AG44">
        <v>75.921999999999997</v>
      </c>
      <c r="AH44" t="s">
        <v>181</v>
      </c>
      <c r="AI44" t="s">
        <v>180</v>
      </c>
      <c r="AJ44">
        <v>0</v>
      </c>
      <c r="AK44">
        <v>73.333299999999994</v>
      </c>
      <c r="AL44">
        <v>2.4400000000000002E-2</v>
      </c>
      <c r="AM44">
        <v>75.314499999999995</v>
      </c>
      <c r="AN44" t="s">
        <v>181</v>
      </c>
      <c r="AO44" t="s">
        <v>180</v>
      </c>
      <c r="AP44">
        <v>0</v>
      </c>
      <c r="AQ44">
        <v>70</v>
      </c>
      <c r="AR44">
        <v>1.0200000000000001E-2</v>
      </c>
      <c r="AS44">
        <v>67.607600000000005</v>
      </c>
      <c r="AT44" t="s">
        <v>181</v>
      </c>
      <c r="AU44" t="s">
        <v>180</v>
      </c>
      <c r="AV44">
        <v>0</v>
      </c>
      <c r="AW44">
        <v>100</v>
      </c>
      <c r="AX44">
        <v>6.7000000000000002E-3</v>
      </c>
      <c r="AY44">
        <v>76.264600000000002</v>
      </c>
      <c r="AZ44" t="s">
        <v>181</v>
      </c>
      <c r="BA44" t="s">
        <v>180</v>
      </c>
      <c r="BB44">
        <v>0</v>
      </c>
      <c r="BC44">
        <v>70</v>
      </c>
      <c r="BD44">
        <v>6.4999999999999997E-3</v>
      </c>
      <c r="BE44">
        <v>77.475999999999999</v>
      </c>
      <c r="BF44" t="s">
        <v>181</v>
      </c>
      <c r="BG44" t="s">
        <v>180</v>
      </c>
      <c r="BH44">
        <v>0</v>
      </c>
      <c r="BI44">
        <v>85</v>
      </c>
      <c r="BJ44">
        <v>1.14E-2</v>
      </c>
      <c r="BK44">
        <v>86.089699999999993</v>
      </c>
      <c r="BL44" t="s">
        <v>181</v>
      </c>
      <c r="BM44" t="s">
        <v>180</v>
      </c>
      <c r="BN44">
        <v>0</v>
      </c>
      <c r="BO44">
        <v>67.5</v>
      </c>
      <c r="BP44">
        <v>1.0699999999999999E-2</v>
      </c>
      <c r="BQ44">
        <v>75.109899999999996</v>
      </c>
      <c r="BR44" t="s">
        <v>181</v>
      </c>
      <c r="BS44" t="s">
        <v>180</v>
      </c>
      <c r="BT44">
        <v>0</v>
      </c>
      <c r="BU44">
        <v>75</v>
      </c>
      <c r="BV44">
        <v>1.43E-2</v>
      </c>
      <c r="BW44">
        <v>80.245000000000005</v>
      </c>
      <c r="BX44" t="s">
        <v>182</v>
      </c>
      <c r="BY44" t="s">
        <v>180</v>
      </c>
      <c r="BZ44">
        <v>0</v>
      </c>
      <c r="CA44">
        <v>75</v>
      </c>
      <c r="CB44">
        <v>1.1599999999999999E-2</v>
      </c>
      <c r="CC44">
        <v>85.591300000000004</v>
      </c>
      <c r="CD44" t="s">
        <v>181</v>
      </c>
      <c r="CE44" t="s">
        <v>180</v>
      </c>
      <c r="CF44">
        <v>0</v>
      </c>
      <c r="CG44">
        <v>80</v>
      </c>
      <c r="CH44">
        <v>6.4999999999999997E-3</v>
      </c>
      <c r="CI44">
        <v>87.376499999999993</v>
      </c>
      <c r="CJ44" t="s">
        <v>181</v>
      </c>
      <c r="CK44" t="s">
        <v>180</v>
      </c>
      <c r="CL44">
        <v>0</v>
      </c>
      <c r="CM44">
        <v>70</v>
      </c>
      <c r="CN44">
        <v>4.0000000000000001E-3</v>
      </c>
      <c r="CO44">
        <v>82.747200000000007</v>
      </c>
      <c r="CP44" t="s">
        <v>181</v>
      </c>
      <c r="CQ44" t="s">
        <v>180</v>
      </c>
      <c r="CR44">
        <v>0</v>
      </c>
      <c r="CS44">
        <v>65</v>
      </c>
      <c r="CT44">
        <v>8.8000000000000005E-3</v>
      </c>
      <c r="CU44">
        <v>76.119900000000001</v>
      </c>
      <c r="CV44" t="s">
        <v>181</v>
      </c>
      <c r="CW44" t="s">
        <v>180</v>
      </c>
      <c r="CX44">
        <v>0</v>
      </c>
      <c r="CY44">
        <v>65</v>
      </c>
      <c r="CZ44">
        <v>1.09E-2</v>
      </c>
      <c r="DA44">
        <v>75.287099999999995</v>
      </c>
      <c r="DB44" t="s">
        <v>181</v>
      </c>
      <c r="DC44" t="s">
        <v>180</v>
      </c>
      <c r="DD44">
        <v>0</v>
      </c>
      <c r="DE44">
        <v>65</v>
      </c>
      <c r="DF44">
        <v>7.9000000000000008E-3</v>
      </c>
      <c r="DG44">
        <v>75.552199999999999</v>
      </c>
      <c r="DH44" t="s">
        <v>181</v>
      </c>
      <c r="DI44" t="s">
        <v>180</v>
      </c>
      <c r="DJ44">
        <v>0</v>
      </c>
      <c r="DK44">
        <v>56.666699999999999</v>
      </c>
      <c r="DL44">
        <v>2.0899999999999998E-2</v>
      </c>
      <c r="DM44">
        <v>68.762799999999999</v>
      </c>
      <c r="DN44" t="s">
        <v>182</v>
      </c>
      <c r="DO44" t="s">
        <v>180</v>
      </c>
      <c r="DP44">
        <v>0</v>
      </c>
      <c r="DQ44">
        <v>45</v>
      </c>
      <c r="DR44">
        <v>2.6499999999999999E-2</v>
      </c>
      <c r="DS44">
        <v>57.472499999999997</v>
      </c>
      <c r="DT44">
        <v>0</v>
      </c>
      <c r="DU44">
        <v>0</v>
      </c>
    </row>
    <row r="45" spans="1:125" x14ac:dyDescent="0.25">
      <c r="A45">
        <v>0</v>
      </c>
      <c r="B45" t="s">
        <v>183</v>
      </c>
      <c r="C45" t="s">
        <v>32</v>
      </c>
      <c r="D45" t="s">
        <v>184</v>
      </c>
      <c r="E45" t="s">
        <v>183</v>
      </c>
      <c r="F45">
        <v>0.23980000000000001</v>
      </c>
      <c r="G45">
        <v>0.8</v>
      </c>
      <c r="H45">
        <v>0.36449999999999999</v>
      </c>
      <c r="I45">
        <v>1.2152000000000001</v>
      </c>
      <c r="J45" t="s">
        <v>184</v>
      </c>
      <c r="K45" t="s">
        <v>183</v>
      </c>
      <c r="L45">
        <v>0.23980000000000001</v>
      </c>
      <c r="M45">
        <v>0.8</v>
      </c>
      <c r="N45">
        <v>0.36449999999999999</v>
      </c>
      <c r="O45">
        <v>1.2152000000000001</v>
      </c>
      <c r="P45" t="s">
        <v>184</v>
      </c>
      <c r="Q45" t="s">
        <v>183</v>
      </c>
      <c r="R45">
        <v>4.0000000000000002E-4</v>
      </c>
      <c r="S45">
        <v>22.9</v>
      </c>
      <c r="T45">
        <v>2.0500000000000001E-2</v>
      </c>
      <c r="U45">
        <v>45.812100000000001</v>
      </c>
      <c r="V45" t="s">
        <v>184</v>
      </c>
      <c r="W45" t="s">
        <v>183</v>
      </c>
      <c r="X45">
        <v>2.0000000000000001E-4</v>
      </c>
      <c r="Y45">
        <v>19.956499999999998</v>
      </c>
      <c r="Z45">
        <v>2.7199999999999998E-2</v>
      </c>
      <c r="AA45">
        <v>39.571899999999999</v>
      </c>
      <c r="AB45" t="s">
        <v>184</v>
      </c>
      <c r="AC45" t="s">
        <v>183</v>
      </c>
      <c r="AD45">
        <v>8.0000000000000004E-4</v>
      </c>
      <c r="AE45">
        <v>14.4444</v>
      </c>
      <c r="AF45">
        <v>4.48E-2</v>
      </c>
      <c r="AG45">
        <v>31.7409</v>
      </c>
      <c r="AH45" t="s">
        <v>184</v>
      </c>
      <c r="AI45" t="s">
        <v>183</v>
      </c>
      <c r="AJ45">
        <v>5.9999999999999995E-4</v>
      </c>
      <c r="AK45">
        <v>15.9375</v>
      </c>
      <c r="AL45">
        <v>5.2200000000000003E-2</v>
      </c>
      <c r="AM45">
        <v>34.472900000000003</v>
      </c>
      <c r="AN45" t="s">
        <v>185</v>
      </c>
      <c r="AO45" t="s">
        <v>183</v>
      </c>
      <c r="AP45">
        <v>8.0000000000000002E-3</v>
      </c>
      <c r="AQ45">
        <v>5.5964999999999998</v>
      </c>
      <c r="AR45">
        <v>7.3899999999999993E-2</v>
      </c>
      <c r="AS45">
        <v>9.4690999999999992</v>
      </c>
      <c r="AT45" t="s">
        <v>184</v>
      </c>
      <c r="AU45" t="s">
        <v>183</v>
      </c>
      <c r="AV45">
        <v>8.0000000000000004E-4</v>
      </c>
      <c r="AW45">
        <v>9.2588000000000008</v>
      </c>
      <c r="AX45">
        <v>5.57E-2</v>
      </c>
      <c r="AY45">
        <v>17.428100000000001</v>
      </c>
      <c r="AZ45" t="s">
        <v>184</v>
      </c>
      <c r="BA45" t="s">
        <v>183</v>
      </c>
      <c r="BB45">
        <v>8.9999999999999998E-4</v>
      </c>
      <c r="BC45">
        <v>11.1546</v>
      </c>
      <c r="BD45">
        <v>5.57E-2</v>
      </c>
      <c r="BE45">
        <v>18.234100000000002</v>
      </c>
      <c r="BF45" t="s">
        <v>184</v>
      </c>
      <c r="BG45" t="s">
        <v>183</v>
      </c>
      <c r="BH45">
        <v>8.3000000000000001E-3</v>
      </c>
      <c r="BI45">
        <v>4.0483000000000002</v>
      </c>
      <c r="BJ45">
        <v>6.0499999999999998E-2</v>
      </c>
      <c r="BK45">
        <v>10.5669</v>
      </c>
      <c r="BL45" t="s">
        <v>184</v>
      </c>
      <c r="BM45" t="s">
        <v>183</v>
      </c>
      <c r="BN45">
        <v>1E-3</v>
      </c>
      <c r="BO45">
        <v>12.1395</v>
      </c>
      <c r="BP45">
        <v>4.4499999999999998E-2</v>
      </c>
      <c r="BQ45">
        <v>21.548300000000001</v>
      </c>
      <c r="BR45" t="s">
        <v>184</v>
      </c>
      <c r="BS45" t="s">
        <v>183</v>
      </c>
      <c r="BT45">
        <v>2.9999999999999997E-4</v>
      </c>
      <c r="BU45">
        <v>13.48</v>
      </c>
      <c r="BV45">
        <v>6.3100000000000003E-2</v>
      </c>
      <c r="BW45">
        <v>20.431799999999999</v>
      </c>
      <c r="BX45" t="e">
        <f>-HPSLXMTV</f>
        <v>#NAME?</v>
      </c>
      <c r="BY45" t="s">
        <v>183</v>
      </c>
      <c r="BZ45">
        <v>5.9999999999999995E-4</v>
      </c>
      <c r="CA45">
        <v>12.811299999999999</v>
      </c>
      <c r="CB45">
        <v>7.2700000000000001E-2</v>
      </c>
      <c r="CC45">
        <v>16.727699999999999</v>
      </c>
      <c r="CD45" t="e">
        <f>-HPSLXMTV</f>
        <v>#NAME?</v>
      </c>
      <c r="CE45" t="s">
        <v>183</v>
      </c>
      <c r="CF45">
        <v>2.0999999999999999E-3</v>
      </c>
      <c r="CG45">
        <v>5.7668999999999997</v>
      </c>
      <c r="CH45">
        <v>7.9399999999999998E-2</v>
      </c>
      <c r="CI45">
        <v>8.2873999999999999</v>
      </c>
      <c r="CJ45" t="s">
        <v>184</v>
      </c>
      <c r="CK45" t="s">
        <v>183</v>
      </c>
      <c r="CL45">
        <v>1.4E-3</v>
      </c>
      <c r="CM45">
        <v>6.3895999999999997</v>
      </c>
      <c r="CN45">
        <v>3.9E-2</v>
      </c>
      <c r="CO45">
        <v>12.305899999999999</v>
      </c>
      <c r="CP45" t="s">
        <v>184</v>
      </c>
      <c r="CQ45" t="s">
        <v>183</v>
      </c>
      <c r="CR45">
        <v>2E-3</v>
      </c>
      <c r="CS45">
        <v>8.1433999999999997</v>
      </c>
      <c r="CT45">
        <v>4.8800000000000003E-2</v>
      </c>
      <c r="CU45">
        <v>14.8788</v>
      </c>
      <c r="CV45" t="s">
        <v>184</v>
      </c>
      <c r="CW45" t="s">
        <v>183</v>
      </c>
      <c r="CX45">
        <v>4.1999999999999997E-3</v>
      </c>
      <c r="CY45">
        <v>7.2279999999999998</v>
      </c>
      <c r="CZ45">
        <v>5.79E-2</v>
      </c>
      <c r="DA45">
        <v>14.6358</v>
      </c>
      <c r="DB45" t="s">
        <v>184</v>
      </c>
      <c r="DC45" t="s">
        <v>183</v>
      </c>
      <c r="DD45">
        <v>3.8E-3</v>
      </c>
      <c r="DE45">
        <v>6.8601000000000001</v>
      </c>
      <c r="DF45">
        <v>5.8700000000000002E-2</v>
      </c>
      <c r="DG45">
        <v>14.178900000000001</v>
      </c>
      <c r="DH45" t="s">
        <v>184</v>
      </c>
      <c r="DI45" t="s">
        <v>183</v>
      </c>
      <c r="DJ45">
        <v>2.5000000000000001E-3</v>
      </c>
      <c r="DK45">
        <v>7.6882999999999999</v>
      </c>
      <c r="DL45">
        <v>0.10630000000000001</v>
      </c>
      <c r="DM45">
        <v>16.9969</v>
      </c>
      <c r="DN45" t="s">
        <v>184</v>
      </c>
      <c r="DO45" t="s">
        <v>183</v>
      </c>
      <c r="DP45">
        <v>1.4E-3</v>
      </c>
      <c r="DQ45">
        <v>13.1318</v>
      </c>
      <c r="DR45">
        <v>8.5699999999999998E-2</v>
      </c>
      <c r="DS45">
        <v>20.6279</v>
      </c>
      <c r="DT45">
        <v>2.5899999999999999E-2</v>
      </c>
      <c r="DU45">
        <v>2</v>
      </c>
    </row>
    <row r="46" spans="1:125" x14ac:dyDescent="0.25">
      <c r="A46">
        <v>0</v>
      </c>
      <c r="B46" t="s">
        <v>186</v>
      </c>
      <c r="C46" t="s">
        <v>32</v>
      </c>
      <c r="D46" t="s">
        <v>187</v>
      </c>
      <c r="E46" t="s">
        <v>186</v>
      </c>
      <c r="F46">
        <v>0</v>
      </c>
      <c r="G46">
        <v>76.666700000000006</v>
      </c>
      <c r="H46">
        <v>1.1299999999999999E-2</v>
      </c>
      <c r="I46">
        <v>90.153199999999998</v>
      </c>
      <c r="J46" t="s">
        <v>187</v>
      </c>
      <c r="K46" t="s">
        <v>186</v>
      </c>
      <c r="L46">
        <v>0</v>
      </c>
      <c r="M46">
        <v>76.666700000000006</v>
      </c>
      <c r="N46">
        <v>1.1299999999999999E-2</v>
      </c>
      <c r="O46">
        <v>90.153199999999998</v>
      </c>
      <c r="P46" t="s">
        <v>187</v>
      </c>
      <c r="Q46" t="s">
        <v>186</v>
      </c>
      <c r="R46">
        <v>0</v>
      </c>
      <c r="S46">
        <v>55</v>
      </c>
      <c r="T46">
        <v>1.0800000000000001E-2</v>
      </c>
      <c r="U46">
        <v>82.079599999999999</v>
      </c>
      <c r="V46" t="s">
        <v>187</v>
      </c>
      <c r="W46" t="s">
        <v>186</v>
      </c>
      <c r="X46">
        <v>0</v>
      </c>
      <c r="Y46">
        <v>37</v>
      </c>
      <c r="Z46">
        <v>2.1399999999999999E-2</v>
      </c>
      <c r="AA46">
        <v>50.991300000000003</v>
      </c>
      <c r="AB46" t="s">
        <v>187</v>
      </c>
      <c r="AC46" t="s">
        <v>186</v>
      </c>
      <c r="AD46">
        <v>2.0000000000000001E-4</v>
      </c>
      <c r="AE46">
        <v>25.3</v>
      </c>
      <c r="AF46">
        <v>3.7499999999999999E-2</v>
      </c>
      <c r="AG46">
        <v>38.987299999999998</v>
      </c>
      <c r="AH46" t="s">
        <v>187</v>
      </c>
      <c r="AI46" t="s">
        <v>186</v>
      </c>
      <c r="AJ46">
        <v>2.0000000000000001E-4</v>
      </c>
      <c r="AK46">
        <v>26.133299999999998</v>
      </c>
      <c r="AL46">
        <v>4.1099999999999998E-2</v>
      </c>
      <c r="AM46">
        <v>47.153700000000001</v>
      </c>
      <c r="AN46" t="s">
        <v>187</v>
      </c>
      <c r="AO46" t="s">
        <v>186</v>
      </c>
      <c r="AP46">
        <v>0</v>
      </c>
      <c r="AQ46">
        <v>52.142899999999997</v>
      </c>
      <c r="AR46">
        <v>8.3000000000000001E-3</v>
      </c>
      <c r="AS46">
        <v>75.1297</v>
      </c>
      <c r="AT46" t="s">
        <v>187</v>
      </c>
      <c r="AU46" t="s">
        <v>186</v>
      </c>
      <c r="AV46">
        <v>0</v>
      </c>
      <c r="AW46">
        <v>39</v>
      </c>
      <c r="AX46">
        <v>1.32E-2</v>
      </c>
      <c r="AY46">
        <v>54.620899999999999</v>
      </c>
      <c r="AZ46" t="s">
        <v>187</v>
      </c>
      <c r="BA46" t="s">
        <v>186</v>
      </c>
      <c r="BB46">
        <v>0</v>
      </c>
      <c r="BC46">
        <v>39.5</v>
      </c>
      <c r="BD46">
        <v>1.35E-2</v>
      </c>
      <c r="BE46">
        <v>54.594799999999999</v>
      </c>
      <c r="BF46" t="s">
        <v>187</v>
      </c>
      <c r="BG46" t="s">
        <v>186</v>
      </c>
      <c r="BH46">
        <v>1E-4</v>
      </c>
      <c r="BI46">
        <v>46.5</v>
      </c>
      <c r="BJ46">
        <v>1.44E-2</v>
      </c>
      <c r="BK46">
        <v>76.452399999999997</v>
      </c>
      <c r="BL46" t="s">
        <v>187</v>
      </c>
      <c r="BM46" t="s">
        <v>186</v>
      </c>
      <c r="BN46">
        <v>0</v>
      </c>
      <c r="BO46">
        <v>47</v>
      </c>
      <c r="BP46">
        <v>1.09E-2</v>
      </c>
      <c r="BQ46">
        <v>74.539900000000003</v>
      </c>
      <c r="BR46" t="s">
        <v>187</v>
      </c>
      <c r="BS46" t="s">
        <v>186</v>
      </c>
      <c r="BT46">
        <v>0</v>
      </c>
      <c r="BU46">
        <v>57.5</v>
      </c>
      <c r="BV46">
        <v>1.52E-2</v>
      </c>
      <c r="BW46">
        <v>78.004499999999993</v>
      </c>
      <c r="BX46" t="s">
        <v>187</v>
      </c>
      <c r="BY46" t="s">
        <v>186</v>
      </c>
      <c r="BZ46">
        <v>0</v>
      </c>
      <c r="CA46">
        <v>40.5</v>
      </c>
      <c r="CB46">
        <v>1.9699999999999999E-2</v>
      </c>
      <c r="CC46">
        <v>66.245099999999994</v>
      </c>
      <c r="CD46" t="s">
        <v>187</v>
      </c>
      <c r="CE46" t="s">
        <v>186</v>
      </c>
      <c r="CF46">
        <v>0</v>
      </c>
      <c r="CG46">
        <v>44</v>
      </c>
      <c r="CH46">
        <v>1.1599999999999999E-2</v>
      </c>
      <c r="CI46">
        <v>67.290800000000004</v>
      </c>
      <c r="CJ46" t="s">
        <v>187</v>
      </c>
      <c r="CK46" t="s">
        <v>186</v>
      </c>
      <c r="CL46">
        <v>0</v>
      </c>
      <c r="CM46">
        <v>42</v>
      </c>
      <c r="CN46">
        <v>6.1000000000000004E-3</v>
      </c>
      <c r="CO46">
        <v>69.173199999999994</v>
      </c>
      <c r="CP46" t="s">
        <v>187</v>
      </c>
      <c r="CQ46" t="s">
        <v>186</v>
      </c>
      <c r="CR46">
        <v>0</v>
      </c>
      <c r="CS46">
        <v>45</v>
      </c>
      <c r="CT46">
        <v>1.01E-2</v>
      </c>
      <c r="CU46">
        <v>70.540099999999995</v>
      </c>
      <c r="CV46" t="s">
        <v>187</v>
      </c>
      <c r="CW46" t="s">
        <v>186</v>
      </c>
      <c r="CX46">
        <v>0</v>
      </c>
      <c r="CY46">
        <v>46</v>
      </c>
      <c r="CZ46">
        <v>1.2E-2</v>
      </c>
      <c r="DA46">
        <v>71.300700000000006</v>
      </c>
      <c r="DB46" t="s">
        <v>187</v>
      </c>
      <c r="DC46" t="s">
        <v>186</v>
      </c>
      <c r="DD46">
        <v>0</v>
      </c>
      <c r="DE46">
        <v>37</v>
      </c>
      <c r="DF46">
        <v>1.15E-2</v>
      </c>
      <c r="DG46">
        <v>62.476700000000001</v>
      </c>
      <c r="DH46" t="s">
        <v>188</v>
      </c>
      <c r="DI46" t="s">
        <v>186</v>
      </c>
      <c r="DJ46">
        <v>1E-4</v>
      </c>
      <c r="DK46">
        <v>24.555599999999998</v>
      </c>
      <c r="DL46">
        <v>2.6200000000000001E-2</v>
      </c>
      <c r="DM46">
        <v>60.748800000000003</v>
      </c>
      <c r="DN46" t="s">
        <v>187</v>
      </c>
      <c r="DO46" t="s">
        <v>186</v>
      </c>
      <c r="DP46">
        <v>1E-4</v>
      </c>
      <c r="DQ46">
        <v>37.666699999999999</v>
      </c>
      <c r="DR46">
        <v>2.1299999999999999E-2</v>
      </c>
      <c r="DS46">
        <v>65.145399999999995</v>
      </c>
      <c r="DT46">
        <v>0</v>
      </c>
      <c r="DU46">
        <v>0</v>
      </c>
    </row>
    <row r="47" spans="1:125" x14ac:dyDescent="0.25">
      <c r="A47">
        <v>0</v>
      </c>
      <c r="B47" t="s">
        <v>189</v>
      </c>
      <c r="C47" t="s">
        <v>32</v>
      </c>
      <c r="D47" t="s">
        <v>190</v>
      </c>
      <c r="E47" t="s">
        <v>189</v>
      </c>
      <c r="F47">
        <v>0</v>
      </c>
      <c r="G47">
        <v>73.75</v>
      </c>
      <c r="H47">
        <v>1.83E-2</v>
      </c>
      <c r="I47">
        <v>72.369699999999995</v>
      </c>
      <c r="J47" t="s">
        <v>190</v>
      </c>
      <c r="K47" t="s">
        <v>189</v>
      </c>
      <c r="L47">
        <v>0</v>
      </c>
      <c r="M47">
        <v>73.75</v>
      </c>
      <c r="N47">
        <v>1.83E-2</v>
      </c>
      <c r="O47">
        <v>72.369699999999995</v>
      </c>
      <c r="P47" t="s">
        <v>190</v>
      </c>
      <c r="Q47" t="s">
        <v>189</v>
      </c>
      <c r="R47">
        <v>0</v>
      </c>
      <c r="S47">
        <v>59</v>
      </c>
      <c r="T47">
        <v>1.4E-2</v>
      </c>
      <c r="U47">
        <v>68.986199999999997</v>
      </c>
      <c r="V47" t="s">
        <v>191</v>
      </c>
      <c r="W47" t="s">
        <v>189</v>
      </c>
      <c r="X47">
        <v>0</v>
      </c>
      <c r="Y47">
        <v>45</v>
      </c>
      <c r="Z47">
        <v>0.02</v>
      </c>
      <c r="AA47">
        <v>54.501899999999999</v>
      </c>
      <c r="AB47" t="s">
        <v>191</v>
      </c>
      <c r="AC47" t="s">
        <v>189</v>
      </c>
      <c r="AD47">
        <v>1E-4</v>
      </c>
      <c r="AE47">
        <v>40.25</v>
      </c>
      <c r="AF47">
        <v>3.95E-2</v>
      </c>
      <c r="AG47">
        <v>36.793100000000003</v>
      </c>
      <c r="AH47" t="s">
        <v>191</v>
      </c>
      <c r="AI47" t="s">
        <v>189</v>
      </c>
      <c r="AJ47">
        <v>1E-4</v>
      </c>
      <c r="AK47">
        <v>40.25</v>
      </c>
      <c r="AL47">
        <v>4.9299999999999997E-2</v>
      </c>
      <c r="AM47">
        <v>37.377000000000002</v>
      </c>
      <c r="AN47" t="s">
        <v>192</v>
      </c>
      <c r="AO47" t="s">
        <v>189</v>
      </c>
      <c r="AP47">
        <v>0</v>
      </c>
      <c r="AQ47">
        <v>75</v>
      </c>
      <c r="AR47">
        <v>7.6E-3</v>
      </c>
      <c r="AS47">
        <v>77.815899999999999</v>
      </c>
      <c r="AT47" t="s">
        <v>190</v>
      </c>
      <c r="AU47" t="s">
        <v>189</v>
      </c>
      <c r="AV47">
        <v>0</v>
      </c>
      <c r="AW47">
        <v>100</v>
      </c>
      <c r="AX47">
        <v>7.6E-3</v>
      </c>
      <c r="AY47">
        <v>72.366900000000001</v>
      </c>
      <c r="AZ47" t="s">
        <v>190</v>
      </c>
      <c r="BA47" t="s">
        <v>189</v>
      </c>
      <c r="BB47">
        <v>0</v>
      </c>
      <c r="BC47">
        <v>100</v>
      </c>
      <c r="BD47">
        <v>6.6E-3</v>
      </c>
      <c r="BE47">
        <v>76.8309</v>
      </c>
      <c r="BF47" t="s">
        <v>190</v>
      </c>
      <c r="BG47" t="s">
        <v>189</v>
      </c>
      <c r="BH47">
        <v>0</v>
      </c>
      <c r="BI47">
        <v>85</v>
      </c>
      <c r="BJ47">
        <v>1.0999999999999999E-2</v>
      </c>
      <c r="BK47">
        <v>87.549800000000005</v>
      </c>
      <c r="BL47" t="s">
        <v>190</v>
      </c>
      <c r="BM47" t="s">
        <v>189</v>
      </c>
      <c r="BN47">
        <v>0</v>
      </c>
      <c r="BO47">
        <v>90</v>
      </c>
      <c r="BP47">
        <v>6.4999999999999997E-3</v>
      </c>
      <c r="BQ47">
        <v>90.944400000000002</v>
      </c>
      <c r="BR47" t="s">
        <v>190</v>
      </c>
      <c r="BS47" t="s">
        <v>189</v>
      </c>
      <c r="BT47">
        <v>0</v>
      </c>
      <c r="BU47">
        <v>75</v>
      </c>
      <c r="BV47">
        <v>1.7999999999999999E-2</v>
      </c>
      <c r="BW47">
        <v>71.599000000000004</v>
      </c>
      <c r="BX47" t="s">
        <v>190</v>
      </c>
      <c r="BY47" t="s">
        <v>189</v>
      </c>
      <c r="BZ47">
        <v>0</v>
      </c>
      <c r="CA47">
        <v>62.5</v>
      </c>
      <c r="CB47">
        <v>2.0400000000000001E-2</v>
      </c>
      <c r="CC47">
        <v>64.619100000000003</v>
      </c>
      <c r="CD47" t="s">
        <v>190</v>
      </c>
      <c r="CE47" t="s">
        <v>189</v>
      </c>
      <c r="CF47">
        <v>0</v>
      </c>
      <c r="CG47">
        <v>60</v>
      </c>
      <c r="CH47">
        <v>1.1900000000000001E-2</v>
      </c>
      <c r="CI47">
        <v>65.996499999999997</v>
      </c>
      <c r="CJ47" t="s">
        <v>190</v>
      </c>
      <c r="CK47" t="s">
        <v>189</v>
      </c>
      <c r="CL47">
        <v>0</v>
      </c>
      <c r="CM47">
        <v>100</v>
      </c>
      <c r="CN47">
        <v>3.8999999999999998E-3</v>
      </c>
      <c r="CO47">
        <v>83.792400000000001</v>
      </c>
      <c r="CP47" t="s">
        <v>190</v>
      </c>
      <c r="CQ47" t="s">
        <v>189</v>
      </c>
      <c r="CR47">
        <v>0</v>
      </c>
      <c r="CS47">
        <v>90</v>
      </c>
      <c r="CT47">
        <v>6.8999999999999999E-3</v>
      </c>
      <c r="CU47">
        <v>84.304299999999998</v>
      </c>
      <c r="CV47" t="s">
        <v>190</v>
      </c>
      <c r="CW47" t="s">
        <v>189</v>
      </c>
      <c r="CX47">
        <v>0</v>
      </c>
      <c r="CY47">
        <v>90</v>
      </c>
      <c r="CZ47">
        <v>8.0000000000000002E-3</v>
      </c>
      <c r="DA47">
        <v>85.812299999999993</v>
      </c>
      <c r="DB47" t="s">
        <v>190</v>
      </c>
      <c r="DC47" t="s">
        <v>189</v>
      </c>
      <c r="DD47">
        <v>0</v>
      </c>
      <c r="DE47">
        <v>80</v>
      </c>
      <c r="DF47">
        <v>6.6E-3</v>
      </c>
      <c r="DG47">
        <v>80.786699999999996</v>
      </c>
      <c r="DH47" t="s">
        <v>190</v>
      </c>
      <c r="DI47" t="s">
        <v>189</v>
      </c>
      <c r="DJ47">
        <v>0</v>
      </c>
      <c r="DK47">
        <v>70</v>
      </c>
      <c r="DL47">
        <v>1.72E-2</v>
      </c>
      <c r="DM47">
        <v>75.122200000000007</v>
      </c>
      <c r="DN47" t="s">
        <v>190</v>
      </c>
      <c r="DO47" t="s">
        <v>189</v>
      </c>
      <c r="DP47">
        <v>0</v>
      </c>
      <c r="DQ47">
        <v>100</v>
      </c>
      <c r="DR47">
        <v>1.0500000000000001E-2</v>
      </c>
      <c r="DS47">
        <v>86.192800000000005</v>
      </c>
      <c r="DT47">
        <v>0</v>
      </c>
      <c r="DU47">
        <v>0</v>
      </c>
    </row>
    <row r="48" spans="1:125" x14ac:dyDescent="0.25">
      <c r="A48">
        <v>0</v>
      </c>
      <c r="B48" t="s">
        <v>193</v>
      </c>
      <c r="C48" t="s">
        <v>32</v>
      </c>
      <c r="D48" t="e">
        <f>-PSLXMTVV</f>
        <v>#NAME?</v>
      </c>
      <c r="E48" t="s">
        <v>193</v>
      </c>
      <c r="F48">
        <v>8.2000000000000007E-3</v>
      </c>
      <c r="G48">
        <v>5.6140999999999996</v>
      </c>
      <c r="H48">
        <v>0.15329999999999999</v>
      </c>
      <c r="I48">
        <v>5.8552999999999997</v>
      </c>
      <c r="J48" t="e">
        <f>-PSLXMTVV</f>
        <v>#NAME?</v>
      </c>
      <c r="K48" t="s">
        <v>193</v>
      </c>
      <c r="L48">
        <v>8.2000000000000007E-3</v>
      </c>
      <c r="M48">
        <v>5.6140999999999996</v>
      </c>
      <c r="N48">
        <v>0.15329999999999999</v>
      </c>
      <c r="O48">
        <v>5.8552999999999997</v>
      </c>
      <c r="P48" t="e">
        <f>-PSLXMTVV</f>
        <v>#NAME?</v>
      </c>
      <c r="Q48" t="s">
        <v>193</v>
      </c>
      <c r="R48">
        <v>0</v>
      </c>
      <c r="S48">
        <v>67.5</v>
      </c>
      <c r="T48">
        <v>1.11E-2</v>
      </c>
      <c r="U48">
        <v>80.824600000000004</v>
      </c>
      <c r="V48" t="s">
        <v>194</v>
      </c>
      <c r="W48" t="s">
        <v>193</v>
      </c>
      <c r="X48">
        <v>0</v>
      </c>
      <c r="Y48">
        <v>60</v>
      </c>
      <c r="Z48">
        <v>1.4800000000000001E-2</v>
      </c>
      <c r="AA48">
        <v>69.512299999999996</v>
      </c>
      <c r="AB48" t="e">
        <f>-PSLXMTVV</f>
        <v>#NAME?</v>
      </c>
      <c r="AC48" t="s">
        <v>193</v>
      </c>
      <c r="AD48">
        <v>0</v>
      </c>
      <c r="AE48">
        <v>50</v>
      </c>
      <c r="AF48">
        <v>2.35E-2</v>
      </c>
      <c r="AG48">
        <v>60.695399999999999</v>
      </c>
      <c r="AH48" t="e">
        <f>-PSLXMTVV</f>
        <v>#NAME?</v>
      </c>
      <c r="AI48" t="s">
        <v>193</v>
      </c>
      <c r="AJ48">
        <v>0</v>
      </c>
      <c r="AK48">
        <v>65</v>
      </c>
      <c r="AL48">
        <v>2.8000000000000001E-2</v>
      </c>
      <c r="AM48">
        <v>68.491500000000002</v>
      </c>
      <c r="AN48" t="s">
        <v>194</v>
      </c>
      <c r="AO48" t="s">
        <v>193</v>
      </c>
      <c r="AP48">
        <v>2.9999999999999997E-4</v>
      </c>
      <c r="AQ48">
        <v>22.486499999999999</v>
      </c>
      <c r="AR48">
        <v>2.1899999999999999E-2</v>
      </c>
      <c r="AS48">
        <v>38.535699999999999</v>
      </c>
      <c r="AT48" t="e">
        <f>-PSLXMTVV</f>
        <v>#NAME?</v>
      </c>
      <c r="AU48" t="s">
        <v>193</v>
      </c>
      <c r="AV48">
        <v>0</v>
      </c>
      <c r="AW48">
        <v>31</v>
      </c>
      <c r="AX48">
        <v>2.35E-2</v>
      </c>
      <c r="AY48">
        <v>37.091999999999999</v>
      </c>
      <c r="AZ48" t="s">
        <v>194</v>
      </c>
      <c r="BA48" t="s">
        <v>193</v>
      </c>
      <c r="BB48">
        <v>0</v>
      </c>
      <c r="BC48">
        <v>29.2</v>
      </c>
      <c r="BD48">
        <v>2.5899999999999999E-2</v>
      </c>
      <c r="BE48">
        <v>35.240200000000002</v>
      </c>
      <c r="BF48" t="e">
        <f>-PSLXMTVV</f>
        <v>#NAME?</v>
      </c>
      <c r="BG48" t="s">
        <v>193</v>
      </c>
      <c r="BH48">
        <v>2.0000000000000001E-4</v>
      </c>
      <c r="BI48">
        <v>26.291699999999999</v>
      </c>
      <c r="BJ48">
        <v>2.98E-2</v>
      </c>
      <c r="BK48">
        <v>37.287399999999998</v>
      </c>
      <c r="BL48" t="s">
        <v>194</v>
      </c>
      <c r="BM48" t="s">
        <v>193</v>
      </c>
      <c r="BN48">
        <v>1E-4</v>
      </c>
      <c r="BO48">
        <v>29.666699999999999</v>
      </c>
      <c r="BP48">
        <v>2.9399999999999999E-2</v>
      </c>
      <c r="BQ48">
        <v>34.314900000000002</v>
      </c>
      <c r="BR48" t="s">
        <v>195</v>
      </c>
      <c r="BS48" t="s">
        <v>193</v>
      </c>
      <c r="BT48">
        <v>0</v>
      </c>
      <c r="BU48">
        <v>50</v>
      </c>
      <c r="BV48">
        <v>2.4799999999999999E-2</v>
      </c>
      <c r="BW48">
        <v>57.724499999999999</v>
      </c>
      <c r="BX48" t="e">
        <f>-PSLXMTVV</f>
        <v>#NAME?</v>
      </c>
      <c r="BY48" t="s">
        <v>193</v>
      </c>
      <c r="BZ48">
        <v>0</v>
      </c>
      <c r="CA48">
        <v>55</v>
      </c>
      <c r="CB48">
        <v>1.7600000000000001E-2</v>
      </c>
      <c r="CC48">
        <v>70.803700000000006</v>
      </c>
      <c r="CD48" t="e">
        <f>-PSLXMTVV</f>
        <v>#NAME?</v>
      </c>
      <c r="CE48" t="s">
        <v>193</v>
      </c>
      <c r="CF48">
        <v>0</v>
      </c>
      <c r="CG48">
        <v>32.666699999999999</v>
      </c>
      <c r="CH48">
        <v>1.6799999999999999E-2</v>
      </c>
      <c r="CI48">
        <v>52.173499999999997</v>
      </c>
      <c r="CJ48" t="e">
        <f>-PSLXMTVV</f>
        <v>#NAME?</v>
      </c>
      <c r="CK48" t="s">
        <v>193</v>
      </c>
      <c r="CL48">
        <v>0</v>
      </c>
      <c r="CM48">
        <v>24.5</v>
      </c>
      <c r="CN48">
        <v>1.83E-2</v>
      </c>
      <c r="CO48">
        <v>30.351900000000001</v>
      </c>
      <c r="CP48" t="s">
        <v>194</v>
      </c>
      <c r="CQ48" t="s">
        <v>193</v>
      </c>
      <c r="CR48">
        <v>1E-4</v>
      </c>
      <c r="CS48">
        <v>26.615400000000001</v>
      </c>
      <c r="CT48">
        <v>2.58E-2</v>
      </c>
      <c r="CU48">
        <v>32.712699999999998</v>
      </c>
      <c r="CV48" t="e">
        <f>-PSLXMTVV</f>
        <v>#NAME?</v>
      </c>
      <c r="CW48" t="s">
        <v>193</v>
      </c>
      <c r="CX48">
        <v>2.0000000000000001E-4</v>
      </c>
      <c r="CY48">
        <v>24.296299999999999</v>
      </c>
      <c r="CZ48">
        <v>3.2899999999999999E-2</v>
      </c>
      <c r="DA48">
        <v>30.5091</v>
      </c>
      <c r="DB48" t="s">
        <v>194</v>
      </c>
      <c r="DC48" t="s">
        <v>193</v>
      </c>
      <c r="DD48">
        <v>2.0000000000000001E-4</v>
      </c>
      <c r="DE48">
        <v>22.708300000000001</v>
      </c>
      <c r="DF48">
        <v>3.1600000000000003E-2</v>
      </c>
      <c r="DG48">
        <v>28.6782</v>
      </c>
      <c r="DH48" t="e">
        <f>-PSLXMTVV</f>
        <v>#NAME?</v>
      </c>
      <c r="DI48" t="s">
        <v>193</v>
      </c>
      <c r="DJ48">
        <v>0</v>
      </c>
      <c r="DK48">
        <v>36.75</v>
      </c>
      <c r="DL48">
        <v>4.2200000000000001E-2</v>
      </c>
      <c r="DM48">
        <v>43.826300000000003</v>
      </c>
      <c r="DN48" t="s">
        <v>194</v>
      </c>
      <c r="DO48" t="s">
        <v>193</v>
      </c>
      <c r="DP48">
        <v>1E-4</v>
      </c>
      <c r="DQ48">
        <v>30.923100000000002</v>
      </c>
      <c r="DR48">
        <v>5.79E-2</v>
      </c>
      <c r="DS48">
        <v>31.474599999999999</v>
      </c>
      <c r="DT48">
        <v>8.9999999999999998E-4</v>
      </c>
      <c r="DU48">
        <v>0</v>
      </c>
    </row>
    <row r="49" spans="1:125" x14ac:dyDescent="0.25">
      <c r="A49">
        <v>0</v>
      </c>
      <c r="B49" t="s">
        <v>196</v>
      </c>
      <c r="C49" t="s">
        <v>32</v>
      </c>
      <c r="D49" t="s">
        <v>197</v>
      </c>
      <c r="E49" t="s">
        <v>196</v>
      </c>
      <c r="F49">
        <v>1E-4</v>
      </c>
      <c r="G49">
        <v>32.75</v>
      </c>
      <c r="H49">
        <v>2.12E-2</v>
      </c>
      <c r="I49">
        <v>65.358800000000002</v>
      </c>
      <c r="J49" t="s">
        <v>197</v>
      </c>
      <c r="K49" t="s">
        <v>196</v>
      </c>
      <c r="L49">
        <v>1E-4</v>
      </c>
      <c r="M49">
        <v>32.75</v>
      </c>
      <c r="N49">
        <v>2.12E-2</v>
      </c>
      <c r="O49">
        <v>65.358800000000002</v>
      </c>
      <c r="P49" t="s">
        <v>197</v>
      </c>
      <c r="Q49" t="s">
        <v>196</v>
      </c>
      <c r="R49">
        <v>0</v>
      </c>
      <c r="S49">
        <v>61.428600000000003</v>
      </c>
      <c r="T49">
        <v>8.0000000000000002E-3</v>
      </c>
      <c r="U49">
        <v>91.784300000000002</v>
      </c>
      <c r="V49" t="s">
        <v>197</v>
      </c>
      <c r="W49" t="s">
        <v>196</v>
      </c>
      <c r="X49">
        <v>0</v>
      </c>
      <c r="Y49">
        <v>34.25</v>
      </c>
      <c r="Z49">
        <v>1.3599999999999999E-2</v>
      </c>
      <c r="AA49">
        <v>73.314800000000005</v>
      </c>
      <c r="AB49" t="s">
        <v>197</v>
      </c>
      <c r="AC49" t="s">
        <v>196</v>
      </c>
      <c r="AD49">
        <v>1E-4</v>
      </c>
      <c r="AE49">
        <v>27.875</v>
      </c>
      <c r="AF49">
        <v>2.2200000000000001E-2</v>
      </c>
      <c r="AG49">
        <v>63.373899999999999</v>
      </c>
      <c r="AH49" t="s">
        <v>197</v>
      </c>
      <c r="AI49" t="s">
        <v>196</v>
      </c>
      <c r="AJ49">
        <v>1E-4</v>
      </c>
      <c r="AK49">
        <v>33</v>
      </c>
      <c r="AL49">
        <v>2.75E-2</v>
      </c>
      <c r="AM49">
        <v>69.387</v>
      </c>
      <c r="AN49" t="s">
        <v>197</v>
      </c>
      <c r="AO49" t="s">
        <v>196</v>
      </c>
      <c r="AP49">
        <v>1E-4</v>
      </c>
      <c r="AQ49">
        <v>32.299999999999997</v>
      </c>
      <c r="AR49">
        <v>1.52E-2</v>
      </c>
      <c r="AS49">
        <v>51.963200000000001</v>
      </c>
      <c r="AT49" t="s">
        <v>197</v>
      </c>
      <c r="AU49" t="s">
        <v>196</v>
      </c>
      <c r="AV49">
        <v>0</v>
      </c>
      <c r="AW49">
        <v>23.714300000000001</v>
      </c>
      <c r="AX49">
        <v>1.67E-2</v>
      </c>
      <c r="AY49">
        <v>46.990900000000003</v>
      </c>
      <c r="AZ49" t="s">
        <v>197</v>
      </c>
      <c r="BA49" t="s">
        <v>196</v>
      </c>
      <c r="BB49">
        <v>1E-4</v>
      </c>
      <c r="BC49">
        <v>26.625</v>
      </c>
      <c r="BD49">
        <v>1.7899999999999999E-2</v>
      </c>
      <c r="BE49">
        <v>45.688099999999999</v>
      </c>
      <c r="BF49" t="s">
        <v>197</v>
      </c>
      <c r="BG49" t="s">
        <v>196</v>
      </c>
      <c r="BH49">
        <v>1E-4</v>
      </c>
      <c r="BI49">
        <v>40.4</v>
      </c>
      <c r="BJ49">
        <v>1.24E-2</v>
      </c>
      <c r="BK49">
        <v>82.935000000000002</v>
      </c>
      <c r="BL49" t="s">
        <v>197</v>
      </c>
      <c r="BM49" t="s">
        <v>196</v>
      </c>
      <c r="BN49">
        <v>0</v>
      </c>
      <c r="BO49">
        <v>45.5</v>
      </c>
      <c r="BP49">
        <v>1.0699999999999999E-2</v>
      </c>
      <c r="BQ49">
        <v>74.9465</v>
      </c>
      <c r="BR49" t="s">
        <v>197</v>
      </c>
      <c r="BS49" t="s">
        <v>196</v>
      </c>
      <c r="BT49">
        <v>0</v>
      </c>
      <c r="BU49">
        <v>46</v>
      </c>
      <c r="BV49">
        <v>1.7399999999999999E-2</v>
      </c>
      <c r="BW49">
        <v>72.974699999999999</v>
      </c>
      <c r="BX49" t="s">
        <v>197</v>
      </c>
      <c r="BY49" t="s">
        <v>196</v>
      </c>
      <c r="BZ49">
        <v>0</v>
      </c>
      <c r="CA49">
        <v>50</v>
      </c>
      <c r="CB49">
        <v>1.6E-2</v>
      </c>
      <c r="CC49">
        <v>74.669600000000003</v>
      </c>
      <c r="CD49" t="s">
        <v>197</v>
      </c>
      <c r="CE49" t="s">
        <v>196</v>
      </c>
      <c r="CF49">
        <v>0</v>
      </c>
      <c r="CG49">
        <v>45</v>
      </c>
      <c r="CH49">
        <v>0.01</v>
      </c>
      <c r="CI49">
        <v>73.063500000000005</v>
      </c>
      <c r="CJ49" t="s">
        <v>197</v>
      </c>
      <c r="CK49" t="s">
        <v>196</v>
      </c>
      <c r="CL49">
        <v>0</v>
      </c>
      <c r="CM49">
        <v>30.5</v>
      </c>
      <c r="CN49">
        <v>7.6E-3</v>
      </c>
      <c r="CO49">
        <v>61.131700000000002</v>
      </c>
      <c r="CP49" t="s">
        <v>197</v>
      </c>
      <c r="CQ49" t="s">
        <v>196</v>
      </c>
      <c r="CR49">
        <v>0</v>
      </c>
      <c r="CS49">
        <v>41</v>
      </c>
      <c r="CT49">
        <v>9.7000000000000003E-3</v>
      </c>
      <c r="CU49">
        <v>72.371300000000005</v>
      </c>
      <c r="CV49" t="s">
        <v>197</v>
      </c>
      <c r="CW49" t="s">
        <v>196</v>
      </c>
      <c r="CX49">
        <v>0</v>
      </c>
      <c r="CY49">
        <v>39.75</v>
      </c>
      <c r="CZ49">
        <v>1.1900000000000001E-2</v>
      </c>
      <c r="DA49">
        <v>71.657300000000006</v>
      </c>
      <c r="DB49" t="s">
        <v>197</v>
      </c>
      <c r="DC49" t="s">
        <v>196</v>
      </c>
      <c r="DD49">
        <v>1E-4</v>
      </c>
      <c r="DE49">
        <v>27.363600000000002</v>
      </c>
      <c r="DF49">
        <v>1.43E-2</v>
      </c>
      <c r="DG49">
        <v>54.711799999999997</v>
      </c>
      <c r="DH49" t="s">
        <v>197</v>
      </c>
      <c r="DI49" t="s">
        <v>196</v>
      </c>
      <c r="DJ49">
        <v>1E-4</v>
      </c>
      <c r="DK49">
        <v>24.944400000000002</v>
      </c>
      <c r="DL49">
        <v>3.7199999999999997E-2</v>
      </c>
      <c r="DM49">
        <v>48.119500000000002</v>
      </c>
      <c r="DN49" t="s">
        <v>197</v>
      </c>
      <c r="DO49" t="s">
        <v>196</v>
      </c>
      <c r="DP49">
        <v>2.0000000000000001E-4</v>
      </c>
      <c r="DQ49">
        <v>26.913</v>
      </c>
      <c r="DR49">
        <v>3.0700000000000002E-2</v>
      </c>
      <c r="DS49">
        <v>52.434600000000003</v>
      </c>
      <c r="DT49">
        <v>1E-4</v>
      </c>
      <c r="DU49">
        <v>0</v>
      </c>
    </row>
    <row r="50" spans="1:125" x14ac:dyDescent="0.25">
      <c r="A50">
        <v>0</v>
      </c>
      <c r="B50" t="s">
        <v>198</v>
      </c>
      <c r="C50" t="s">
        <v>32</v>
      </c>
      <c r="D50" t="s">
        <v>199</v>
      </c>
      <c r="E50" t="s">
        <v>198</v>
      </c>
      <c r="F50">
        <v>0</v>
      </c>
      <c r="G50">
        <v>54.583300000000001</v>
      </c>
      <c r="H50">
        <v>2.2499999999999999E-2</v>
      </c>
      <c r="I50">
        <v>62.718699999999998</v>
      </c>
      <c r="J50" t="s">
        <v>199</v>
      </c>
      <c r="K50" t="s">
        <v>198</v>
      </c>
      <c r="L50">
        <v>0</v>
      </c>
      <c r="M50">
        <v>54.583300000000001</v>
      </c>
      <c r="N50">
        <v>2.2499999999999999E-2</v>
      </c>
      <c r="O50">
        <v>62.718699999999998</v>
      </c>
      <c r="P50" t="s">
        <v>200</v>
      </c>
      <c r="Q50" t="s">
        <v>198</v>
      </c>
      <c r="R50">
        <v>1E-4</v>
      </c>
      <c r="S50">
        <v>43.6</v>
      </c>
      <c r="T50">
        <v>1.3299999999999999E-2</v>
      </c>
      <c r="U50">
        <v>71.767399999999995</v>
      </c>
      <c r="V50" t="s">
        <v>200</v>
      </c>
      <c r="W50" t="s">
        <v>198</v>
      </c>
      <c r="X50">
        <v>0</v>
      </c>
      <c r="Y50">
        <v>67.5</v>
      </c>
      <c r="Z50">
        <v>1.03E-2</v>
      </c>
      <c r="AA50">
        <v>84.856899999999996</v>
      </c>
      <c r="AB50" t="s">
        <v>201</v>
      </c>
      <c r="AC50" t="s">
        <v>198</v>
      </c>
      <c r="AD50">
        <v>0</v>
      </c>
      <c r="AE50">
        <v>62.5</v>
      </c>
      <c r="AF50">
        <v>1.2800000000000001E-2</v>
      </c>
      <c r="AG50">
        <v>85.6374</v>
      </c>
      <c r="AH50" t="s">
        <v>199</v>
      </c>
      <c r="AI50" t="s">
        <v>198</v>
      </c>
      <c r="AJ50">
        <v>0</v>
      </c>
      <c r="AK50">
        <v>51.1111</v>
      </c>
      <c r="AL50">
        <v>2.1000000000000001E-2</v>
      </c>
      <c r="AM50">
        <v>81.737200000000001</v>
      </c>
      <c r="AN50" t="s">
        <v>200</v>
      </c>
      <c r="AO50" t="s">
        <v>198</v>
      </c>
      <c r="AP50">
        <v>0</v>
      </c>
      <c r="AQ50">
        <v>44.666699999999999</v>
      </c>
      <c r="AR50">
        <v>1.26E-2</v>
      </c>
      <c r="AS50">
        <v>59.393000000000001</v>
      </c>
      <c r="AT50" t="s">
        <v>200</v>
      </c>
      <c r="AU50" t="s">
        <v>198</v>
      </c>
      <c r="AV50">
        <v>0</v>
      </c>
      <c r="AW50">
        <v>55</v>
      </c>
      <c r="AX50">
        <v>8.8999999999999999E-3</v>
      </c>
      <c r="AY50">
        <v>67.208799999999997</v>
      </c>
      <c r="AZ50" t="s">
        <v>200</v>
      </c>
      <c r="BA50" t="s">
        <v>198</v>
      </c>
      <c r="BB50">
        <v>0</v>
      </c>
      <c r="BC50">
        <v>70</v>
      </c>
      <c r="BD50">
        <v>7.3000000000000001E-3</v>
      </c>
      <c r="BE50">
        <v>74.131500000000003</v>
      </c>
      <c r="BF50" t="s">
        <v>200</v>
      </c>
      <c r="BG50" t="s">
        <v>198</v>
      </c>
      <c r="BH50">
        <v>1E-4</v>
      </c>
      <c r="BI50">
        <v>36.5</v>
      </c>
      <c r="BJ50">
        <v>2.0899999999999998E-2</v>
      </c>
      <c r="BK50">
        <v>56.132100000000001</v>
      </c>
      <c r="BL50" t="s">
        <v>202</v>
      </c>
      <c r="BM50" t="s">
        <v>198</v>
      </c>
      <c r="BN50">
        <v>0</v>
      </c>
      <c r="BO50">
        <v>38.333300000000001</v>
      </c>
      <c r="BP50">
        <v>8.8000000000000005E-3</v>
      </c>
      <c r="BQ50">
        <v>82.191800000000001</v>
      </c>
      <c r="BR50" t="s">
        <v>200</v>
      </c>
      <c r="BS50" t="s">
        <v>198</v>
      </c>
      <c r="BT50">
        <v>0</v>
      </c>
      <c r="BU50">
        <v>41.5</v>
      </c>
      <c r="BV50">
        <v>2.1600000000000001E-2</v>
      </c>
      <c r="BW50">
        <v>63.726999999999997</v>
      </c>
      <c r="BX50" t="s">
        <v>200</v>
      </c>
      <c r="BY50" t="s">
        <v>198</v>
      </c>
      <c r="BZ50">
        <v>1E-4</v>
      </c>
      <c r="CA50">
        <v>30.142900000000001</v>
      </c>
      <c r="CB50">
        <v>3.4299999999999997E-2</v>
      </c>
      <c r="CC50">
        <v>42.420200000000001</v>
      </c>
      <c r="CD50" t="s">
        <v>202</v>
      </c>
      <c r="CE50" t="s">
        <v>198</v>
      </c>
      <c r="CF50">
        <v>0</v>
      </c>
      <c r="CG50">
        <v>48</v>
      </c>
      <c r="CH50">
        <v>9.9000000000000008E-3</v>
      </c>
      <c r="CI50">
        <v>73.423699999999997</v>
      </c>
      <c r="CJ50" t="s">
        <v>200</v>
      </c>
      <c r="CK50" t="s">
        <v>198</v>
      </c>
      <c r="CL50">
        <v>0</v>
      </c>
      <c r="CM50">
        <v>70</v>
      </c>
      <c r="CN50">
        <v>3.2000000000000002E-3</v>
      </c>
      <c r="CO50">
        <v>88.626800000000003</v>
      </c>
      <c r="CP50" t="s">
        <v>202</v>
      </c>
      <c r="CQ50" t="s">
        <v>198</v>
      </c>
      <c r="CR50">
        <v>0</v>
      </c>
      <c r="CS50">
        <v>46.5</v>
      </c>
      <c r="CT50">
        <v>8.3000000000000001E-3</v>
      </c>
      <c r="CU50">
        <v>78.275999999999996</v>
      </c>
      <c r="CV50" t="s">
        <v>202</v>
      </c>
      <c r="CW50" t="s">
        <v>198</v>
      </c>
      <c r="CX50">
        <v>0</v>
      </c>
      <c r="CY50">
        <v>60</v>
      </c>
      <c r="CZ50">
        <v>9.2999999999999992E-3</v>
      </c>
      <c r="DA50">
        <v>81.057199999999995</v>
      </c>
      <c r="DB50" t="s">
        <v>202</v>
      </c>
      <c r="DC50" t="s">
        <v>198</v>
      </c>
      <c r="DD50">
        <v>0</v>
      </c>
      <c r="DE50">
        <v>62.5</v>
      </c>
      <c r="DF50">
        <v>6.1000000000000004E-3</v>
      </c>
      <c r="DG50">
        <v>83.346699999999998</v>
      </c>
      <c r="DH50" t="s">
        <v>199</v>
      </c>
      <c r="DI50" t="s">
        <v>198</v>
      </c>
      <c r="DJ50">
        <v>0</v>
      </c>
      <c r="DK50">
        <v>40.5</v>
      </c>
      <c r="DL50">
        <v>2.7300000000000001E-2</v>
      </c>
      <c r="DM50">
        <v>59.278100000000002</v>
      </c>
      <c r="DN50" t="s">
        <v>201</v>
      </c>
      <c r="DO50" t="s">
        <v>198</v>
      </c>
      <c r="DP50">
        <v>0</v>
      </c>
      <c r="DQ50">
        <v>45.5</v>
      </c>
      <c r="DR50">
        <v>2.3800000000000002E-2</v>
      </c>
      <c r="DS50">
        <v>61.236800000000002</v>
      </c>
      <c r="DT50">
        <v>0</v>
      </c>
      <c r="DU50">
        <v>0</v>
      </c>
    </row>
    <row r="51" spans="1:125" x14ac:dyDescent="0.25">
      <c r="A51">
        <v>0</v>
      </c>
      <c r="B51" t="s">
        <v>203</v>
      </c>
      <c r="C51" t="s">
        <v>32</v>
      </c>
      <c r="D51" t="s">
        <v>204</v>
      </c>
      <c r="E51" t="s">
        <v>203</v>
      </c>
      <c r="F51">
        <v>0</v>
      </c>
      <c r="G51">
        <v>60.714300000000001</v>
      </c>
      <c r="H51">
        <v>2.5700000000000001E-2</v>
      </c>
      <c r="I51">
        <v>56.142499999999998</v>
      </c>
      <c r="J51" t="s">
        <v>204</v>
      </c>
      <c r="K51" t="s">
        <v>203</v>
      </c>
      <c r="L51">
        <v>0</v>
      </c>
      <c r="M51">
        <v>60.714300000000001</v>
      </c>
      <c r="N51">
        <v>2.5700000000000001E-2</v>
      </c>
      <c r="O51">
        <v>56.142499999999998</v>
      </c>
      <c r="P51" t="s">
        <v>204</v>
      </c>
      <c r="Q51" t="s">
        <v>203</v>
      </c>
      <c r="R51">
        <v>0</v>
      </c>
      <c r="S51">
        <v>67.5</v>
      </c>
      <c r="T51">
        <v>1.2200000000000001E-2</v>
      </c>
      <c r="U51">
        <v>76.077200000000005</v>
      </c>
      <c r="V51" t="s">
        <v>205</v>
      </c>
      <c r="W51" t="s">
        <v>203</v>
      </c>
      <c r="X51">
        <v>0</v>
      </c>
      <c r="Y51">
        <v>58.333300000000001</v>
      </c>
      <c r="Z51">
        <v>1.8599999999999998E-2</v>
      </c>
      <c r="AA51">
        <v>58.176900000000003</v>
      </c>
      <c r="AB51" t="s">
        <v>205</v>
      </c>
      <c r="AC51" t="s">
        <v>203</v>
      </c>
      <c r="AD51">
        <v>0</v>
      </c>
      <c r="AE51">
        <v>49</v>
      </c>
      <c r="AF51">
        <v>3.4799999999999998E-2</v>
      </c>
      <c r="AG51">
        <v>42.302900000000001</v>
      </c>
      <c r="AH51" t="s">
        <v>206</v>
      </c>
      <c r="AI51" t="s">
        <v>203</v>
      </c>
      <c r="AJ51">
        <v>2.9999999999999997E-4</v>
      </c>
      <c r="AK51">
        <v>21.2667</v>
      </c>
      <c r="AL51">
        <v>5.7799999999999997E-2</v>
      </c>
      <c r="AM51">
        <v>29.648299999999999</v>
      </c>
      <c r="AN51" t="s">
        <v>205</v>
      </c>
      <c r="AO51" t="s">
        <v>203</v>
      </c>
      <c r="AP51">
        <v>1E-4</v>
      </c>
      <c r="AQ51">
        <v>35.714300000000001</v>
      </c>
      <c r="AR51">
        <v>2.0199999999999999E-2</v>
      </c>
      <c r="AS51">
        <v>41.273000000000003</v>
      </c>
      <c r="AT51" t="s">
        <v>205</v>
      </c>
      <c r="AU51" t="s">
        <v>203</v>
      </c>
      <c r="AV51">
        <v>0</v>
      </c>
      <c r="AW51">
        <v>39</v>
      </c>
      <c r="AX51">
        <v>2.0899999999999998E-2</v>
      </c>
      <c r="AY51">
        <v>40.362200000000001</v>
      </c>
      <c r="AZ51" t="s">
        <v>205</v>
      </c>
      <c r="BA51" t="s">
        <v>203</v>
      </c>
      <c r="BB51">
        <v>0</v>
      </c>
      <c r="BC51">
        <v>40</v>
      </c>
      <c r="BD51">
        <v>2.1299999999999999E-2</v>
      </c>
      <c r="BE51">
        <v>40.768500000000003</v>
      </c>
      <c r="BF51" t="s">
        <v>204</v>
      </c>
      <c r="BG51" t="s">
        <v>203</v>
      </c>
      <c r="BH51">
        <v>1E-4</v>
      </c>
      <c r="BI51">
        <v>43</v>
      </c>
      <c r="BJ51">
        <v>2.0899999999999998E-2</v>
      </c>
      <c r="BK51">
        <v>56.387300000000003</v>
      </c>
      <c r="BL51" t="s">
        <v>204</v>
      </c>
      <c r="BM51" t="s">
        <v>203</v>
      </c>
      <c r="BN51">
        <v>0</v>
      </c>
      <c r="BO51">
        <v>39.5</v>
      </c>
      <c r="BP51">
        <v>1.8700000000000001E-2</v>
      </c>
      <c r="BQ51">
        <v>51.734999999999999</v>
      </c>
      <c r="BR51" t="s">
        <v>204</v>
      </c>
      <c r="BS51" t="s">
        <v>203</v>
      </c>
      <c r="BT51">
        <v>0</v>
      </c>
      <c r="BU51">
        <v>57.5</v>
      </c>
      <c r="BV51">
        <v>2.1299999999999999E-2</v>
      </c>
      <c r="BW51">
        <v>64.323499999999996</v>
      </c>
      <c r="BX51" t="s">
        <v>207</v>
      </c>
      <c r="BY51" t="s">
        <v>203</v>
      </c>
      <c r="BZ51">
        <v>0</v>
      </c>
      <c r="CA51">
        <v>50</v>
      </c>
      <c r="CB51">
        <v>2.3E-2</v>
      </c>
      <c r="CC51">
        <v>59.563299999999998</v>
      </c>
      <c r="CD51" t="s">
        <v>208</v>
      </c>
      <c r="CE51" t="s">
        <v>203</v>
      </c>
      <c r="CF51">
        <v>0</v>
      </c>
      <c r="CG51">
        <v>44</v>
      </c>
      <c r="CH51">
        <v>1.6199999999999999E-2</v>
      </c>
      <c r="CI51">
        <v>53.642800000000001</v>
      </c>
      <c r="CJ51" t="s">
        <v>205</v>
      </c>
      <c r="CK51" t="s">
        <v>203</v>
      </c>
      <c r="CL51">
        <v>0</v>
      </c>
      <c r="CM51">
        <v>33</v>
      </c>
      <c r="CN51">
        <v>1.4200000000000001E-2</v>
      </c>
      <c r="CO51">
        <v>38.169899999999998</v>
      </c>
      <c r="CP51" t="s">
        <v>204</v>
      </c>
      <c r="CQ51" t="s">
        <v>203</v>
      </c>
      <c r="CR51">
        <v>0</v>
      </c>
      <c r="CS51">
        <v>38</v>
      </c>
      <c r="CT51">
        <v>1.8100000000000002E-2</v>
      </c>
      <c r="CU51">
        <v>45.8932</v>
      </c>
      <c r="CV51" t="s">
        <v>204</v>
      </c>
      <c r="CW51" t="s">
        <v>203</v>
      </c>
      <c r="CX51">
        <v>0</v>
      </c>
      <c r="CY51">
        <v>40.5</v>
      </c>
      <c r="CZ51">
        <v>2.2100000000000002E-2</v>
      </c>
      <c r="DA51">
        <v>45.283900000000003</v>
      </c>
      <c r="DB51" t="s">
        <v>204</v>
      </c>
      <c r="DC51" t="s">
        <v>203</v>
      </c>
      <c r="DD51">
        <v>1E-4</v>
      </c>
      <c r="DE51">
        <v>28.1111</v>
      </c>
      <c r="DF51">
        <v>2.63E-2</v>
      </c>
      <c r="DG51">
        <v>34.019399999999997</v>
      </c>
      <c r="DH51" t="e">
        <f>-SLXMTVVT</f>
        <v>#NAME?</v>
      </c>
      <c r="DI51" t="s">
        <v>203</v>
      </c>
      <c r="DJ51">
        <v>0</v>
      </c>
      <c r="DK51">
        <v>45</v>
      </c>
      <c r="DL51">
        <v>3.8699999999999998E-2</v>
      </c>
      <c r="DM51">
        <v>46.769599999999997</v>
      </c>
      <c r="DN51" t="s">
        <v>205</v>
      </c>
      <c r="DO51" t="s">
        <v>203</v>
      </c>
      <c r="DP51">
        <v>0</v>
      </c>
      <c r="DQ51">
        <v>40</v>
      </c>
      <c r="DR51">
        <v>3.9E-2</v>
      </c>
      <c r="DS51">
        <v>44.194600000000001</v>
      </c>
      <c r="DT51">
        <v>0</v>
      </c>
      <c r="DU51">
        <v>0</v>
      </c>
    </row>
    <row r="52" spans="1:125" x14ac:dyDescent="0.25">
      <c r="A52">
        <v>0</v>
      </c>
      <c r="B52" t="s">
        <v>209</v>
      </c>
      <c r="C52" t="s">
        <v>32</v>
      </c>
      <c r="D52" t="e">
        <f>-VYEXQXSH</f>
        <v>#NAME?</v>
      </c>
      <c r="E52" t="s">
        <v>209</v>
      </c>
      <c r="F52">
        <v>1E-4</v>
      </c>
      <c r="G52">
        <v>43.2</v>
      </c>
      <c r="H52">
        <v>1.6299999999999999E-2</v>
      </c>
      <c r="I52">
        <v>77.290099999999995</v>
      </c>
      <c r="J52" t="e">
        <f>-VYEXQXSH</f>
        <v>#NAME?</v>
      </c>
      <c r="K52" t="s">
        <v>209</v>
      </c>
      <c r="L52">
        <v>1E-4</v>
      </c>
      <c r="M52">
        <v>43.2</v>
      </c>
      <c r="N52">
        <v>1.6299999999999999E-2</v>
      </c>
      <c r="O52">
        <v>77.290099999999995</v>
      </c>
      <c r="P52" t="s">
        <v>210</v>
      </c>
      <c r="Q52" t="s">
        <v>209</v>
      </c>
      <c r="R52">
        <v>2.9999999999999997E-4</v>
      </c>
      <c r="S52">
        <v>25.6538</v>
      </c>
      <c r="T52">
        <v>1.11E-2</v>
      </c>
      <c r="U52">
        <v>80.836699999999993</v>
      </c>
      <c r="V52" t="e">
        <f>-VYEXQXSH</f>
        <v>#NAME?</v>
      </c>
      <c r="W52" t="s">
        <v>209</v>
      </c>
      <c r="X52">
        <v>0</v>
      </c>
      <c r="Y52">
        <v>56.666699999999999</v>
      </c>
      <c r="Z52">
        <v>9.4999999999999998E-3</v>
      </c>
      <c r="AA52">
        <v>87.398099999999999</v>
      </c>
      <c r="AB52" t="s">
        <v>211</v>
      </c>
      <c r="AC52" t="s">
        <v>209</v>
      </c>
      <c r="AD52">
        <v>0</v>
      </c>
      <c r="AE52">
        <v>49</v>
      </c>
      <c r="AF52">
        <v>1.11E-2</v>
      </c>
      <c r="AG52">
        <v>89.624300000000005</v>
      </c>
      <c r="AH52" t="s">
        <v>210</v>
      </c>
      <c r="AI52" t="s">
        <v>209</v>
      </c>
      <c r="AJ52">
        <v>1E-4</v>
      </c>
      <c r="AK52">
        <v>29.7273</v>
      </c>
      <c r="AL52">
        <v>1.8800000000000001E-2</v>
      </c>
      <c r="AM52">
        <v>85.817999999999998</v>
      </c>
      <c r="AN52" t="s">
        <v>212</v>
      </c>
      <c r="AO52" t="s">
        <v>209</v>
      </c>
      <c r="AP52">
        <v>2.9999999999999997E-4</v>
      </c>
      <c r="AQ52">
        <v>22.648599999999998</v>
      </c>
      <c r="AR52">
        <v>1.7299999999999999E-2</v>
      </c>
      <c r="AS52">
        <v>46.909100000000002</v>
      </c>
      <c r="AT52" t="e">
        <f>-VYEXQXSH</f>
        <v>#NAME?</v>
      </c>
      <c r="AU52" t="s">
        <v>209</v>
      </c>
      <c r="AV52">
        <v>0</v>
      </c>
      <c r="AW52">
        <v>29.333300000000001</v>
      </c>
      <c r="AX52">
        <v>1.5800000000000002E-2</v>
      </c>
      <c r="AY52">
        <v>48.846899999999998</v>
      </c>
      <c r="AZ52" t="e">
        <f>-VYEXQXSH</f>
        <v>#NAME?</v>
      </c>
      <c r="BA52" t="s">
        <v>209</v>
      </c>
      <c r="BB52">
        <v>0</v>
      </c>
      <c r="BC52">
        <v>33</v>
      </c>
      <c r="BD52">
        <v>1.5299999999999999E-2</v>
      </c>
      <c r="BE52">
        <v>50.651400000000002</v>
      </c>
      <c r="BF52" t="s">
        <v>213</v>
      </c>
      <c r="BG52" t="s">
        <v>209</v>
      </c>
      <c r="BH52">
        <v>8.8999999999999999E-3</v>
      </c>
      <c r="BI52">
        <v>3.8692000000000002</v>
      </c>
      <c r="BJ52">
        <v>4.1300000000000003E-2</v>
      </c>
      <c r="BK52">
        <v>22.792899999999999</v>
      </c>
      <c r="BL52" t="s">
        <v>213</v>
      </c>
      <c r="BM52" t="s">
        <v>209</v>
      </c>
      <c r="BN52">
        <v>2.9999999999999997E-4</v>
      </c>
      <c r="BO52">
        <v>19.149999999999999</v>
      </c>
      <c r="BP52">
        <v>1.5900000000000001E-2</v>
      </c>
      <c r="BQ52">
        <v>58.462499999999999</v>
      </c>
      <c r="BR52" t="s">
        <v>214</v>
      </c>
      <c r="BS52" t="s">
        <v>209</v>
      </c>
      <c r="BT52">
        <v>2.0000000000000001E-4</v>
      </c>
      <c r="BU52">
        <v>15.7941</v>
      </c>
      <c r="BV52">
        <v>3.6600000000000001E-2</v>
      </c>
      <c r="BW52">
        <v>40.601599999999998</v>
      </c>
      <c r="BX52" t="s">
        <v>214</v>
      </c>
      <c r="BY52" t="s">
        <v>209</v>
      </c>
      <c r="BZ52">
        <v>2E-3</v>
      </c>
      <c r="CA52">
        <v>6.9771999999999998</v>
      </c>
      <c r="CB52">
        <v>6.9800000000000001E-2</v>
      </c>
      <c r="CC52">
        <v>17.752199999999998</v>
      </c>
      <c r="CD52" t="s">
        <v>213</v>
      </c>
      <c r="CE52" t="s">
        <v>209</v>
      </c>
      <c r="CF52">
        <v>1E-4</v>
      </c>
      <c r="CG52">
        <v>21.384599999999999</v>
      </c>
      <c r="CH52">
        <v>1.89E-2</v>
      </c>
      <c r="CI52">
        <v>47.479799999999997</v>
      </c>
      <c r="CJ52" t="e">
        <f>-VYEXQXSH</f>
        <v>#NAME?</v>
      </c>
      <c r="CK52" t="s">
        <v>209</v>
      </c>
      <c r="CL52">
        <v>0</v>
      </c>
      <c r="CM52">
        <v>32.5</v>
      </c>
      <c r="CN52">
        <v>6.8999999999999999E-3</v>
      </c>
      <c r="CO52">
        <v>64.6965</v>
      </c>
      <c r="CP52" t="s">
        <v>213</v>
      </c>
      <c r="CQ52" t="s">
        <v>209</v>
      </c>
      <c r="CR52">
        <v>4.0000000000000002E-4</v>
      </c>
      <c r="CS52">
        <v>15.6957</v>
      </c>
      <c r="CT52">
        <v>1.5100000000000001E-2</v>
      </c>
      <c r="CU52">
        <v>53.497799999999998</v>
      </c>
      <c r="CV52" t="s">
        <v>213</v>
      </c>
      <c r="CW52" t="s">
        <v>209</v>
      </c>
      <c r="CX52">
        <v>4.0000000000000002E-4</v>
      </c>
      <c r="CY52">
        <v>18.671600000000002</v>
      </c>
      <c r="CZ52">
        <v>1.8100000000000002E-2</v>
      </c>
      <c r="DA52">
        <v>53.824300000000001</v>
      </c>
      <c r="DB52" t="s">
        <v>211</v>
      </c>
      <c r="DC52" t="s">
        <v>209</v>
      </c>
      <c r="DD52">
        <v>1E-4</v>
      </c>
      <c r="DE52">
        <v>30.714300000000001</v>
      </c>
      <c r="DF52">
        <v>1.1900000000000001E-2</v>
      </c>
      <c r="DG52">
        <v>61.263199999999998</v>
      </c>
      <c r="DH52" t="s">
        <v>214</v>
      </c>
      <c r="DI52" t="s">
        <v>209</v>
      </c>
      <c r="DJ52">
        <v>2.0000000000000001E-4</v>
      </c>
      <c r="DK52">
        <v>20.3125</v>
      </c>
      <c r="DL52">
        <v>4.41E-2</v>
      </c>
      <c r="DM52">
        <v>42.293500000000002</v>
      </c>
      <c r="DN52" t="s">
        <v>212</v>
      </c>
      <c r="DO52" t="s">
        <v>209</v>
      </c>
      <c r="DP52">
        <v>2.9999999999999997E-4</v>
      </c>
      <c r="DQ52">
        <v>23.333300000000001</v>
      </c>
      <c r="DR52">
        <v>3.5099999999999999E-2</v>
      </c>
      <c r="DS52">
        <v>47.694600000000001</v>
      </c>
      <c r="DT52">
        <v>6.9999999999999999E-4</v>
      </c>
      <c r="DU52">
        <v>0</v>
      </c>
    </row>
    <row r="53" spans="1:125" x14ac:dyDescent="0.25">
      <c r="A53">
        <v>0</v>
      </c>
      <c r="B53" t="s">
        <v>215</v>
      </c>
      <c r="C53" t="s">
        <v>32</v>
      </c>
      <c r="D53" t="s">
        <v>216</v>
      </c>
      <c r="E53" t="s">
        <v>215</v>
      </c>
      <c r="F53">
        <v>1E-4</v>
      </c>
      <c r="G53">
        <v>41.2</v>
      </c>
      <c r="H53">
        <v>3.27E-2</v>
      </c>
      <c r="I53">
        <v>44.621099999999998</v>
      </c>
      <c r="J53" t="s">
        <v>216</v>
      </c>
      <c r="K53" t="s">
        <v>215</v>
      </c>
      <c r="L53">
        <v>1E-4</v>
      </c>
      <c r="M53">
        <v>41.2</v>
      </c>
      <c r="N53">
        <v>3.27E-2</v>
      </c>
      <c r="O53">
        <v>44.621099999999998</v>
      </c>
      <c r="P53" t="s">
        <v>216</v>
      </c>
      <c r="Q53" t="s">
        <v>215</v>
      </c>
      <c r="R53">
        <v>0</v>
      </c>
      <c r="S53">
        <v>58</v>
      </c>
      <c r="T53">
        <v>1.55E-2</v>
      </c>
      <c r="U53">
        <v>62.925400000000003</v>
      </c>
      <c r="V53" t="s">
        <v>216</v>
      </c>
      <c r="W53" t="s">
        <v>215</v>
      </c>
      <c r="X53">
        <v>0</v>
      </c>
      <c r="Y53">
        <v>44</v>
      </c>
      <c r="Z53">
        <v>0.02</v>
      </c>
      <c r="AA53">
        <v>54.397500000000001</v>
      </c>
      <c r="AB53" t="s">
        <v>216</v>
      </c>
      <c r="AC53" t="s">
        <v>215</v>
      </c>
      <c r="AD53">
        <v>0</v>
      </c>
      <c r="AE53">
        <v>43</v>
      </c>
      <c r="AF53">
        <v>2.52E-2</v>
      </c>
      <c r="AG53">
        <v>57.365400000000001</v>
      </c>
      <c r="AH53" t="s">
        <v>217</v>
      </c>
      <c r="AI53" t="s">
        <v>215</v>
      </c>
      <c r="AJ53">
        <v>2.0000000000000001E-4</v>
      </c>
      <c r="AK53">
        <v>28</v>
      </c>
      <c r="AL53">
        <v>4.3900000000000002E-2</v>
      </c>
      <c r="AM53">
        <v>43.511099999999999</v>
      </c>
      <c r="AN53" t="s">
        <v>216</v>
      </c>
      <c r="AO53" t="s">
        <v>215</v>
      </c>
      <c r="AP53">
        <v>6.9999999999999999E-4</v>
      </c>
      <c r="AQ53">
        <v>16.357099999999999</v>
      </c>
      <c r="AR53">
        <v>3.4000000000000002E-2</v>
      </c>
      <c r="AS53">
        <v>25.2012</v>
      </c>
      <c r="AT53" t="s">
        <v>216</v>
      </c>
      <c r="AU53" t="s">
        <v>215</v>
      </c>
      <c r="AV53">
        <v>4.0000000000000002E-4</v>
      </c>
      <c r="AW53">
        <v>11.4434</v>
      </c>
      <c r="AX53">
        <v>6.6000000000000003E-2</v>
      </c>
      <c r="AY53">
        <v>14.5784</v>
      </c>
      <c r="AZ53" t="s">
        <v>216</v>
      </c>
      <c r="BA53" t="s">
        <v>215</v>
      </c>
      <c r="BB53">
        <v>5.0000000000000001E-4</v>
      </c>
      <c r="BC53">
        <v>13.646000000000001</v>
      </c>
      <c r="BD53">
        <v>6.5600000000000006E-2</v>
      </c>
      <c r="BE53">
        <v>15.4511</v>
      </c>
      <c r="BF53" t="s">
        <v>216</v>
      </c>
      <c r="BG53" t="s">
        <v>215</v>
      </c>
      <c r="BH53">
        <v>8.9999999999999998E-4</v>
      </c>
      <c r="BI53">
        <v>14.351599999999999</v>
      </c>
      <c r="BJ53">
        <v>4.1200000000000001E-2</v>
      </c>
      <c r="BK53">
        <v>22.875900000000001</v>
      </c>
      <c r="BL53" t="s">
        <v>216</v>
      </c>
      <c r="BM53" t="s">
        <v>215</v>
      </c>
      <c r="BN53">
        <v>1.6000000000000001E-3</v>
      </c>
      <c r="BO53">
        <v>9.7131000000000007</v>
      </c>
      <c r="BP53">
        <v>4.9200000000000001E-2</v>
      </c>
      <c r="BQ53">
        <v>18.82</v>
      </c>
      <c r="BR53" t="s">
        <v>216</v>
      </c>
      <c r="BS53" t="s">
        <v>215</v>
      </c>
      <c r="BT53">
        <v>0</v>
      </c>
      <c r="BU53">
        <v>32.75</v>
      </c>
      <c r="BV53">
        <v>5.3600000000000002E-2</v>
      </c>
      <c r="BW53">
        <v>25.686199999999999</v>
      </c>
      <c r="BX53" t="s">
        <v>216</v>
      </c>
      <c r="BY53" t="s">
        <v>215</v>
      </c>
      <c r="BZ53">
        <v>1E-4</v>
      </c>
      <c r="CA53">
        <v>23.2667</v>
      </c>
      <c r="CB53">
        <v>6.4899999999999999E-2</v>
      </c>
      <c r="CC53">
        <v>19.793099999999999</v>
      </c>
      <c r="CD53" t="s">
        <v>216</v>
      </c>
      <c r="CE53" t="s">
        <v>215</v>
      </c>
      <c r="CF53">
        <v>1E-4</v>
      </c>
      <c r="CG53">
        <v>23.333300000000001</v>
      </c>
      <c r="CH53">
        <v>3.9E-2</v>
      </c>
      <c r="CI53">
        <v>22.989599999999999</v>
      </c>
      <c r="CJ53" t="s">
        <v>216</v>
      </c>
      <c r="CK53" t="s">
        <v>215</v>
      </c>
      <c r="CL53">
        <v>2.9999999999999997E-4</v>
      </c>
      <c r="CM53">
        <v>11.7468</v>
      </c>
      <c r="CN53">
        <v>2.4400000000000002E-2</v>
      </c>
      <c r="CO53">
        <v>22.341999999999999</v>
      </c>
      <c r="CP53" t="s">
        <v>216</v>
      </c>
      <c r="CQ53" t="s">
        <v>215</v>
      </c>
      <c r="CR53">
        <v>1.4E-3</v>
      </c>
      <c r="CS53">
        <v>9.4457000000000004</v>
      </c>
      <c r="CT53">
        <v>4.3900000000000002E-2</v>
      </c>
      <c r="CU53">
        <v>17.2194</v>
      </c>
      <c r="CV53" t="s">
        <v>216</v>
      </c>
      <c r="CW53" t="s">
        <v>215</v>
      </c>
      <c r="CX53">
        <v>1.9E-3</v>
      </c>
      <c r="CY53">
        <v>10.421099999999999</v>
      </c>
      <c r="CZ53">
        <v>5.2900000000000003E-2</v>
      </c>
      <c r="DA53">
        <v>16.644300000000001</v>
      </c>
      <c r="DB53" t="s">
        <v>216</v>
      </c>
      <c r="DC53" t="s">
        <v>215</v>
      </c>
      <c r="DD53">
        <v>1.5E-3</v>
      </c>
      <c r="DE53">
        <v>10.253</v>
      </c>
      <c r="DF53">
        <v>4.9700000000000001E-2</v>
      </c>
      <c r="DG53">
        <v>17.4681</v>
      </c>
      <c r="DH53" t="s">
        <v>216</v>
      </c>
      <c r="DI53" t="s">
        <v>215</v>
      </c>
      <c r="DJ53">
        <v>6.9999999999999999E-4</v>
      </c>
      <c r="DK53">
        <v>13.3171</v>
      </c>
      <c r="DL53">
        <v>0.1125</v>
      </c>
      <c r="DM53">
        <v>15.7865</v>
      </c>
      <c r="DN53" t="s">
        <v>216</v>
      </c>
      <c r="DO53" t="s">
        <v>215</v>
      </c>
      <c r="DP53">
        <v>8.0000000000000004E-4</v>
      </c>
      <c r="DQ53">
        <v>15.9176</v>
      </c>
      <c r="DR53">
        <v>6.8400000000000002E-2</v>
      </c>
      <c r="DS53">
        <v>26.5441</v>
      </c>
      <c r="DT53">
        <v>5.9999999999999995E-4</v>
      </c>
      <c r="DU53">
        <v>0</v>
      </c>
    </row>
    <row r="54" spans="1:125" x14ac:dyDescent="0.25">
      <c r="A54">
        <v>0</v>
      </c>
      <c r="B54" t="s">
        <v>218</v>
      </c>
      <c r="C54" t="s">
        <v>32</v>
      </c>
      <c r="D54" t="s">
        <v>219</v>
      </c>
      <c r="E54" t="s">
        <v>218</v>
      </c>
      <c r="F54">
        <v>0</v>
      </c>
      <c r="G54">
        <v>64.285700000000006</v>
      </c>
      <c r="H54">
        <v>1.5900000000000001E-2</v>
      </c>
      <c r="I54">
        <v>78.341099999999997</v>
      </c>
      <c r="J54" t="s">
        <v>219</v>
      </c>
      <c r="K54" t="s">
        <v>218</v>
      </c>
      <c r="L54">
        <v>0</v>
      </c>
      <c r="M54">
        <v>64.285700000000006</v>
      </c>
      <c r="N54">
        <v>1.5900000000000001E-2</v>
      </c>
      <c r="O54">
        <v>78.341099999999997</v>
      </c>
      <c r="P54" t="s">
        <v>220</v>
      </c>
      <c r="Q54" t="s">
        <v>218</v>
      </c>
      <c r="R54">
        <v>0</v>
      </c>
      <c r="S54">
        <v>62.857100000000003</v>
      </c>
      <c r="T54">
        <v>1.1599999999999999E-2</v>
      </c>
      <c r="U54">
        <v>78.630099999999999</v>
      </c>
      <c r="V54" t="s">
        <v>219</v>
      </c>
      <c r="W54" t="s">
        <v>218</v>
      </c>
      <c r="X54">
        <v>0</v>
      </c>
      <c r="Y54">
        <v>67.5</v>
      </c>
      <c r="Z54">
        <v>1.2E-2</v>
      </c>
      <c r="AA54">
        <v>78.778800000000004</v>
      </c>
      <c r="AB54" t="s">
        <v>219</v>
      </c>
      <c r="AC54" t="s">
        <v>218</v>
      </c>
      <c r="AD54">
        <v>0</v>
      </c>
      <c r="AE54">
        <v>57</v>
      </c>
      <c r="AF54">
        <v>1.72E-2</v>
      </c>
      <c r="AG54">
        <v>74.745699999999999</v>
      </c>
      <c r="AH54" t="s">
        <v>221</v>
      </c>
      <c r="AI54" t="s">
        <v>218</v>
      </c>
      <c r="AJ54">
        <v>0</v>
      </c>
      <c r="AK54">
        <v>50</v>
      </c>
      <c r="AL54">
        <v>2.46E-2</v>
      </c>
      <c r="AM54">
        <v>74.829499999999996</v>
      </c>
      <c r="AN54" t="s">
        <v>219</v>
      </c>
      <c r="AO54" t="s">
        <v>218</v>
      </c>
      <c r="AP54">
        <v>0</v>
      </c>
      <c r="AQ54">
        <v>47</v>
      </c>
      <c r="AR54">
        <v>0.01</v>
      </c>
      <c r="AS54">
        <v>68.490399999999994</v>
      </c>
      <c r="AT54" t="s">
        <v>219</v>
      </c>
      <c r="AU54" t="s">
        <v>218</v>
      </c>
      <c r="AV54">
        <v>0</v>
      </c>
      <c r="AW54">
        <v>31.5</v>
      </c>
      <c r="AX54">
        <v>1.5599999999999999E-2</v>
      </c>
      <c r="AY54">
        <v>49.162399999999998</v>
      </c>
      <c r="AZ54" t="s">
        <v>219</v>
      </c>
      <c r="BA54" t="s">
        <v>218</v>
      </c>
      <c r="BB54">
        <v>0</v>
      </c>
      <c r="BC54">
        <v>35.5</v>
      </c>
      <c r="BD54">
        <v>1.37E-2</v>
      </c>
      <c r="BE54">
        <v>54.152500000000003</v>
      </c>
      <c r="BF54" t="s">
        <v>219</v>
      </c>
      <c r="BG54" t="s">
        <v>218</v>
      </c>
      <c r="BH54">
        <v>0</v>
      </c>
      <c r="BI54">
        <v>56.875</v>
      </c>
      <c r="BJ54">
        <v>1.29E-2</v>
      </c>
      <c r="BK54">
        <v>81.224599999999995</v>
      </c>
      <c r="BL54" t="s">
        <v>222</v>
      </c>
      <c r="BM54" t="s">
        <v>218</v>
      </c>
      <c r="BN54">
        <v>0</v>
      </c>
      <c r="BO54">
        <v>60</v>
      </c>
      <c r="BP54">
        <v>9.4000000000000004E-3</v>
      </c>
      <c r="BQ54">
        <v>79.886300000000006</v>
      </c>
      <c r="BR54" t="s">
        <v>219</v>
      </c>
      <c r="BS54" t="s">
        <v>218</v>
      </c>
      <c r="BT54">
        <v>0</v>
      </c>
      <c r="BU54">
        <v>37.5</v>
      </c>
      <c r="BV54">
        <v>2.1600000000000001E-2</v>
      </c>
      <c r="BW54">
        <v>63.783000000000001</v>
      </c>
      <c r="BX54" t="s">
        <v>221</v>
      </c>
      <c r="BY54" t="s">
        <v>218</v>
      </c>
      <c r="BZ54">
        <v>1E-4</v>
      </c>
      <c r="CA54">
        <v>23.4</v>
      </c>
      <c r="CB54">
        <v>2.9399999999999999E-2</v>
      </c>
      <c r="CC54">
        <v>48.983800000000002</v>
      </c>
      <c r="CD54" t="s">
        <v>219</v>
      </c>
      <c r="CE54" t="s">
        <v>218</v>
      </c>
      <c r="CF54">
        <v>0</v>
      </c>
      <c r="CG54">
        <v>50</v>
      </c>
      <c r="CH54">
        <v>8.2000000000000007E-3</v>
      </c>
      <c r="CI54">
        <v>80.264499999999998</v>
      </c>
      <c r="CJ54" t="s">
        <v>219</v>
      </c>
      <c r="CK54" t="s">
        <v>218</v>
      </c>
      <c r="CL54">
        <v>0</v>
      </c>
      <c r="CM54">
        <v>55</v>
      </c>
      <c r="CN54">
        <v>5.7999999999999996E-3</v>
      </c>
      <c r="CO54">
        <v>71.118300000000005</v>
      </c>
      <c r="CP54" t="s">
        <v>222</v>
      </c>
      <c r="CQ54" t="s">
        <v>218</v>
      </c>
      <c r="CR54">
        <v>0</v>
      </c>
      <c r="CS54">
        <v>58.333300000000001</v>
      </c>
      <c r="CT54">
        <v>8.5000000000000006E-3</v>
      </c>
      <c r="CU54">
        <v>77.204599999999999</v>
      </c>
      <c r="CV54" t="s">
        <v>219</v>
      </c>
      <c r="CW54" t="s">
        <v>218</v>
      </c>
      <c r="CX54">
        <v>0</v>
      </c>
      <c r="CY54">
        <v>58.75</v>
      </c>
      <c r="CZ54">
        <v>1.04E-2</v>
      </c>
      <c r="DA54">
        <v>76.973100000000002</v>
      </c>
      <c r="DB54" t="s">
        <v>219</v>
      </c>
      <c r="DC54" t="s">
        <v>218</v>
      </c>
      <c r="DD54">
        <v>0</v>
      </c>
      <c r="DE54">
        <v>44</v>
      </c>
      <c r="DF54">
        <v>1.09E-2</v>
      </c>
      <c r="DG54">
        <v>64.512699999999995</v>
      </c>
      <c r="DH54" t="s">
        <v>219</v>
      </c>
      <c r="DI54" t="s">
        <v>218</v>
      </c>
      <c r="DJ54">
        <v>2.0000000000000001E-4</v>
      </c>
      <c r="DK54">
        <v>20.1875</v>
      </c>
      <c r="DL54">
        <v>4.7800000000000002E-2</v>
      </c>
      <c r="DM54">
        <v>39.640700000000002</v>
      </c>
      <c r="DN54" t="s">
        <v>219</v>
      </c>
      <c r="DO54" t="s">
        <v>218</v>
      </c>
      <c r="DP54">
        <v>1E-4</v>
      </c>
      <c r="DQ54">
        <v>30.8462</v>
      </c>
      <c r="DR54">
        <v>3.3300000000000003E-2</v>
      </c>
      <c r="DS54">
        <v>49.533999999999999</v>
      </c>
      <c r="DT54">
        <v>0</v>
      </c>
      <c r="DU54">
        <v>0</v>
      </c>
    </row>
    <row r="55" spans="1:125" x14ac:dyDescent="0.25">
      <c r="A55">
        <v>0</v>
      </c>
      <c r="B55" t="s">
        <v>223</v>
      </c>
      <c r="C55" t="s">
        <v>32</v>
      </c>
      <c r="D55" t="s">
        <v>224</v>
      </c>
      <c r="E55" t="s">
        <v>223</v>
      </c>
      <c r="F55">
        <v>4.0000000000000002E-4</v>
      </c>
      <c r="G55">
        <v>21.872299999999999</v>
      </c>
      <c r="H55">
        <v>3.7400000000000003E-2</v>
      </c>
      <c r="I55">
        <v>38.576700000000002</v>
      </c>
      <c r="J55" t="s">
        <v>224</v>
      </c>
      <c r="K55" t="s">
        <v>223</v>
      </c>
      <c r="L55">
        <v>4.0000000000000002E-4</v>
      </c>
      <c r="M55">
        <v>21.872299999999999</v>
      </c>
      <c r="N55">
        <v>3.7400000000000003E-2</v>
      </c>
      <c r="O55">
        <v>38.576700000000002</v>
      </c>
      <c r="P55" t="e">
        <f>-YEXQXSHI</f>
        <v>#NAME?</v>
      </c>
      <c r="Q55" t="s">
        <v>223</v>
      </c>
      <c r="R55">
        <v>1E-4</v>
      </c>
      <c r="S55">
        <v>36.5</v>
      </c>
      <c r="T55">
        <v>1.6500000000000001E-2</v>
      </c>
      <c r="U55">
        <v>58.926299999999998</v>
      </c>
      <c r="V55" t="s">
        <v>224</v>
      </c>
      <c r="W55" t="s">
        <v>223</v>
      </c>
      <c r="X55">
        <v>0.1842</v>
      </c>
      <c r="Y55">
        <v>0.95409999999999995</v>
      </c>
      <c r="Z55">
        <v>0.28179999999999999</v>
      </c>
      <c r="AA55">
        <v>1.4796</v>
      </c>
      <c r="AB55" t="s">
        <v>224</v>
      </c>
      <c r="AC55" t="s">
        <v>223</v>
      </c>
      <c r="AD55">
        <v>0.42299999999999999</v>
      </c>
      <c r="AE55">
        <v>0.62929999999999997</v>
      </c>
      <c r="AF55">
        <v>0.41460000000000002</v>
      </c>
      <c r="AG55">
        <v>1.1043000000000001</v>
      </c>
      <c r="AH55" t="s">
        <v>224</v>
      </c>
      <c r="AI55" t="s">
        <v>223</v>
      </c>
      <c r="AJ55">
        <v>0.20050000000000001</v>
      </c>
      <c r="AK55">
        <v>0.72509999999999997</v>
      </c>
      <c r="AL55">
        <v>0.37040000000000001</v>
      </c>
      <c r="AM55">
        <v>1.2673000000000001</v>
      </c>
      <c r="AN55" t="s">
        <v>225</v>
      </c>
      <c r="AO55" t="s">
        <v>223</v>
      </c>
      <c r="AP55">
        <v>1.1999999999999999E-3</v>
      </c>
      <c r="AQ55">
        <v>13.147500000000001</v>
      </c>
      <c r="AR55">
        <v>2.92E-2</v>
      </c>
      <c r="AS55">
        <v>29.428100000000001</v>
      </c>
      <c r="AT55" t="s">
        <v>225</v>
      </c>
      <c r="AU55" t="s">
        <v>223</v>
      </c>
      <c r="AV55">
        <v>2.0000000000000001E-4</v>
      </c>
      <c r="AW55">
        <v>14.913</v>
      </c>
      <c r="AX55">
        <v>3.2199999999999999E-2</v>
      </c>
      <c r="AY55">
        <v>28.7303</v>
      </c>
      <c r="AZ55" t="s">
        <v>225</v>
      </c>
      <c r="BA55" t="s">
        <v>223</v>
      </c>
      <c r="BB55">
        <v>4.0000000000000002E-4</v>
      </c>
      <c r="BC55">
        <v>14.988799999999999</v>
      </c>
      <c r="BD55">
        <v>3.8699999999999998E-2</v>
      </c>
      <c r="BE55">
        <v>25.546199999999999</v>
      </c>
      <c r="BF55" t="e">
        <f>-YEXQXSHI</f>
        <v>#NAME?</v>
      </c>
      <c r="BG55" t="s">
        <v>223</v>
      </c>
      <c r="BH55">
        <v>3.4299999999999997E-2</v>
      </c>
      <c r="BI55">
        <v>1.4724999999999999</v>
      </c>
      <c r="BJ55">
        <v>7.5399999999999995E-2</v>
      </c>
      <c r="BK55">
        <v>6.0289000000000001</v>
      </c>
      <c r="BL55" t="s">
        <v>225</v>
      </c>
      <c r="BM55" t="s">
        <v>223</v>
      </c>
      <c r="BN55">
        <v>1.4200000000000001E-2</v>
      </c>
      <c r="BO55">
        <v>3.3416999999999999</v>
      </c>
      <c r="BP55">
        <v>8.3699999999999997E-2</v>
      </c>
      <c r="BQ55">
        <v>8.3947000000000003</v>
      </c>
      <c r="BR55" t="s">
        <v>224</v>
      </c>
      <c r="BS55" t="s">
        <v>223</v>
      </c>
      <c r="BT55">
        <v>2.0000000000000001E-4</v>
      </c>
      <c r="BU55">
        <v>17.347799999999999</v>
      </c>
      <c r="BV55">
        <v>4.7E-2</v>
      </c>
      <c r="BW55">
        <v>30.515899999999998</v>
      </c>
      <c r="BX55" t="s">
        <v>224</v>
      </c>
      <c r="BY55" t="s">
        <v>223</v>
      </c>
      <c r="BZ55">
        <v>2.9999999999999997E-4</v>
      </c>
      <c r="CA55">
        <v>16.863600000000002</v>
      </c>
      <c r="CB55">
        <v>4.9200000000000001E-2</v>
      </c>
      <c r="CC55">
        <v>28.4558</v>
      </c>
      <c r="CD55" t="s">
        <v>224</v>
      </c>
      <c r="CE55" t="s">
        <v>223</v>
      </c>
      <c r="CF55">
        <v>5.9999999999999995E-4</v>
      </c>
      <c r="CG55">
        <v>10.048</v>
      </c>
      <c r="CH55">
        <v>4.6800000000000001E-2</v>
      </c>
      <c r="CI55">
        <v>18.422499999999999</v>
      </c>
      <c r="CJ55" t="s">
        <v>225</v>
      </c>
      <c r="CK55" t="s">
        <v>223</v>
      </c>
      <c r="CL55">
        <v>8.0000000000000004E-4</v>
      </c>
      <c r="CM55">
        <v>7.9435000000000002</v>
      </c>
      <c r="CN55">
        <v>2.7400000000000001E-2</v>
      </c>
      <c r="CO55">
        <v>19.4727</v>
      </c>
      <c r="CP55" t="s">
        <v>225</v>
      </c>
      <c r="CQ55" t="s">
        <v>223</v>
      </c>
      <c r="CR55">
        <v>1.32E-2</v>
      </c>
      <c r="CS55">
        <v>3.1949999999999998</v>
      </c>
      <c r="CT55">
        <v>6.7100000000000007E-2</v>
      </c>
      <c r="CU55">
        <v>9.0432000000000006</v>
      </c>
      <c r="CV55" t="s">
        <v>225</v>
      </c>
      <c r="CW55" t="s">
        <v>223</v>
      </c>
      <c r="CX55">
        <v>1.9300000000000001E-2</v>
      </c>
      <c r="CY55">
        <v>3.3672</v>
      </c>
      <c r="CZ55">
        <v>7.4899999999999994E-2</v>
      </c>
      <c r="DA55">
        <v>9.6613000000000007</v>
      </c>
      <c r="DB55" t="s">
        <v>225</v>
      </c>
      <c r="DC55" t="s">
        <v>223</v>
      </c>
      <c r="DD55">
        <v>2.8999999999999998E-3</v>
      </c>
      <c r="DE55">
        <v>7.8112000000000004</v>
      </c>
      <c r="DF55">
        <v>4.2500000000000003E-2</v>
      </c>
      <c r="DG55">
        <v>20.891999999999999</v>
      </c>
      <c r="DH55" t="s">
        <v>226</v>
      </c>
      <c r="DI55" t="s">
        <v>223</v>
      </c>
      <c r="DJ55">
        <v>2.9999999999999997E-4</v>
      </c>
      <c r="DK55">
        <v>17.865400000000001</v>
      </c>
      <c r="DL55">
        <v>5.5399999999999998E-2</v>
      </c>
      <c r="DM55">
        <v>34.797199999999997</v>
      </c>
      <c r="DN55" t="s">
        <v>225</v>
      </c>
      <c r="DO55" t="s">
        <v>223</v>
      </c>
      <c r="DP55">
        <v>6.9999999999999999E-4</v>
      </c>
      <c r="DQ55">
        <v>17.323799999999999</v>
      </c>
      <c r="DR55">
        <v>5.6800000000000003E-2</v>
      </c>
      <c r="DS55">
        <v>32.042200000000001</v>
      </c>
      <c r="DT55">
        <v>4.4900000000000002E-2</v>
      </c>
      <c r="DU55">
        <v>4</v>
      </c>
    </row>
    <row r="56" spans="1:125" x14ac:dyDescent="0.25">
      <c r="A56">
        <v>0</v>
      </c>
      <c r="B56" t="s">
        <v>227</v>
      </c>
      <c r="C56" t="s">
        <v>32</v>
      </c>
      <c r="D56" t="s">
        <v>228</v>
      </c>
      <c r="E56" t="s">
        <v>227</v>
      </c>
      <c r="F56">
        <v>1E-4</v>
      </c>
      <c r="G56">
        <v>34.200000000000003</v>
      </c>
      <c r="H56">
        <v>2.6599999999999999E-2</v>
      </c>
      <c r="I56">
        <v>54.324300000000001</v>
      </c>
      <c r="J56" t="s">
        <v>228</v>
      </c>
      <c r="K56" t="s">
        <v>227</v>
      </c>
      <c r="L56">
        <v>1E-4</v>
      </c>
      <c r="M56">
        <v>34.200000000000003</v>
      </c>
      <c r="N56">
        <v>2.6599999999999999E-2</v>
      </c>
      <c r="O56">
        <v>54.324300000000001</v>
      </c>
      <c r="P56" t="s">
        <v>228</v>
      </c>
      <c r="Q56" t="s">
        <v>227</v>
      </c>
      <c r="R56">
        <v>0</v>
      </c>
      <c r="S56">
        <v>55.5</v>
      </c>
      <c r="T56">
        <v>1.26E-2</v>
      </c>
      <c r="U56">
        <v>74.768199999999993</v>
      </c>
      <c r="V56" t="s">
        <v>228</v>
      </c>
      <c r="W56" t="s">
        <v>227</v>
      </c>
      <c r="X56">
        <v>2.0000000000000001E-4</v>
      </c>
      <c r="Y56">
        <v>17.545500000000001</v>
      </c>
      <c r="Z56">
        <v>2.2599999999999999E-2</v>
      </c>
      <c r="AA56">
        <v>48.286999999999999</v>
      </c>
      <c r="AB56" t="s">
        <v>228</v>
      </c>
      <c r="AC56" t="s">
        <v>227</v>
      </c>
      <c r="AD56">
        <v>2.0000000000000001E-4</v>
      </c>
      <c r="AE56">
        <v>23.230799999999999</v>
      </c>
      <c r="AF56">
        <v>3.0700000000000002E-2</v>
      </c>
      <c r="AG56">
        <v>47.941200000000002</v>
      </c>
      <c r="AH56" t="s">
        <v>228</v>
      </c>
      <c r="AI56" t="s">
        <v>227</v>
      </c>
      <c r="AJ56">
        <v>5.9999999999999995E-4</v>
      </c>
      <c r="AK56">
        <v>15.637499999999999</v>
      </c>
      <c r="AL56">
        <v>4.6300000000000001E-2</v>
      </c>
      <c r="AM56">
        <v>40.615900000000003</v>
      </c>
      <c r="AN56" t="s">
        <v>228</v>
      </c>
      <c r="AO56" t="s">
        <v>227</v>
      </c>
      <c r="AP56">
        <v>2.0000000000000001E-4</v>
      </c>
      <c r="AQ56">
        <v>27.555599999999998</v>
      </c>
      <c r="AR56">
        <v>1.7999999999999999E-2</v>
      </c>
      <c r="AS56">
        <v>45.488500000000002</v>
      </c>
      <c r="AT56" t="s">
        <v>228</v>
      </c>
      <c r="AU56" t="s">
        <v>227</v>
      </c>
      <c r="AV56">
        <v>0</v>
      </c>
      <c r="AW56">
        <v>25.8</v>
      </c>
      <c r="AX56">
        <v>2.3300000000000001E-2</v>
      </c>
      <c r="AY56">
        <v>37.362000000000002</v>
      </c>
      <c r="AZ56" t="s">
        <v>228</v>
      </c>
      <c r="BA56" t="s">
        <v>227</v>
      </c>
      <c r="BB56">
        <v>0</v>
      </c>
      <c r="BC56">
        <v>29</v>
      </c>
      <c r="BD56">
        <v>2.41E-2</v>
      </c>
      <c r="BE56">
        <v>37.172699999999999</v>
      </c>
      <c r="BF56" t="s">
        <v>228</v>
      </c>
      <c r="BG56" t="s">
        <v>227</v>
      </c>
      <c r="BH56">
        <v>2.8999999999999998E-3</v>
      </c>
      <c r="BI56">
        <v>7.7801</v>
      </c>
      <c r="BJ56">
        <v>4.6800000000000001E-2</v>
      </c>
      <c r="BK56">
        <v>18.2136</v>
      </c>
      <c r="BL56" t="s">
        <v>228</v>
      </c>
      <c r="BM56" t="s">
        <v>227</v>
      </c>
      <c r="BN56">
        <v>6.1999999999999998E-3</v>
      </c>
      <c r="BO56">
        <v>5.0955000000000004</v>
      </c>
      <c r="BP56">
        <v>8.4500000000000006E-2</v>
      </c>
      <c r="BQ56">
        <v>8.2721999999999998</v>
      </c>
      <c r="BR56" t="s">
        <v>228</v>
      </c>
      <c r="BS56" t="s">
        <v>227</v>
      </c>
      <c r="BT56">
        <v>1E-4</v>
      </c>
      <c r="BU56">
        <v>29.5</v>
      </c>
      <c r="BV56">
        <v>3.7600000000000001E-2</v>
      </c>
      <c r="BW56">
        <v>39.498899999999999</v>
      </c>
      <c r="BX56" t="s">
        <v>228</v>
      </c>
      <c r="BY56" t="s">
        <v>227</v>
      </c>
      <c r="BZ56">
        <v>1E-4</v>
      </c>
      <c r="CA56">
        <v>28.25</v>
      </c>
      <c r="CB56">
        <v>3.6900000000000002E-2</v>
      </c>
      <c r="CC56">
        <v>39.448500000000003</v>
      </c>
      <c r="CD56" t="s">
        <v>228</v>
      </c>
      <c r="CE56" t="s">
        <v>227</v>
      </c>
      <c r="CF56">
        <v>1E-4</v>
      </c>
      <c r="CG56">
        <v>19.7059</v>
      </c>
      <c r="CH56">
        <v>2.1600000000000001E-2</v>
      </c>
      <c r="CI56">
        <v>42.237200000000001</v>
      </c>
      <c r="CJ56" t="s">
        <v>229</v>
      </c>
      <c r="CK56" t="s">
        <v>227</v>
      </c>
      <c r="CL56">
        <v>5.0000000000000001E-4</v>
      </c>
      <c r="CM56">
        <v>10.413500000000001</v>
      </c>
      <c r="CN56">
        <v>2.35E-2</v>
      </c>
      <c r="CO56">
        <v>23.249199999999998</v>
      </c>
      <c r="CP56" t="s">
        <v>228</v>
      </c>
      <c r="CQ56" t="s">
        <v>227</v>
      </c>
      <c r="CR56">
        <v>1.14E-2</v>
      </c>
      <c r="CS56">
        <v>3.4529000000000001</v>
      </c>
      <c r="CT56">
        <v>7.85E-2</v>
      </c>
      <c r="CU56">
        <v>7.0366999999999997</v>
      </c>
      <c r="CV56" t="s">
        <v>228</v>
      </c>
      <c r="CW56" t="s">
        <v>227</v>
      </c>
      <c r="CX56">
        <v>1.7000000000000001E-2</v>
      </c>
      <c r="CY56">
        <v>3.6187999999999998</v>
      </c>
      <c r="CZ56">
        <v>8.5999999999999993E-2</v>
      </c>
      <c r="DA56">
        <v>7.6531000000000002</v>
      </c>
      <c r="DB56" t="s">
        <v>228</v>
      </c>
      <c r="DC56" t="s">
        <v>227</v>
      </c>
      <c r="DD56">
        <v>8.9999999999999998E-4</v>
      </c>
      <c r="DE56">
        <v>12.356</v>
      </c>
      <c r="DF56">
        <v>3.9100000000000003E-2</v>
      </c>
      <c r="DG56">
        <v>22.984200000000001</v>
      </c>
      <c r="DH56" t="s">
        <v>230</v>
      </c>
      <c r="DI56" t="s">
        <v>227</v>
      </c>
      <c r="DJ56">
        <v>1E-4</v>
      </c>
      <c r="DK56">
        <v>27.166699999999999</v>
      </c>
      <c r="DL56">
        <v>4.3900000000000002E-2</v>
      </c>
      <c r="DM56">
        <v>42.442500000000003</v>
      </c>
      <c r="DN56" t="s">
        <v>231</v>
      </c>
      <c r="DO56" t="s">
        <v>227</v>
      </c>
      <c r="DP56">
        <v>6.9999999999999999E-4</v>
      </c>
      <c r="DQ56">
        <v>17.028600000000001</v>
      </c>
      <c r="DR56">
        <v>5.2600000000000001E-2</v>
      </c>
      <c r="DS56">
        <v>34.398200000000003</v>
      </c>
      <c r="DT56">
        <v>2.0999999999999999E-3</v>
      </c>
      <c r="DU56">
        <v>0</v>
      </c>
    </row>
    <row r="57" spans="1:125" x14ac:dyDescent="0.25">
      <c r="A57">
        <v>0</v>
      </c>
      <c r="B57" t="s">
        <v>232</v>
      </c>
      <c r="C57" t="s">
        <v>32</v>
      </c>
      <c r="D57" t="s">
        <v>233</v>
      </c>
      <c r="E57" t="s">
        <v>232</v>
      </c>
      <c r="F57">
        <v>0</v>
      </c>
      <c r="G57">
        <v>80</v>
      </c>
      <c r="H57">
        <v>1.7999999999999999E-2</v>
      </c>
      <c r="I57">
        <v>73.092399999999998</v>
      </c>
      <c r="J57" t="s">
        <v>233</v>
      </c>
      <c r="K57" t="s">
        <v>232</v>
      </c>
      <c r="L57">
        <v>0</v>
      </c>
      <c r="M57">
        <v>80</v>
      </c>
      <c r="N57">
        <v>1.7999999999999999E-2</v>
      </c>
      <c r="O57">
        <v>73.092399999999998</v>
      </c>
      <c r="P57" t="s">
        <v>233</v>
      </c>
      <c r="Q57" t="s">
        <v>232</v>
      </c>
      <c r="R57">
        <v>0</v>
      </c>
      <c r="S57">
        <v>87.5</v>
      </c>
      <c r="T57">
        <v>1.0999999999999999E-2</v>
      </c>
      <c r="U57">
        <v>81.082099999999997</v>
      </c>
      <c r="V57" t="s">
        <v>233</v>
      </c>
      <c r="W57" t="s">
        <v>232</v>
      </c>
      <c r="X57">
        <v>0</v>
      </c>
      <c r="Y57">
        <v>85</v>
      </c>
      <c r="Z57">
        <v>1.01E-2</v>
      </c>
      <c r="AA57">
        <v>85.488699999999994</v>
      </c>
      <c r="AB57" t="s">
        <v>233</v>
      </c>
      <c r="AC57" t="s">
        <v>232</v>
      </c>
      <c r="AD57">
        <v>0</v>
      </c>
      <c r="AE57">
        <v>85</v>
      </c>
      <c r="AF57">
        <v>1.5100000000000001E-2</v>
      </c>
      <c r="AG57">
        <v>79.798699999999997</v>
      </c>
      <c r="AH57" t="s">
        <v>233</v>
      </c>
      <c r="AI57" t="s">
        <v>232</v>
      </c>
      <c r="AJ57">
        <v>0</v>
      </c>
      <c r="AK57">
        <v>73.333299999999994</v>
      </c>
      <c r="AL57">
        <v>2.8299999999999999E-2</v>
      </c>
      <c r="AM57">
        <v>67.889600000000002</v>
      </c>
      <c r="AN57" t="s">
        <v>233</v>
      </c>
      <c r="AO57" t="s">
        <v>232</v>
      </c>
      <c r="AP57">
        <v>0</v>
      </c>
      <c r="AQ57">
        <v>67.5</v>
      </c>
      <c r="AR57">
        <v>8.5000000000000006E-3</v>
      </c>
      <c r="AS57">
        <v>74.325800000000001</v>
      </c>
      <c r="AT57" t="s">
        <v>233</v>
      </c>
      <c r="AU57" t="s">
        <v>232</v>
      </c>
      <c r="AV57">
        <v>0</v>
      </c>
      <c r="AW57">
        <v>100</v>
      </c>
      <c r="AX57">
        <v>7.0000000000000001E-3</v>
      </c>
      <c r="AY57">
        <v>74.713300000000004</v>
      </c>
      <c r="AZ57" t="s">
        <v>233</v>
      </c>
      <c r="BA57" t="s">
        <v>232</v>
      </c>
      <c r="BB57">
        <v>0</v>
      </c>
      <c r="BC57">
        <v>70</v>
      </c>
      <c r="BD57">
        <v>7.1000000000000004E-3</v>
      </c>
      <c r="BE57">
        <v>74.980099999999993</v>
      </c>
      <c r="BF57" t="s">
        <v>233</v>
      </c>
      <c r="BG57" t="s">
        <v>232</v>
      </c>
      <c r="BH57">
        <v>0</v>
      </c>
      <c r="BI57">
        <v>67.5</v>
      </c>
      <c r="BJ57">
        <v>1.4500000000000001E-2</v>
      </c>
      <c r="BK57">
        <v>75.962599999999995</v>
      </c>
      <c r="BL57" t="s">
        <v>233</v>
      </c>
      <c r="BM57" t="s">
        <v>232</v>
      </c>
      <c r="BN57">
        <v>0</v>
      </c>
      <c r="BO57">
        <v>75</v>
      </c>
      <c r="BP57">
        <v>8.5000000000000006E-3</v>
      </c>
      <c r="BQ57">
        <v>83.436099999999996</v>
      </c>
      <c r="BR57" t="s">
        <v>233</v>
      </c>
      <c r="BS57" t="s">
        <v>232</v>
      </c>
      <c r="BT57">
        <v>0</v>
      </c>
      <c r="BU57">
        <v>85</v>
      </c>
      <c r="BV57">
        <v>1.29E-2</v>
      </c>
      <c r="BW57">
        <v>83.622</v>
      </c>
      <c r="BX57" t="s">
        <v>233</v>
      </c>
      <c r="BY57" t="s">
        <v>232</v>
      </c>
      <c r="BZ57">
        <v>0</v>
      </c>
      <c r="CA57">
        <v>75</v>
      </c>
      <c r="CB57">
        <v>1.49E-2</v>
      </c>
      <c r="CC57">
        <v>77.240799999999993</v>
      </c>
      <c r="CD57" t="s">
        <v>233</v>
      </c>
      <c r="CE57" t="s">
        <v>232</v>
      </c>
      <c r="CF57">
        <v>0</v>
      </c>
      <c r="CG57">
        <v>70</v>
      </c>
      <c r="CH57">
        <v>9.1000000000000004E-3</v>
      </c>
      <c r="CI57">
        <v>76.691000000000003</v>
      </c>
      <c r="CJ57" t="s">
        <v>233</v>
      </c>
      <c r="CK57" t="s">
        <v>232</v>
      </c>
      <c r="CL57">
        <v>0</v>
      </c>
      <c r="CM57">
        <v>70</v>
      </c>
      <c r="CN57">
        <v>4.0000000000000001E-3</v>
      </c>
      <c r="CO57">
        <v>82.817800000000005</v>
      </c>
      <c r="CP57" t="s">
        <v>233</v>
      </c>
      <c r="CQ57" t="s">
        <v>232</v>
      </c>
      <c r="CR57">
        <v>0</v>
      </c>
      <c r="CS57">
        <v>70</v>
      </c>
      <c r="CT57">
        <v>6.8999999999999999E-3</v>
      </c>
      <c r="CU57">
        <v>84.483800000000002</v>
      </c>
      <c r="CV57" t="s">
        <v>233</v>
      </c>
      <c r="CW57" t="s">
        <v>232</v>
      </c>
      <c r="CX57">
        <v>0</v>
      </c>
      <c r="CY57">
        <v>70</v>
      </c>
      <c r="CZ57">
        <v>9.2999999999999992E-3</v>
      </c>
      <c r="DA57">
        <v>80.865300000000005</v>
      </c>
      <c r="DB57" t="s">
        <v>233</v>
      </c>
      <c r="DC57" t="s">
        <v>232</v>
      </c>
      <c r="DD57">
        <v>0</v>
      </c>
      <c r="DE57">
        <v>70</v>
      </c>
      <c r="DF57">
        <v>7.7000000000000002E-3</v>
      </c>
      <c r="DG57">
        <v>76.159700000000001</v>
      </c>
      <c r="DH57" t="s">
        <v>233</v>
      </c>
      <c r="DI57" t="s">
        <v>232</v>
      </c>
      <c r="DJ57">
        <v>0</v>
      </c>
      <c r="DK57">
        <v>60</v>
      </c>
      <c r="DL57">
        <v>1.9300000000000001E-2</v>
      </c>
      <c r="DM57">
        <v>71.359300000000005</v>
      </c>
      <c r="DN57" t="s">
        <v>233</v>
      </c>
      <c r="DO57" t="s">
        <v>232</v>
      </c>
      <c r="DP57">
        <v>0</v>
      </c>
      <c r="DQ57">
        <v>62.5</v>
      </c>
      <c r="DR57">
        <v>1.5900000000000001E-2</v>
      </c>
      <c r="DS57">
        <v>74.950699999999998</v>
      </c>
      <c r="DT57">
        <v>0</v>
      </c>
      <c r="DU57">
        <v>0</v>
      </c>
    </row>
    <row r="58" spans="1:125" x14ac:dyDescent="0.25">
      <c r="A58">
        <v>0</v>
      </c>
      <c r="B58" t="s">
        <v>234</v>
      </c>
      <c r="C58" t="s">
        <v>32</v>
      </c>
      <c r="D58" t="s">
        <v>235</v>
      </c>
      <c r="E58" t="s">
        <v>234</v>
      </c>
      <c r="F58">
        <v>0</v>
      </c>
      <c r="G58">
        <v>52.083300000000001</v>
      </c>
      <c r="H58">
        <v>1.7899999999999999E-2</v>
      </c>
      <c r="I58">
        <v>73.350499999999997</v>
      </c>
      <c r="J58" t="s">
        <v>235</v>
      </c>
      <c r="K58" t="s">
        <v>234</v>
      </c>
      <c r="L58">
        <v>0</v>
      </c>
      <c r="M58">
        <v>52.083300000000001</v>
      </c>
      <c r="N58">
        <v>1.7899999999999999E-2</v>
      </c>
      <c r="O58">
        <v>73.350499999999997</v>
      </c>
      <c r="P58" t="s">
        <v>235</v>
      </c>
      <c r="Q58" t="s">
        <v>234</v>
      </c>
      <c r="R58">
        <v>0</v>
      </c>
      <c r="S58">
        <v>66.666700000000006</v>
      </c>
      <c r="T58">
        <v>7.7000000000000002E-3</v>
      </c>
      <c r="U58">
        <v>92.706800000000001</v>
      </c>
      <c r="V58" t="e">
        <f>-EXQXSHIV</f>
        <v>#NAME?</v>
      </c>
      <c r="W58" t="s">
        <v>234</v>
      </c>
      <c r="X58">
        <v>7.6E-3</v>
      </c>
      <c r="Y58">
        <v>3.9443000000000001</v>
      </c>
      <c r="Z58">
        <v>8.2400000000000001E-2</v>
      </c>
      <c r="AA58">
        <v>8.6021999999999998</v>
      </c>
      <c r="AB58" t="e">
        <f>-EXQXSHIV</f>
        <v>#NAME?</v>
      </c>
      <c r="AC58" t="s">
        <v>234</v>
      </c>
      <c r="AD58">
        <v>3.5000000000000003E-2</v>
      </c>
      <c r="AE58">
        <v>3.0590000000000002</v>
      </c>
      <c r="AF58">
        <v>0.17119999999999999</v>
      </c>
      <c r="AG58">
        <v>5.4130000000000003</v>
      </c>
      <c r="AH58" t="e">
        <f>-EXQXSHIV</f>
        <v>#NAME?</v>
      </c>
      <c r="AI58" t="s">
        <v>234</v>
      </c>
      <c r="AJ58">
        <v>3.1800000000000002E-2</v>
      </c>
      <c r="AK58">
        <v>2.4211999999999998</v>
      </c>
      <c r="AL58">
        <v>0.2167</v>
      </c>
      <c r="AM58">
        <v>3.839</v>
      </c>
      <c r="AN58" t="s">
        <v>235</v>
      </c>
      <c r="AO58" t="s">
        <v>234</v>
      </c>
      <c r="AP58">
        <v>2.0000000000000001E-4</v>
      </c>
      <c r="AQ58">
        <v>24.592600000000001</v>
      </c>
      <c r="AR58">
        <v>1.23E-2</v>
      </c>
      <c r="AS58">
        <v>60.533900000000003</v>
      </c>
      <c r="AT58" t="s">
        <v>235</v>
      </c>
      <c r="AU58" t="s">
        <v>234</v>
      </c>
      <c r="AV58">
        <v>0</v>
      </c>
      <c r="AW58">
        <v>34.5</v>
      </c>
      <c r="AX58">
        <v>1.1299999999999999E-2</v>
      </c>
      <c r="AY58">
        <v>59.5533</v>
      </c>
      <c r="AZ58" t="s">
        <v>235</v>
      </c>
      <c r="BA58" t="s">
        <v>234</v>
      </c>
      <c r="BB58">
        <v>0</v>
      </c>
      <c r="BC58">
        <v>32</v>
      </c>
      <c r="BD58">
        <v>1.26E-2</v>
      </c>
      <c r="BE58">
        <v>56.672800000000002</v>
      </c>
      <c r="BF58" t="s">
        <v>235</v>
      </c>
      <c r="BG58" t="s">
        <v>234</v>
      </c>
      <c r="BH58">
        <v>4.0000000000000002E-4</v>
      </c>
      <c r="BI58">
        <v>21.069800000000001</v>
      </c>
      <c r="BJ58">
        <v>2.1899999999999999E-2</v>
      </c>
      <c r="BK58">
        <v>53.577399999999997</v>
      </c>
      <c r="BL58" t="s">
        <v>235</v>
      </c>
      <c r="BM58" t="s">
        <v>234</v>
      </c>
      <c r="BN58">
        <v>1E-4</v>
      </c>
      <c r="BO58">
        <v>27.142900000000001</v>
      </c>
      <c r="BP58">
        <v>1.7999999999999999E-2</v>
      </c>
      <c r="BQ58">
        <v>53.139800000000001</v>
      </c>
      <c r="BR58" t="s">
        <v>235</v>
      </c>
      <c r="BS58" t="s">
        <v>234</v>
      </c>
      <c r="BT58">
        <v>0</v>
      </c>
      <c r="BU58">
        <v>41</v>
      </c>
      <c r="BV58">
        <v>2.0299999999999999E-2</v>
      </c>
      <c r="BW58">
        <v>66.407899999999998</v>
      </c>
      <c r="BX58" t="s">
        <v>235</v>
      </c>
      <c r="BY58" t="s">
        <v>234</v>
      </c>
      <c r="BZ58">
        <v>0</v>
      </c>
      <c r="CA58">
        <v>46</v>
      </c>
      <c r="CB58">
        <v>1.66E-2</v>
      </c>
      <c r="CC58">
        <v>73.224000000000004</v>
      </c>
      <c r="CD58" t="s">
        <v>235</v>
      </c>
      <c r="CE58" t="s">
        <v>234</v>
      </c>
      <c r="CF58">
        <v>1E-4</v>
      </c>
      <c r="CG58">
        <v>24.25</v>
      </c>
      <c r="CH58">
        <v>1.66E-2</v>
      </c>
      <c r="CI58">
        <v>52.6145</v>
      </c>
      <c r="CJ58" t="s">
        <v>236</v>
      </c>
      <c r="CK58" t="s">
        <v>234</v>
      </c>
      <c r="CL58">
        <v>1E-4</v>
      </c>
      <c r="CM58">
        <v>18.8</v>
      </c>
      <c r="CN58">
        <v>1.0800000000000001E-2</v>
      </c>
      <c r="CO58">
        <v>47.7194</v>
      </c>
      <c r="CP58" t="s">
        <v>235</v>
      </c>
      <c r="CQ58" t="s">
        <v>234</v>
      </c>
      <c r="CR58">
        <v>2.0000000000000001E-4</v>
      </c>
      <c r="CS58">
        <v>23.117599999999999</v>
      </c>
      <c r="CT58">
        <v>1.6199999999999999E-2</v>
      </c>
      <c r="CU58">
        <v>50.460500000000003</v>
      </c>
      <c r="CV58" t="s">
        <v>235</v>
      </c>
      <c r="CW58" t="s">
        <v>234</v>
      </c>
      <c r="CX58">
        <v>2.0000000000000001E-4</v>
      </c>
      <c r="CY58">
        <v>23.928599999999999</v>
      </c>
      <c r="CZ58">
        <v>1.89E-2</v>
      </c>
      <c r="DA58">
        <v>52.001399999999997</v>
      </c>
      <c r="DB58" t="s">
        <v>236</v>
      </c>
      <c r="DC58" t="s">
        <v>234</v>
      </c>
      <c r="DD58">
        <v>2.0000000000000001E-4</v>
      </c>
      <c r="DE58">
        <v>20.939399999999999</v>
      </c>
      <c r="DF58">
        <v>1.52E-2</v>
      </c>
      <c r="DG58">
        <v>52.598799999999997</v>
      </c>
      <c r="DH58" t="s">
        <v>236</v>
      </c>
      <c r="DI58" t="s">
        <v>234</v>
      </c>
      <c r="DJ58">
        <v>1E-4</v>
      </c>
      <c r="DK58">
        <v>28.444400000000002</v>
      </c>
      <c r="DL58">
        <v>2.5600000000000001E-2</v>
      </c>
      <c r="DM58">
        <v>61.565899999999999</v>
      </c>
      <c r="DN58" t="s">
        <v>235</v>
      </c>
      <c r="DO58" t="s">
        <v>234</v>
      </c>
      <c r="DP58">
        <v>2.0000000000000001E-4</v>
      </c>
      <c r="DQ58">
        <v>25.307700000000001</v>
      </c>
      <c r="DR58">
        <v>2.9600000000000001E-2</v>
      </c>
      <c r="DS58">
        <v>53.720100000000002</v>
      </c>
      <c r="DT58">
        <v>3.8E-3</v>
      </c>
      <c r="DU58">
        <v>0</v>
      </c>
    </row>
    <row r="59" spans="1:125" x14ac:dyDescent="0.25">
      <c r="A59">
        <v>0</v>
      </c>
      <c r="B59" t="s">
        <v>237</v>
      </c>
      <c r="C59" t="s">
        <v>32</v>
      </c>
      <c r="D59" t="s">
        <v>238</v>
      </c>
      <c r="E59" t="s">
        <v>237</v>
      </c>
      <c r="F59">
        <v>0</v>
      </c>
      <c r="G59">
        <v>55</v>
      </c>
      <c r="H59">
        <v>1.41E-2</v>
      </c>
      <c r="I59">
        <v>83.063199999999995</v>
      </c>
      <c r="J59" t="s">
        <v>238</v>
      </c>
      <c r="K59" t="s">
        <v>237</v>
      </c>
      <c r="L59">
        <v>0</v>
      </c>
      <c r="M59">
        <v>55</v>
      </c>
      <c r="N59">
        <v>1.41E-2</v>
      </c>
      <c r="O59">
        <v>83.063199999999995</v>
      </c>
      <c r="P59" t="s">
        <v>239</v>
      </c>
      <c r="Q59" t="s">
        <v>237</v>
      </c>
      <c r="R59">
        <v>0</v>
      </c>
      <c r="S59">
        <v>62.142899999999997</v>
      </c>
      <c r="T59">
        <v>6.6E-3</v>
      </c>
      <c r="U59">
        <v>95.215699999999998</v>
      </c>
      <c r="V59" t="s">
        <v>238</v>
      </c>
      <c r="W59" t="s">
        <v>237</v>
      </c>
      <c r="X59">
        <v>0</v>
      </c>
      <c r="Y59">
        <v>42</v>
      </c>
      <c r="Z59">
        <v>1.17E-2</v>
      </c>
      <c r="AA59">
        <v>79.874399999999994</v>
      </c>
      <c r="AB59" t="s">
        <v>238</v>
      </c>
      <c r="AC59" t="s">
        <v>237</v>
      </c>
      <c r="AD59">
        <v>5.9999999999999995E-4</v>
      </c>
      <c r="AE59">
        <v>16.2667</v>
      </c>
      <c r="AF59">
        <v>3.5299999999999998E-2</v>
      </c>
      <c r="AG59">
        <v>41.698500000000003</v>
      </c>
      <c r="AH59" t="s">
        <v>238</v>
      </c>
      <c r="AI59" t="s">
        <v>237</v>
      </c>
      <c r="AJ59">
        <v>1.6000000000000001E-3</v>
      </c>
      <c r="AK59">
        <v>9.7988999999999997</v>
      </c>
      <c r="AL59">
        <v>4.5499999999999999E-2</v>
      </c>
      <c r="AM59">
        <v>41.5229</v>
      </c>
      <c r="AN59" t="s">
        <v>239</v>
      </c>
      <c r="AO59" t="s">
        <v>237</v>
      </c>
      <c r="AP59">
        <v>0</v>
      </c>
      <c r="AQ59">
        <v>46</v>
      </c>
      <c r="AR59">
        <v>8.6E-3</v>
      </c>
      <c r="AS59">
        <v>73.703900000000004</v>
      </c>
      <c r="AT59" t="s">
        <v>239</v>
      </c>
      <c r="AU59" t="s">
        <v>237</v>
      </c>
      <c r="AV59">
        <v>0</v>
      </c>
      <c r="AW59">
        <v>65</v>
      </c>
      <c r="AX59">
        <v>4.7000000000000002E-3</v>
      </c>
      <c r="AY59">
        <v>85.511499999999998</v>
      </c>
      <c r="AZ59" t="s">
        <v>239</v>
      </c>
      <c r="BA59" t="s">
        <v>237</v>
      </c>
      <c r="BB59">
        <v>0</v>
      </c>
      <c r="BC59">
        <v>70</v>
      </c>
      <c r="BD59">
        <v>5.1000000000000004E-3</v>
      </c>
      <c r="BE59">
        <v>84.006699999999995</v>
      </c>
      <c r="BF59" t="s">
        <v>239</v>
      </c>
      <c r="BG59" t="s">
        <v>237</v>
      </c>
      <c r="BH59">
        <v>2.0000000000000001E-4</v>
      </c>
      <c r="BI59">
        <v>26.791699999999999</v>
      </c>
      <c r="BJ59">
        <v>2.29E-2</v>
      </c>
      <c r="BK59">
        <v>51.0762</v>
      </c>
      <c r="BL59" t="s">
        <v>239</v>
      </c>
      <c r="BM59" t="s">
        <v>237</v>
      </c>
      <c r="BN59">
        <v>2.0000000000000001E-4</v>
      </c>
      <c r="BO59">
        <v>25.529399999999999</v>
      </c>
      <c r="BP59">
        <v>2.5100000000000001E-2</v>
      </c>
      <c r="BQ59">
        <v>39.922400000000003</v>
      </c>
      <c r="BR59" t="s">
        <v>238</v>
      </c>
      <c r="BS59" t="s">
        <v>237</v>
      </c>
      <c r="BT59">
        <v>0</v>
      </c>
      <c r="BU59">
        <v>85</v>
      </c>
      <c r="BV59">
        <v>1.0500000000000001E-2</v>
      </c>
      <c r="BW59">
        <v>89.624200000000002</v>
      </c>
      <c r="BX59" t="s">
        <v>239</v>
      </c>
      <c r="BY59" t="s">
        <v>237</v>
      </c>
      <c r="BZ59">
        <v>0</v>
      </c>
      <c r="CA59">
        <v>70</v>
      </c>
      <c r="CB59">
        <v>1.0999999999999999E-2</v>
      </c>
      <c r="CC59">
        <v>87.141800000000003</v>
      </c>
      <c r="CD59" t="s">
        <v>239</v>
      </c>
      <c r="CE59" t="s">
        <v>237</v>
      </c>
      <c r="CF59">
        <v>0</v>
      </c>
      <c r="CG59">
        <v>55</v>
      </c>
      <c r="CH59">
        <v>8.8000000000000005E-3</v>
      </c>
      <c r="CI59">
        <v>77.822400000000002</v>
      </c>
      <c r="CJ59" t="s">
        <v>239</v>
      </c>
      <c r="CK59" t="s">
        <v>237</v>
      </c>
      <c r="CL59">
        <v>0</v>
      </c>
      <c r="CM59">
        <v>37</v>
      </c>
      <c r="CN59">
        <v>6.6E-3</v>
      </c>
      <c r="CO59">
        <v>66.023600000000002</v>
      </c>
      <c r="CP59" t="s">
        <v>239</v>
      </c>
      <c r="CQ59" t="s">
        <v>237</v>
      </c>
      <c r="CR59">
        <v>4.0000000000000002E-4</v>
      </c>
      <c r="CS59">
        <v>16.089300000000001</v>
      </c>
      <c r="CT59">
        <v>2.6499999999999999E-2</v>
      </c>
      <c r="CU59">
        <v>31.873799999999999</v>
      </c>
      <c r="CV59" t="s">
        <v>239</v>
      </c>
      <c r="CW59" t="s">
        <v>237</v>
      </c>
      <c r="CX59">
        <v>5.0000000000000001E-4</v>
      </c>
      <c r="CY59">
        <v>17.925899999999999</v>
      </c>
      <c r="CZ59">
        <v>3.2199999999999999E-2</v>
      </c>
      <c r="DA59">
        <v>31.230699999999999</v>
      </c>
      <c r="DB59" t="s">
        <v>239</v>
      </c>
      <c r="DC59" t="s">
        <v>237</v>
      </c>
      <c r="DD59">
        <v>0</v>
      </c>
      <c r="DE59">
        <v>41.5</v>
      </c>
      <c r="DF59">
        <v>1.03E-2</v>
      </c>
      <c r="DG59">
        <v>66.484300000000005</v>
      </c>
      <c r="DH59" t="s">
        <v>239</v>
      </c>
      <c r="DI59" t="s">
        <v>237</v>
      </c>
      <c r="DJ59">
        <v>0</v>
      </c>
      <c r="DK59">
        <v>67.5</v>
      </c>
      <c r="DL59">
        <v>7.4000000000000003E-3</v>
      </c>
      <c r="DM59">
        <v>94.254099999999994</v>
      </c>
      <c r="DN59" t="s">
        <v>239</v>
      </c>
      <c r="DO59" t="s">
        <v>237</v>
      </c>
      <c r="DP59">
        <v>0</v>
      </c>
      <c r="DQ59">
        <v>67.5</v>
      </c>
      <c r="DR59">
        <v>9.4000000000000004E-3</v>
      </c>
      <c r="DS59">
        <v>88.6023</v>
      </c>
      <c r="DT59">
        <v>2.0000000000000001E-4</v>
      </c>
      <c r="DU59">
        <v>0</v>
      </c>
    </row>
    <row r="60" spans="1:125" x14ac:dyDescent="0.25">
      <c r="A60">
        <v>0</v>
      </c>
      <c r="B60" t="s">
        <v>240</v>
      </c>
      <c r="C60" t="s">
        <v>32</v>
      </c>
      <c r="D60" t="s">
        <v>241</v>
      </c>
      <c r="E60" t="s">
        <v>240</v>
      </c>
      <c r="F60">
        <v>2.9999999999999997E-4</v>
      </c>
      <c r="G60">
        <v>25.222200000000001</v>
      </c>
      <c r="H60">
        <v>8.1500000000000003E-2</v>
      </c>
      <c r="I60">
        <v>14.5693</v>
      </c>
      <c r="J60" t="s">
        <v>241</v>
      </c>
      <c r="K60" t="s">
        <v>240</v>
      </c>
      <c r="L60">
        <v>2.9999999999999997E-4</v>
      </c>
      <c r="M60">
        <v>25.222200000000001</v>
      </c>
      <c r="N60">
        <v>8.1500000000000003E-2</v>
      </c>
      <c r="O60">
        <v>14.5693</v>
      </c>
      <c r="P60" t="s">
        <v>241</v>
      </c>
      <c r="Q60" t="s">
        <v>240</v>
      </c>
      <c r="R60">
        <v>0</v>
      </c>
      <c r="S60">
        <v>60</v>
      </c>
      <c r="T60">
        <v>2.1600000000000001E-2</v>
      </c>
      <c r="U60">
        <v>42.573</v>
      </c>
      <c r="V60" t="s">
        <v>241</v>
      </c>
      <c r="W60" t="s">
        <v>240</v>
      </c>
      <c r="X60">
        <v>1E-4</v>
      </c>
      <c r="Y60">
        <v>31.8</v>
      </c>
      <c r="Z60">
        <v>2.7E-2</v>
      </c>
      <c r="AA60">
        <v>39.820700000000002</v>
      </c>
      <c r="AB60" t="s">
        <v>241</v>
      </c>
      <c r="AC60" t="s">
        <v>240</v>
      </c>
      <c r="AD60">
        <v>2.0000000000000001E-4</v>
      </c>
      <c r="AE60">
        <v>23.730799999999999</v>
      </c>
      <c r="AF60">
        <v>5.4600000000000003E-2</v>
      </c>
      <c r="AG60">
        <v>24.679099999999998</v>
      </c>
      <c r="AH60" t="s">
        <v>241</v>
      </c>
      <c r="AI60" t="s">
        <v>240</v>
      </c>
      <c r="AJ60">
        <v>1.2999999999999999E-3</v>
      </c>
      <c r="AK60">
        <v>10.6678</v>
      </c>
      <c r="AL60">
        <v>9.2100000000000001E-2</v>
      </c>
      <c r="AM60">
        <v>14.2943</v>
      </c>
      <c r="AN60" t="s">
        <v>241</v>
      </c>
      <c r="AO60" t="s">
        <v>240</v>
      </c>
      <c r="AP60">
        <v>2.0000000000000001E-4</v>
      </c>
      <c r="AQ60">
        <v>23.8065</v>
      </c>
      <c r="AR60">
        <v>3.95E-2</v>
      </c>
      <c r="AS60">
        <v>21.3612</v>
      </c>
      <c r="AT60" t="s">
        <v>241</v>
      </c>
      <c r="AU60" t="s">
        <v>240</v>
      </c>
      <c r="AV60">
        <v>4.0000000000000002E-4</v>
      </c>
      <c r="AW60">
        <v>11.8962</v>
      </c>
      <c r="AX60">
        <v>8.8400000000000006E-2</v>
      </c>
      <c r="AY60">
        <v>10.5611</v>
      </c>
      <c r="AZ60" t="s">
        <v>241</v>
      </c>
      <c r="BA60" t="s">
        <v>240</v>
      </c>
      <c r="BB60">
        <v>4.0000000000000002E-4</v>
      </c>
      <c r="BC60">
        <v>14.4382</v>
      </c>
      <c r="BD60">
        <v>7.7700000000000005E-2</v>
      </c>
      <c r="BE60">
        <v>12.92</v>
      </c>
      <c r="BF60" t="s">
        <v>241</v>
      </c>
      <c r="BG60" t="s">
        <v>240</v>
      </c>
      <c r="BH60">
        <v>5.0000000000000001E-4</v>
      </c>
      <c r="BI60">
        <v>19.407399999999999</v>
      </c>
      <c r="BJ60">
        <v>3.32E-2</v>
      </c>
      <c r="BK60">
        <v>32.1755</v>
      </c>
      <c r="BL60" t="s">
        <v>241</v>
      </c>
      <c r="BM60" t="s">
        <v>240</v>
      </c>
      <c r="BN60">
        <v>2.0000000000000001E-4</v>
      </c>
      <c r="BO60">
        <v>25.470600000000001</v>
      </c>
      <c r="BP60">
        <v>3.1800000000000002E-2</v>
      </c>
      <c r="BQ60">
        <v>31.7273</v>
      </c>
      <c r="BR60" t="s">
        <v>241</v>
      </c>
      <c r="BS60" t="s">
        <v>240</v>
      </c>
      <c r="BT60">
        <v>0</v>
      </c>
      <c r="BU60">
        <v>30</v>
      </c>
      <c r="BV60">
        <v>4.8899999999999999E-2</v>
      </c>
      <c r="BW60">
        <v>29.0015</v>
      </c>
      <c r="BX60" t="s">
        <v>241</v>
      </c>
      <c r="BY60" t="s">
        <v>240</v>
      </c>
      <c r="BZ60">
        <v>0</v>
      </c>
      <c r="CA60">
        <v>35</v>
      </c>
      <c r="CB60">
        <v>3.9199999999999999E-2</v>
      </c>
      <c r="CC60">
        <v>36.880499999999998</v>
      </c>
      <c r="CD60" t="s">
        <v>241</v>
      </c>
      <c r="CE60" t="s">
        <v>240</v>
      </c>
      <c r="CF60">
        <v>1E-4</v>
      </c>
      <c r="CG60">
        <v>26.5</v>
      </c>
      <c r="CH60">
        <v>2.64E-2</v>
      </c>
      <c r="CI60">
        <v>35.063499999999998</v>
      </c>
      <c r="CJ60" t="s">
        <v>241</v>
      </c>
      <c r="CK60" t="s">
        <v>240</v>
      </c>
      <c r="CL60">
        <v>8.9999999999999998E-4</v>
      </c>
      <c r="CM60">
        <v>7.7660999999999998</v>
      </c>
      <c r="CN60">
        <v>3.4700000000000002E-2</v>
      </c>
      <c r="CO60">
        <v>14.4864</v>
      </c>
      <c r="CP60" t="s">
        <v>241</v>
      </c>
      <c r="CQ60" t="s">
        <v>240</v>
      </c>
      <c r="CR60">
        <v>2.0000000000000001E-4</v>
      </c>
      <c r="CS60">
        <v>20.142900000000001</v>
      </c>
      <c r="CT60">
        <v>3.1899999999999998E-2</v>
      </c>
      <c r="CU60">
        <v>25.885000000000002</v>
      </c>
      <c r="CV60" t="s">
        <v>241</v>
      </c>
      <c r="CW60" t="s">
        <v>240</v>
      </c>
      <c r="CX60">
        <v>2.9999999999999997E-4</v>
      </c>
      <c r="CY60">
        <v>21.729700000000001</v>
      </c>
      <c r="CZ60">
        <v>4.0399999999999998E-2</v>
      </c>
      <c r="DA60">
        <v>23.934200000000001</v>
      </c>
      <c r="DB60" t="s">
        <v>241</v>
      </c>
      <c r="DC60" t="s">
        <v>240</v>
      </c>
      <c r="DD60">
        <v>2.3999999999999998E-3</v>
      </c>
      <c r="DE60">
        <v>8.4540000000000006</v>
      </c>
      <c r="DF60">
        <v>6.1100000000000002E-2</v>
      </c>
      <c r="DG60">
        <v>13.452999999999999</v>
      </c>
      <c r="DH60" t="s">
        <v>241</v>
      </c>
      <c r="DI60" t="s">
        <v>240</v>
      </c>
      <c r="DJ60">
        <v>2.0999999999999999E-3</v>
      </c>
      <c r="DK60">
        <v>8.2672000000000008</v>
      </c>
      <c r="DL60">
        <v>0.17349999999999999</v>
      </c>
      <c r="DM60">
        <v>8.2210000000000001</v>
      </c>
      <c r="DN60" t="s">
        <v>241</v>
      </c>
      <c r="DO60" t="s">
        <v>240</v>
      </c>
      <c r="DP60">
        <v>1.6999999999999999E-3</v>
      </c>
      <c r="DQ60">
        <v>12.354699999999999</v>
      </c>
      <c r="DR60">
        <v>0.115</v>
      </c>
      <c r="DS60">
        <v>14.1822</v>
      </c>
      <c r="DT60">
        <v>5.9999999999999995E-4</v>
      </c>
      <c r="DU60">
        <v>0</v>
      </c>
    </row>
    <row r="61" spans="1:125" x14ac:dyDescent="0.25">
      <c r="A61">
        <v>0</v>
      </c>
      <c r="B61" t="s">
        <v>242</v>
      </c>
      <c r="C61" t="s">
        <v>32</v>
      </c>
      <c r="D61" t="s">
        <v>243</v>
      </c>
      <c r="E61" t="s">
        <v>242</v>
      </c>
      <c r="F61">
        <v>4.0000000000000002E-4</v>
      </c>
      <c r="G61">
        <v>22.725000000000001</v>
      </c>
      <c r="H61">
        <v>4.2000000000000003E-2</v>
      </c>
      <c r="I61">
        <v>33.840000000000003</v>
      </c>
      <c r="J61" t="s">
        <v>243</v>
      </c>
      <c r="K61" t="s">
        <v>242</v>
      </c>
      <c r="L61">
        <v>4.0000000000000002E-4</v>
      </c>
      <c r="M61">
        <v>22.725000000000001</v>
      </c>
      <c r="N61">
        <v>4.2000000000000003E-2</v>
      </c>
      <c r="O61">
        <v>33.840000000000003</v>
      </c>
      <c r="P61" t="s">
        <v>244</v>
      </c>
      <c r="Q61" t="s">
        <v>242</v>
      </c>
      <c r="R61">
        <v>2.9999999999999997E-4</v>
      </c>
      <c r="S61">
        <v>24.2</v>
      </c>
      <c r="T61">
        <v>2.4299999999999999E-2</v>
      </c>
      <c r="U61">
        <v>35.917999999999999</v>
      </c>
      <c r="V61" t="s">
        <v>243</v>
      </c>
      <c r="W61" t="s">
        <v>242</v>
      </c>
      <c r="X61">
        <v>7.4000000000000003E-3</v>
      </c>
      <c r="Y61">
        <v>3.9834000000000001</v>
      </c>
      <c r="Z61">
        <v>0.1217</v>
      </c>
      <c r="AA61">
        <v>4.8474000000000004</v>
      </c>
      <c r="AB61" t="s">
        <v>245</v>
      </c>
      <c r="AC61" t="s">
        <v>242</v>
      </c>
      <c r="AD61">
        <v>8.0000000000000002E-3</v>
      </c>
      <c r="AE61">
        <v>5.5388999999999999</v>
      </c>
      <c r="AF61">
        <v>0.13719999999999999</v>
      </c>
      <c r="AG61">
        <v>7.2948000000000004</v>
      </c>
      <c r="AH61" t="s">
        <v>243</v>
      </c>
      <c r="AI61" t="s">
        <v>242</v>
      </c>
      <c r="AJ61">
        <v>1.2999999999999999E-3</v>
      </c>
      <c r="AK61">
        <v>10.780900000000001</v>
      </c>
      <c r="AL61">
        <v>0.1004</v>
      </c>
      <c r="AM61">
        <v>12.479799999999999</v>
      </c>
      <c r="AN61" t="s">
        <v>243</v>
      </c>
      <c r="AO61" t="s">
        <v>242</v>
      </c>
      <c r="AP61">
        <v>1.0200000000000001E-2</v>
      </c>
      <c r="AQ61">
        <v>4.9309000000000003</v>
      </c>
      <c r="AR61">
        <v>6.6600000000000006E-2</v>
      </c>
      <c r="AS61">
        <v>11.053800000000001</v>
      </c>
      <c r="AT61" t="s">
        <v>243</v>
      </c>
      <c r="AU61" t="s">
        <v>242</v>
      </c>
      <c r="AV61">
        <v>5.3E-3</v>
      </c>
      <c r="AW61">
        <v>4.3795999999999999</v>
      </c>
      <c r="AX61">
        <v>9.8500000000000004E-2</v>
      </c>
      <c r="AY61">
        <v>9.3094999999999999</v>
      </c>
      <c r="AZ61" t="s">
        <v>243</v>
      </c>
      <c r="BA61" t="s">
        <v>242</v>
      </c>
      <c r="BB61">
        <v>9.1999999999999998E-3</v>
      </c>
      <c r="BC61">
        <v>4.5621999999999998</v>
      </c>
      <c r="BD61">
        <v>0.10630000000000001</v>
      </c>
      <c r="BE61">
        <v>8.8975000000000009</v>
      </c>
      <c r="BF61" t="s">
        <v>243</v>
      </c>
      <c r="BG61" t="s">
        <v>242</v>
      </c>
      <c r="BH61">
        <v>3.0000000000000001E-3</v>
      </c>
      <c r="BI61">
        <v>7.5774999999999997</v>
      </c>
      <c r="BJ61">
        <v>5.3499999999999999E-2</v>
      </c>
      <c r="BK61">
        <v>13.9741</v>
      </c>
      <c r="BL61" t="s">
        <v>243</v>
      </c>
      <c r="BM61" t="s">
        <v>242</v>
      </c>
      <c r="BN61">
        <v>2.5999999999999999E-3</v>
      </c>
      <c r="BO61">
        <v>7.7218999999999998</v>
      </c>
      <c r="BP61">
        <v>5.8400000000000001E-2</v>
      </c>
      <c r="BQ61">
        <v>14.741400000000001</v>
      </c>
      <c r="BR61" t="s">
        <v>245</v>
      </c>
      <c r="BS61" t="s">
        <v>242</v>
      </c>
      <c r="BT61">
        <v>4.0000000000000002E-4</v>
      </c>
      <c r="BU61">
        <v>11.684200000000001</v>
      </c>
      <c r="BV61">
        <v>7.4800000000000005E-2</v>
      </c>
      <c r="BW61">
        <v>15.601800000000001</v>
      </c>
      <c r="BX61" t="s">
        <v>244</v>
      </c>
      <c r="BY61" t="s">
        <v>242</v>
      </c>
      <c r="BZ61">
        <v>1.9E-3</v>
      </c>
      <c r="CA61">
        <v>7.3071000000000002</v>
      </c>
      <c r="CB61">
        <v>9.4899999999999998E-2</v>
      </c>
      <c r="CC61">
        <v>10.9079</v>
      </c>
      <c r="CD61" t="s">
        <v>243</v>
      </c>
      <c r="CE61" t="s">
        <v>242</v>
      </c>
      <c r="CF61">
        <v>8.8999999999999999E-3</v>
      </c>
      <c r="CG61">
        <v>2.4773999999999998</v>
      </c>
      <c r="CH61">
        <v>0.1099</v>
      </c>
      <c r="CI61">
        <v>4.5144000000000002</v>
      </c>
      <c r="CJ61" t="s">
        <v>243</v>
      </c>
      <c r="CK61" t="s">
        <v>242</v>
      </c>
      <c r="CL61">
        <v>3.0000000000000001E-3</v>
      </c>
      <c r="CM61">
        <v>4.3666</v>
      </c>
      <c r="CN61">
        <v>4.8000000000000001E-2</v>
      </c>
      <c r="CO61">
        <v>8.9837000000000007</v>
      </c>
      <c r="CP61" t="s">
        <v>243</v>
      </c>
      <c r="CQ61" t="s">
        <v>242</v>
      </c>
      <c r="CR61">
        <v>4.7999999999999996E-3</v>
      </c>
      <c r="CS61">
        <v>5.3796999999999997</v>
      </c>
      <c r="CT61">
        <v>6.0299999999999999E-2</v>
      </c>
      <c r="CU61">
        <v>10.8261</v>
      </c>
      <c r="CV61" t="s">
        <v>243</v>
      </c>
      <c r="CW61" t="s">
        <v>242</v>
      </c>
      <c r="CX61">
        <v>6.8999999999999999E-3</v>
      </c>
      <c r="CY61">
        <v>5.7582000000000004</v>
      </c>
      <c r="CZ61">
        <v>6.7000000000000004E-2</v>
      </c>
      <c r="DA61">
        <v>11.647</v>
      </c>
      <c r="DB61" t="s">
        <v>243</v>
      </c>
      <c r="DC61" t="s">
        <v>242</v>
      </c>
      <c r="DD61">
        <v>1.3299999999999999E-2</v>
      </c>
      <c r="DE61">
        <v>3.7538999999999998</v>
      </c>
      <c r="DF61">
        <v>7.9500000000000001E-2</v>
      </c>
      <c r="DG61">
        <v>9.2211999999999996</v>
      </c>
      <c r="DH61" t="s">
        <v>245</v>
      </c>
      <c r="DI61" t="s">
        <v>242</v>
      </c>
      <c r="DJ61">
        <v>2.3E-3</v>
      </c>
      <c r="DK61">
        <v>7.8983999999999996</v>
      </c>
      <c r="DL61">
        <v>0.1081</v>
      </c>
      <c r="DM61">
        <v>16.632300000000001</v>
      </c>
      <c r="DN61" t="s">
        <v>243</v>
      </c>
      <c r="DO61" t="s">
        <v>242</v>
      </c>
      <c r="DP61">
        <v>7.7000000000000002E-3</v>
      </c>
      <c r="DQ61">
        <v>6.4390000000000001</v>
      </c>
      <c r="DR61">
        <v>0.10050000000000001</v>
      </c>
      <c r="DS61">
        <v>16.944299999999998</v>
      </c>
      <c r="DT61">
        <v>4.8999999999999998E-3</v>
      </c>
      <c r="DU61">
        <v>0</v>
      </c>
    </row>
    <row r="62" spans="1:125" x14ac:dyDescent="0.25">
      <c r="A62">
        <v>0</v>
      </c>
      <c r="B62" t="s">
        <v>246</v>
      </c>
      <c r="C62" t="s">
        <v>32</v>
      </c>
      <c r="D62" t="s">
        <v>247</v>
      </c>
      <c r="E62" t="s">
        <v>246</v>
      </c>
      <c r="F62">
        <v>0</v>
      </c>
      <c r="G62">
        <v>70</v>
      </c>
      <c r="H62">
        <v>1.2999999999999999E-2</v>
      </c>
      <c r="I62">
        <v>85.926199999999994</v>
      </c>
      <c r="J62" t="s">
        <v>247</v>
      </c>
      <c r="K62" t="s">
        <v>246</v>
      </c>
      <c r="L62">
        <v>0</v>
      </c>
      <c r="M62">
        <v>70</v>
      </c>
      <c r="N62">
        <v>1.2999999999999999E-2</v>
      </c>
      <c r="O62">
        <v>85.926199999999994</v>
      </c>
      <c r="P62" t="s">
        <v>247</v>
      </c>
      <c r="Q62" t="s">
        <v>246</v>
      </c>
      <c r="R62">
        <v>0</v>
      </c>
      <c r="S62">
        <v>90</v>
      </c>
      <c r="T62">
        <v>6.4999999999999997E-3</v>
      </c>
      <c r="U62">
        <v>95.310599999999994</v>
      </c>
      <c r="V62" t="s">
        <v>247</v>
      </c>
      <c r="W62" t="s">
        <v>246</v>
      </c>
      <c r="X62">
        <v>0</v>
      </c>
      <c r="Y62">
        <v>85</v>
      </c>
      <c r="Z62">
        <v>5.1999999999999998E-3</v>
      </c>
      <c r="AA62">
        <v>96.215100000000007</v>
      </c>
      <c r="AB62" t="s">
        <v>247</v>
      </c>
      <c r="AC62" t="s">
        <v>246</v>
      </c>
      <c r="AD62">
        <v>0</v>
      </c>
      <c r="AE62">
        <v>67.5</v>
      </c>
      <c r="AF62">
        <v>1.18E-2</v>
      </c>
      <c r="AG62">
        <v>87.993200000000002</v>
      </c>
      <c r="AH62" t="e">
        <f>-DSSHTXCC</f>
        <v>#NAME?</v>
      </c>
      <c r="AI62" t="s">
        <v>246</v>
      </c>
      <c r="AJ62">
        <v>0</v>
      </c>
      <c r="AK62">
        <v>61.666699999999999</v>
      </c>
      <c r="AL62">
        <v>2.0199999999999999E-2</v>
      </c>
      <c r="AM62">
        <v>83.242199999999997</v>
      </c>
      <c r="AN62" t="s">
        <v>247</v>
      </c>
      <c r="AO62" t="s">
        <v>246</v>
      </c>
      <c r="AP62">
        <v>0</v>
      </c>
      <c r="AQ62">
        <v>42.333300000000001</v>
      </c>
      <c r="AR62">
        <v>1.41E-2</v>
      </c>
      <c r="AS62">
        <v>55.042099999999998</v>
      </c>
      <c r="AT62" t="s">
        <v>247</v>
      </c>
      <c r="AU62" t="s">
        <v>246</v>
      </c>
      <c r="AV62">
        <v>0</v>
      </c>
      <c r="AW62">
        <v>55</v>
      </c>
      <c r="AX62">
        <v>8.5000000000000006E-3</v>
      </c>
      <c r="AY62">
        <v>68.679000000000002</v>
      </c>
      <c r="AZ62" t="s">
        <v>247</v>
      </c>
      <c r="BA62" t="s">
        <v>246</v>
      </c>
      <c r="BB62">
        <v>0</v>
      </c>
      <c r="BC62">
        <v>60</v>
      </c>
      <c r="BD62">
        <v>8.3000000000000001E-3</v>
      </c>
      <c r="BE62">
        <v>70.0916</v>
      </c>
      <c r="BF62" t="s">
        <v>247</v>
      </c>
      <c r="BG62" t="s">
        <v>246</v>
      </c>
      <c r="BH62">
        <v>0</v>
      </c>
      <c r="BI62">
        <v>48.333300000000001</v>
      </c>
      <c r="BJ62">
        <v>1.3599999999999999E-2</v>
      </c>
      <c r="BK62">
        <v>79.047600000000003</v>
      </c>
      <c r="BL62" t="s">
        <v>247</v>
      </c>
      <c r="BM62" t="s">
        <v>246</v>
      </c>
      <c r="BN62">
        <v>0</v>
      </c>
      <c r="BO62">
        <v>55</v>
      </c>
      <c r="BP62">
        <v>1.03E-2</v>
      </c>
      <c r="BQ62">
        <v>76.827100000000002</v>
      </c>
      <c r="BR62" t="s">
        <v>247</v>
      </c>
      <c r="BS62" t="s">
        <v>246</v>
      </c>
      <c r="BT62">
        <v>0</v>
      </c>
      <c r="BU62">
        <v>75</v>
      </c>
      <c r="BV62">
        <v>1.6299999999999999E-2</v>
      </c>
      <c r="BW62">
        <v>75.3446</v>
      </c>
      <c r="BX62" t="s">
        <v>247</v>
      </c>
      <c r="BY62" t="s">
        <v>246</v>
      </c>
      <c r="BZ62">
        <v>0</v>
      </c>
      <c r="CA62">
        <v>75</v>
      </c>
      <c r="CB62">
        <v>1.11E-2</v>
      </c>
      <c r="CC62">
        <v>86.826899999999995</v>
      </c>
      <c r="CD62" t="s">
        <v>247</v>
      </c>
      <c r="CE62" t="s">
        <v>246</v>
      </c>
      <c r="CF62">
        <v>0</v>
      </c>
      <c r="CG62">
        <v>60</v>
      </c>
      <c r="CH62">
        <v>8.3999999999999995E-3</v>
      </c>
      <c r="CI62">
        <v>79.728300000000004</v>
      </c>
      <c r="CJ62" t="s">
        <v>247</v>
      </c>
      <c r="CK62" t="s">
        <v>246</v>
      </c>
      <c r="CL62">
        <v>0</v>
      </c>
      <c r="CM62">
        <v>40</v>
      </c>
      <c r="CN62">
        <v>5.8999999999999999E-3</v>
      </c>
      <c r="CO62">
        <v>70.314899999999994</v>
      </c>
      <c r="CP62" t="s">
        <v>247</v>
      </c>
      <c r="CQ62" t="s">
        <v>246</v>
      </c>
      <c r="CR62">
        <v>0</v>
      </c>
      <c r="CS62">
        <v>50</v>
      </c>
      <c r="CT62">
        <v>1.03E-2</v>
      </c>
      <c r="CU62">
        <v>69.634500000000003</v>
      </c>
      <c r="CV62" t="s">
        <v>247</v>
      </c>
      <c r="CW62" t="s">
        <v>246</v>
      </c>
      <c r="CX62">
        <v>0</v>
      </c>
      <c r="CY62">
        <v>44.333300000000001</v>
      </c>
      <c r="CZ62">
        <v>1.2699999999999999E-2</v>
      </c>
      <c r="DA62">
        <v>69.0227</v>
      </c>
      <c r="DB62" t="s">
        <v>247</v>
      </c>
      <c r="DC62" t="s">
        <v>246</v>
      </c>
      <c r="DD62">
        <v>0</v>
      </c>
      <c r="DE62">
        <v>36</v>
      </c>
      <c r="DF62">
        <v>0.01</v>
      </c>
      <c r="DG62">
        <v>67.599299999999999</v>
      </c>
      <c r="DH62" t="s">
        <v>247</v>
      </c>
      <c r="DI62" t="s">
        <v>246</v>
      </c>
      <c r="DJ62">
        <v>0</v>
      </c>
      <c r="DK62">
        <v>39</v>
      </c>
      <c r="DL62">
        <v>2.0400000000000001E-2</v>
      </c>
      <c r="DM62">
        <v>69.535399999999996</v>
      </c>
      <c r="DN62" t="s">
        <v>247</v>
      </c>
      <c r="DO62" t="s">
        <v>246</v>
      </c>
      <c r="DP62">
        <v>0</v>
      </c>
      <c r="DQ62">
        <v>45</v>
      </c>
      <c r="DR62">
        <v>2.46E-2</v>
      </c>
      <c r="DS62">
        <v>60.029600000000002</v>
      </c>
      <c r="DT62">
        <v>0</v>
      </c>
      <c r="DU62">
        <v>0</v>
      </c>
    </row>
    <row r="63" spans="1:125" x14ac:dyDescent="0.25">
      <c r="A63">
        <v>0</v>
      </c>
      <c r="B63" t="s">
        <v>248</v>
      </c>
      <c r="C63" t="s">
        <v>32</v>
      </c>
      <c r="D63" t="s">
        <v>249</v>
      </c>
      <c r="E63" t="s">
        <v>248</v>
      </c>
      <c r="F63">
        <v>1.8E-3</v>
      </c>
      <c r="G63">
        <v>11.223800000000001</v>
      </c>
      <c r="H63">
        <v>0.1084</v>
      </c>
      <c r="I63">
        <v>9.7829999999999995</v>
      </c>
      <c r="J63" t="s">
        <v>249</v>
      </c>
      <c r="K63" t="s">
        <v>248</v>
      </c>
      <c r="L63">
        <v>1.8E-3</v>
      </c>
      <c r="M63">
        <v>11.223800000000001</v>
      </c>
      <c r="N63">
        <v>0.1084</v>
      </c>
      <c r="O63">
        <v>9.7829999999999995</v>
      </c>
      <c r="P63" t="s">
        <v>249</v>
      </c>
      <c r="Q63" t="s">
        <v>248</v>
      </c>
      <c r="R63">
        <v>0</v>
      </c>
      <c r="S63">
        <v>52.307699999999997</v>
      </c>
      <c r="T63">
        <v>1.72E-2</v>
      </c>
      <c r="U63">
        <v>56.4422</v>
      </c>
      <c r="V63" t="s">
        <v>249</v>
      </c>
      <c r="W63" t="s">
        <v>248</v>
      </c>
      <c r="X63">
        <v>0</v>
      </c>
      <c r="Y63">
        <v>33.75</v>
      </c>
      <c r="Z63">
        <v>2.4199999999999999E-2</v>
      </c>
      <c r="AA63">
        <v>44.990400000000001</v>
      </c>
      <c r="AB63" t="s">
        <v>249</v>
      </c>
      <c r="AC63" t="s">
        <v>248</v>
      </c>
      <c r="AD63">
        <v>1E-4</v>
      </c>
      <c r="AE63">
        <v>28.538499999999999</v>
      </c>
      <c r="AF63">
        <v>3.3599999999999998E-2</v>
      </c>
      <c r="AG63">
        <v>43.787999999999997</v>
      </c>
      <c r="AH63" t="s">
        <v>249</v>
      </c>
      <c r="AI63" t="s">
        <v>248</v>
      </c>
      <c r="AJ63">
        <v>1E-4</v>
      </c>
      <c r="AK63">
        <v>31.8889</v>
      </c>
      <c r="AL63">
        <v>4.3200000000000002E-2</v>
      </c>
      <c r="AM63">
        <v>44.367699999999999</v>
      </c>
      <c r="AN63" t="s">
        <v>249</v>
      </c>
      <c r="AO63" t="s">
        <v>248</v>
      </c>
      <c r="AP63">
        <v>5.7999999999999996E-3</v>
      </c>
      <c r="AQ63">
        <v>6.5528000000000004</v>
      </c>
      <c r="AR63">
        <v>7.3400000000000007E-2</v>
      </c>
      <c r="AS63">
        <v>9.5723000000000003</v>
      </c>
      <c r="AT63" t="s">
        <v>249</v>
      </c>
      <c r="AU63" t="s">
        <v>248</v>
      </c>
      <c r="AV63">
        <v>3.2000000000000002E-3</v>
      </c>
      <c r="AW63">
        <v>5.3742000000000001</v>
      </c>
      <c r="AX63">
        <v>0.12859999999999999</v>
      </c>
      <c r="AY63">
        <v>6.6559999999999997</v>
      </c>
      <c r="AZ63" t="s">
        <v>249</v>
      </c>
      <c r="BA63" t="s">
        <v>248</v>
      </c>
      <c r="BB63">
        <v>6.6E-3</v>
      </c>
      <c r="BC63">
        <v>5.2484999999999999</v>
      </c>
      <c r="BD63">
        <v>0.1343</v>
      </c>
      <c r="BE63">
        <v>6.5606999999999998</v>
      </c>
      <c r="BF63" t="s">
        <v>249</v>
      </c>
      <c r="BG63" t="s">
        <v>248</v>
      </c>
      <c r="BH63">
        <v>1E-3</v>
      </c>
      <c r="BI63">
        <v>14.023400000000001</v>
      </c>
      <c r="BJ63">
        <v>4.2099999999999999E-2</v>
      </c>
      <c r="BK63">
        <v>22.1068</v>
      </c>
      <c r="BL63" t="s">
        <v>250</v>
      </c>
      <c r="BM63" t="s">
        <v>248</v>
      </c>
      <c r="BN63">
        <v>1.6999999999999999E-3</v>
      </c>
      <c r="BO63">
        <v>9.5426000000000002</v>
      </c>
      <c r="BP63">
        <v>5.0200000000000002E-2</v>
      </c>
      <c r="BQ63">
        <v>18.315300000000001</v>
      </c>
      <c r="BR63" t="s">
        <v>249</v>
      </c>
      <c r="BS63" t="s">
        <v>248</v>
      </c>
      <c r="BT63">
        <v>1E-4</v>
      </c>
      <c r="BU63">
        <v>28.2</v>
      </c>
      <c r="BV63">
        <v>5.2200000000000003E-2</v>
      </c>
      <c r="BW63">
        <v>26.6188</v>
      </c>
      <c r="BX63" t="s">
        <v>251</v>
      </c>
      <c r="BY63" t="s">
        <v>248</v>
      </c>
      <c r="BZ63">
        <v>1E-4</v>
      </c>
      <c r="CA63">
        <v>25.181799999999999</v>
      </c>
      <c r="CB63">
        <v>5.1200000000000002E-2</v>
      </c>
      <c r="CC63">
        <v>27.093900000000001</v>
      </c>
      <c r="CD63" t="s">
        <v>251</v>
      </c>
      <c r="CE63" t="s">
        <v>248</v>
      </c>
      <c r="CF63">
        <v>2.9999999999999997E-4</v>
      </c>
      <c r="CG63">
        <v>14.319100000000001</v>
      </c>
      <c r="CH63">
        <v>0.05</v>
      </c>
      <c r="CI63">
        <v>16.903099999999998</v>
      </c>
      <c r="CJ63" t="s">
        <v>249</v>
      </c>
      <c r="CK63" t="s">
        <v>248</v>
      </c>
      <c r="CL63">
        <v>2.0999999999999999E-3</v>
      </c>
      <c r="CM63">
        <v>5.2178000000000004</v>
      </c>
      <c r="CN63">
        <v>4.5999999999999999E-2</v>
      </c>
      <c r="CO63">
        <v>9.6134000000000004</v>
      </c>
      <c r="CP63" t="s">
        <v>249</v>
      </c>
      <c r="CQ63" t="s">
        <v>248</v>
      </c>
      <c r="CR63">
        <v>1.8E-3</v>
      </c>
      <c r="CS63">
        <v>8.4452999999999996</v>
      </c>
      <c r="CT63">
        <v>5.3800000000000001E-2</v>
      </c>
      <c r="CU63">
        <v>12.903499999999999</v>
      </c>
      <c r="CV63" t="s">
        <v>249</v>
      </c>
      <c r="CW63" t="s">
        <v>248</v>
      </c>
      <c r="CX63">
        <v>2.8999999999999998E-3</v>
      </c>
      <c r="CY63">
        <v>8.6113999999999997</v>
      </c>
      <c r="CZ63">
        <v>6.1800000000000001E-2</v>
      </c>
      <c r="DA63">
        <v>13.2263</v>
      </c>
      <c r="DB63" t="s">
        <v>249</v>
      </c>
      <c r="DC63" t="s">
        <v>248</v>
      </c>
      <c r="DD63">
        <v>1.15E-2</v>
      </c>
      <c r="DE63">
        <v>4.0404</v>
      </c>
      <c r="DF63">
        <v>9.2499999999999999E-2</v>
      </c>
      <c r="DG63">
        <v>7.2446999999999999</v>
      </c>
      <c r="DH63" t="s">
        <v>249</v>
      </c>
      <c r="DI63" t="s">
        <v>248</v>
      </c>
      <c r="DJ63">
        <v>4.0000000000000001E-3</v>
      </c>
      <c r="DK63">
        <v>6.0979000000000001</v>
      </c>
      <c r="DL63">
        <v>0.17230000000000001</v>
      </c>
      <c r="DM63">
        <v>8.3223000000000003</v>
      </c>
      <c r="DN63" t="s">
        <v>250</v>
      </c>
      <c r="DO63" t="s">
        <v>248</v>
      </c>
      <c r="DP63">
        <v>3.5999999999999999E-3</v>
      </c>
      <c r="DQ63">
        <v>9.0716000000000001</v>
      </c>
      <c r="DR63">
        <v>0.1105</v>
      </c>
      <c r="DS63">
        <v>14.9765</v>
      </c>
      <c r="DT63">
        <v>2.3999999999999998E-3</v>
      </c>
      <c r="DU63">
        <v>0</v>
      </c>
    </row>
    <row r="64" spans="1:125" x14ac:dyDescent="0.25">
      <c r="A64">
        <v>0</v>
      </c>
      <c r="B64" t="s">
        <v>252</v>
      </c>
      <c r="C64" t="s">
        <v>32</v>
      </c>
      <c r="D64" t="s">
        <v>253</v>
      </c>
      <c r="E64" t="s">
        <v>252</v>
      </c>
      <c r="F64">
        <v>1E-4</v>
      </c>
      <c r="G64">
        <v>38.666699999999999</v>
      </c>
      <c r="H64">
        <v>1.8100000000000002E-2</v>
      </c>
      <c r="I64">
        <v>72.654899999999998</v>
      </c>
      <c r="J64" t="s">
        <v>253</v>
      </c>
      <c r="K64" t="s">
        <v>252</v>
      </c>
      <c r="L64">
        <v>1E-4</v>
      </c>
      <c r="M64">
        <v>38.666699999999999</v>
      </c>
      <c r="N64">
        <v>1.8100000000000002E-2</v>
      </c>
      <c r="O64">
        <v>72.654899999999998</v>
      </c>
      <c r="P64" t="e">
        <f>-QXSHIVLF</f>
        <v>#NAME?</v>
      </c>
      <c r="Q64" t="s">
        <v>252</v>
      </c>
      <c r="R64">
        <v>4.0000000000000002E-4</v>
      </c>
      <c r="S64">
        <v>21.255800000000001</v>
      </c>
      <c r="T64">
        <v>2.4899999999999999E-2</v>
      </c>
      <c r="U64">
        <v>34.401699999999998</v>
      </c>
      <c r="V64" t="e">
        <f>-QXSHIVLF</f>
        <v>#NAME?</v>
      </c>
      <c r="W64" t="s">
        <v>252</v>
      </c>
      <c r="X64">
        <v>2.9999999999999997E-4</v>
      </c>
      <c r="Y64">
        <v>15.392200000000001</v>
      </c>
      <c r="Z64">
        <v>4.8000000000000001E-2</v>
      </c>
      <c r="AA64">
        <v>19.181899999999999</v>
      </c>
      <c r="AB64" t="e">
        <f>-QXSHIVLF</f>
        <v>#NAME?</v>
      </c>
      <c r="AC64" t="s">
        <v>252</v>
      </c>
      <c r="AD64">
        <v>6.9999999999999999E-4</v>
      </c>
      <c r="AE64">
        <v>15.171200000000001</v>
      </c>
      <c r="AF64">
        <v>6.0999999999999999E-2</v>
      </c>
      <c r="AG64">
        <v>21.331199999999999</v>
      </c>
      <c r="AH64" t="e">
        <f>-QXSHIVLF</f>
        <v>#NAME?</v>
      </c>
      <c r="AI64" t="s">
        <v>252</v>
      </c>
      <c r="AJ64">
        <v>1E-4</v>
      </c>
      <c r="AK64">
        <v>28.8462</v>
      </c>
      <c r="AL64">
        <v>5.11E-2</v>
      </c>
      <c r="AM64">
        <v>35.506</v>
      </c>
      <c r="AN64" t="s">
        <v>253</v>
      </c>
      <c r="AO64" t="s">
        <v>252</v>
      </c>
      <c r="AP64">
        <v>5.0000000000000001E-4</v>
      </c>
      <c r="AQ64">
        <v>18.328800000000001</v>
      </c>
      <c r="AR64">
        <v>1.9800000000000002E-2</v>
      </c>
      <c r="AS64">
        <v>41.9148</v>
      </c>
      <c r="AT64" t="s">
        <v>253</v>
      </c>
      <c r="AU64" t="s">
        <v>252</v>
      </c>
      <c r="AV64">
        <v>1E-4</v>
      </c>
      <c r="AW64">
        <v>18.631599999999999</v>
      </c>
      <c r="AX64">
        <v>2.4E-2</v>
      </c>
      <c r="AY64">
        <v>36.513399999999997</v>
      </c>
      <c r="AZ64" t="s">
        <v>253</v>
      </c>
      <c r="BA64" t="s">
        <v>252</v>
      </c>
      <c r="BB64">
        <v>4.0000000000000002E-4</v>
      </c>
      <c r="BC64">
        <v>15.2174</v>
      </c>
      <c r="BD64">
        <v>3.1E-2</v>
      </c>
      <c r="BE64">
        <v>30.6251</v>
      </c>
      <c r="BF64" t="s">
        <v>253</v>
      </c>
      <c r="BG64" t="s">
        <v>252</v>
      </c>
      <c r="BH64">
        <v>1.2999999999999999E-3</v>
      </c>
      <c r="BI64">
        <v>12.0337</v>
      </c>
      <c r="BJ64">
        <v>4.2599999999999999E-2</v>
      </c>
      <c r="BK64">
        <v>21.6386</v>
      </c>
      <c r="BL64" t="s">
        <v>253</v>
      </c>
      <c r="BM64" t="s">
        <v>252</v>
      </c>
      <c r="BN64">
        <v>5.0000000000000001E-4</v>
      </c>
      <c r="BO64">
        <v>16.357099999999999</v>
      </c>
      <c r="BP64">
        <v>3.3099999999999997E-2</v>
      </c>
      <c r="BQ64">
        <v>30.4376</v>
      </c>
      <c r="BR64" t="s">
        <v>253</v>
      </c>
      <c r="BS64" t="s">
        <v>252</v>
      </c>
      <c r="BT64">
        <v>5.0000000000000001E-4</v>
      </c>
      <c r="BU64">
        <v>10.554500000000001</v>
      </c>
      <c r="BV64">
        <v>5.9299999999999999E-2</v>
      </c>
      <c r="BW64">
        <v>22.3689</v>
      </c>
      <c r="BX64" t="s">
        <v>253</v>
      </c>
      <c r="BY64" t="s">
        <v>252</v>
      </c>
      <c r="BZ64">
        <v>8.0000000000000004E-4</v>
      </c>
      <c r="CA64">
        <v>10.960699999999999</v>
      </c>
      <c r="CB64">
        <v>6.5100000000000005E-2</v>
      </c>
      <c r="CC64">
        <v>19.678799999999999</v>
      </c>
      <c r="CD64" t="e">
        <f>-QXSHIVLF</f>
        <v>#NAME?</v>
      </c>
      <c r="CE64" t="s">
        <v>252</v>
      </c>
      <c r="CF64">
        <v>5.9999999999999995E-4</v>
      </c>
      <c r="CG64">
        <v>10.664</v>
      </c>
      <c r="CH64">
        <v>4.0800000000000003E-2</v>
      </c>
      <c r="CI64">
        <v>21.790900000000001</v>
      </c>
      <c r="CJ64" t="s">
        <v>253</v>
      </c>
      <c r="CK64" t="s">
        <v>252</v>
      </c>
      <c r="CL64">
        <v>2.0000000000000001E-4</v>
      </c>
      <c r="CM64">
        <v>13.8667</v>
      </c>
      <c r="CN64">
        <v>1.46E-2</v>
      </c>
      <c r="CO64">
        <v>37.377600000000001</v>
      </c>
      <c r="CP64" t="s">
        <v>253</v>
      </c>
      <c r="CQ64" t="s">
        <v>252</v>
      </c>
      <c r="CR64">
        <v>2.9999999999999997E-4</v>
      </c>
      <c r="CS64">
        <v>19</v>
      </c>
      <c r="CT64">
        <v>2.23E-2</v>
      </c>
      <c r="CU64">
        <v>37.956899999999997</v>
      </c>
      <c r="CV64" t="s">
        <v>253</v>
      </c>
      <c r="CW64" t="s">
        <v>252</v>
      </c>
      <c r="CX64">
        <v>4.0000000000000002E-4</v>
      </c>
      <c r="CY64">
        <v>19.384599999999999</v>
      </c>
      <c r="CZ64">
        <v>2.75E-2</v>
      </c>
      <c r="DA64">
        <v>36.824800000000003</v>
      </c>
      <c r="DB64" t="s">
        <v>253</v>
      </c>
      <c r="DC64" t="s">
        <v>252</v>
      </c>
      <c r="DD64">
        <v>4.0000000000000002E-4</v>
      </c>
      <c r="DE64">
        <v>17.5763</v>
      </c>
      <c r="DF64">
        <v>2.3900000000000001E-2</v>
      </c>
      <c r="DG64">
        <v>37.006700000000002</v>
      </c>
      <c r="DH64" t="s">
        <v>253</v>
      </c>
      <c r="DI64" t="s">
        <v>252</v>
      </c>
      <c r="DJ64">
        <v>8.9999999999999998E-4</v>
      </c>
      <c r="DK64">
        <v>11.867000000000001</v>
      </c>
      <c r="DL64">
        <v>6.7900000000000002E-2</v>
      </c>
      <c r="DM64">
        <v>28.588200000000001</v>
      </c>
      <c r="DN64" t="s">
        <v>253</v>
      </c>
      <c r="DO64" t="s">
        <v>252</v>
      </c>
      <c r="DP64">
        <v>1.12E-2</v>
      </c>
      <c r="DQ64">
        <v>5.3720999999999997</v>
      </c>
      <c r="DR64">
        <v>0.10340000000000001</v>
      </c>
      <c r="DS64">
        <v>16.3567</v>
      </c>
      <c r="DT64">
        <v>1E-3</v>
      </c>
      <c r="DU64">
        <v>0</v>
      </c>
    </row>
    <row r="65" spans="1:125" x14ac:dyDescent="0.25">
      <c r="A65">
        <v>0</v>
      </c>
      <c r="B65" t="s">
        <v>254</v>
      </c>
      <c r="C65" t="s">
        <v>32</v>
      </c>
      <c r="D65" t="s">
        <v>255</v>
      </c>
      <c r="E65" t="s">
        <v>254</v>
      </c>
      <c r="F65">
        <v>5.0000000000000001E-4</v>
      </c>
      <c r="G65">
        <v>20.451000000000001</v>
      </c>
      <c r="H65">
        <v>6.9000000000000006E-2</v>
      </c>
      <c r="I65">
        <v>18.2559</v>
      </c>
      <c r="J65" t="s">
        <v>255</v>
      </c>
      <c r="K65" t="s">
        <v>254</v>
      </c>
      <c r="L65">
        <v>5.0000000000000001E-4</v>
      </c>
      <c r="M65">
        <v>20.451000000000001</v>
      </c>
      <c r="N65">
        <v>6.9000000000000006E-2</v>
      </c>
      <c r="O65">
        <v>18.2559</v>
      </c>
      <c r="P65" t="s">
        <v>255</v>
      </c>
      <c r="Q65" t="s">
        <v>254</v>
      </c>
      <c r="R65">
        <v>1E-4</v>
      </c>
      <c r="S65">
        <v>46.75</v>
      </c>
      <c r="T65">
        <v>2.2200000000000001E-2</v>
      </c>
      <c r="U65">
        <v>40.925800000000002</v>
      </c>
      <c r="V65" t="s">
        <v>255</v>
      </c>
      <c r="W65" t="s">
        <v>254</v>
      </c>
      <c r="X65">
        <v>1E-4</v>
      </c>
      <c r="Y65">
        <v>30</v>
      </c>
      <c r="Z65">
        <v>3.32E-2</v>
      </c>
      <c r="AA65">
        <v>31.209499999999998</v>
      </c>
      <c r="AB65" t="s">
        <v>256</v>
      </c>
      <c r="AC65" t="s">
        <v>254</v>
      </c>
      <c r="AD65">
        <v>1E-4</v>
      </c>
      <c r="AE65">
        <v>29.166699999999999</v>
      </c>
      <c r="AF65">
        <v>4.4400000000000002E-2</v>
      </c>
      <c r="AG65">
        <v>32.089100000000002</v>
      </c>
      <c r="AH65" t="s">
        <v>255</v>
      </c>
      <c r="AI65" t="s">
        <v>254</v>
      </c>
      <c r="AJ65">
        <v>1E-4</v>
      </c>
      <c r="AK65">
        <v>43.666699999999999</v>
      </c>
      <c r="AL65">
        <v>5.0700000000000002E-2</v>
      </c>
      <c r="AM65">
        <v>35.8733</v>
      </c>
      <c r="AN65" t="s">
        <v>256</v>
      </c>
      <c r="AO65" t="s">
        <v>254</v>
      </c>
      <c r="AP65">
        <v>1.29E-2</v>
      </c>
      <c r="AQ65">
        <v>4.3323</v>
      </c>
      <c r="AR65">
        <v>0.1217</v>
      </c>
      <c r="AS65">
        <v>3.9552999999999998</v>
      </c>
      <c r="AT65" t="s">
        <v>255</v>
      </c>
      <c r="AU65" t="s">
        <v>254</v>
      </c>
      <c r="AV65">
        <v>3.0000000000000001E-3</v>
      </c>
      <c r="AW65">
        <v>5.5358000000000001</v>
      </c>
      <c r="AX65">
        <v>0.13619999999999999</v>
      </c>
      <c r="AY65">
        <v>6.1486000000000001</v>
      </c>
      <c r="AZ65" t="s">
        <v>255</v>
      </c>
      <c r="BA65" t="s">
        <v>254</v>
      </c>
      <c r="BB65">
        <v>3.3999999999999998E-3</v>
      </c>
      <c r="BC65">
        <v>6.8566000000000003</v>
      </c>
      <c r="BD65">
        <v>0.12690000000000001</v>
      </c>
      <c r="BE65">
        <v>7.0972</v>
      </c>
      <c r="BF65" t="s">
        <v>255</v>
      </c>
      <c r="BG65" t="s">
        <v>254</v>
      </c>
      <c r="BH65">
        <v>5.9999999999999995E-4</v>
      </c>
      <c r="BI65">
        <v>18.453099999999999</v>
      </c>
      <c r="BJ65">
        <v>6.2300000000000001E-2</v>
      </c>
      <c r="BK65">
        <v>9.8324999999999996</v>
      </c>
      <c r="BL65" t="s">
        <v>255</v>
      </c>
      <c r="BM65" t="s">
        <v>254</v>
      </c>
      <c r="BN65">
        <v>1.2999999999999999E-3</v>
      </c>
      <c r="BO65">
        <v>10.7895</v>
      </c>
      <c r="BP65">
        <v>8.6900000000000005E-2</v>
      </c>
      <c r="BQ65">
        <v>7.8818999999999999</v>
      </c>
      <c r="BR65" t="s">
        <v>255</v>
      </c>
      <c r="BS65" t="s">
        <v>254</v>
      </c>
      <c r="BT65">
        <v>1E-4</v>
      </c>
      <c r="BU65">
        <v>21.923100000000002</v>
      </c>
      <c r="BV65">
        <v>8.9399999999999993E-2</v>
      </c>
      <c r="BW65">
        <v>11.5059</v>
      </c>
      <c r="BX65" t="s">
        <v>257</v>
      </c>
      <c r="BY65" t="s">
        <v>254</v>
      </c>
      <c r="BZ65">
        <v>1E-4</v>
      </c>
      <c r="CA65">
        <v>23.8</v>
      </c>
      <c r="CB65">
        <v>7.2099999999999997E-2</v>
      </c>
      <c r="CC65">
        <v>16.914899999999999</v>
      </c>
      <c r="CD65" t="s">
        <v>256</v>
      </c>
      <c r="CE65" t="s">
        <v>254</v>
      </c>
      <c r="CF65">
        <v>8.0000000000000004E-4</v>
      </c>
      <c r="CG65">
        <v>9.3707999999999991</v>
      </c>
      <c r="CH65">
        <v>7.9799999999999996E-2</v>
      </c>
      <c r="CI65">
        <v>8.2263999999999999</v>
      </c>
      <c r="CJ65" t="s">
        <v>257</v>
      </c>
      <c r="CK65" t="s">
        <v>254</v>
      </c>
      <c r="CL65">
        <v>1.2999999999999999E-3</v>
      </c>
      <c r="CM65">
        <v>6.4771000000000001</v>
      </c>
      <c r="CN65">
        <v>5.7299999999999997E-2</v>
      </c>
      <c r="CO65">
        <v>6.8246000000000002</v>
      </c>
      <c r="CP65" t="s">
        <v>255</v>
      </c>
      <c r="CQ65" t="s">
        <v>254</v>
      </c>
      <c r="CR65">
        <v>1.6000000000000001E-3</v>
      </c>
      <c r="CS65">
        <v>8.8221000000000007</v>
      </c>
      <c r="CT65">
        <v>7.9100000000000004E-2</v>
      </c>
      <c r="CU65">
        <v>6.9508000000000001</v>
      </c>
      <c r="CV65" t="s">
        <v>255</v>
      </c>
      <c r="CW65" t="s">
        <v>254</v>
      </c>
      <c r="CX65">
        <v>2.7000000000000001E-3</v>
      </c>
      <c r="CY65">
        <v>8.9334000000000007</v>
      </c>
      <c r="CZ65">
        <v>9.2100000000000001E-2</v>
      </c>
      <c r="DA65">
        <v>6.7779999999999996</v>
      </c>
      <c r="DB65" t="s">
        <v>255</v>
      </c>
      <c r="DC65" t="s">
        <v>254</v>
      </c>
      <c r="DD65">
        <v>5.4999999999999997E-3</v>
      </c>
      <c r="DE65">
        <v>5.8125</v>
      </c>
      <c r="DF65">
        <v>0.10100000000000001</v>
      </c>
      <c r="DG65">
        <v>6.2534000000000001</v>
      </c>
      <c r="DH65" t="s">
        <v>255</v>
      </c>
      <c r="DI65" t="s">
        <v>254</v>
      </c>
      <c r="DJ65">
        <v>1.9E-3</v>
      </c>
      <c r="DK65">
        <v>8.6190999999999995</v>
      </c>
      <c r="DL65">
        <v>0.1658</v>
      </c>
      <c r="DM65">
        <v>8.8680000000000003</v>
      </c>
      <c r="DN65" t="s">
        <v>255</v>
      </c>
      <c r="DO65" t="s">
        <v>254</v>
      </c>
      <c r="DP65">
        <v>2.2100000000000002E-2</v>
      </c>
      <c r="DQ65">
        <v>3.6970000000000001</v>
      </c>
      <c r="DR65">
        <v>0.27400000000000002</v>
      </c>
      <c r="DS65">
        <v>2.8174999999999999</v>
      </c>
      <c r="DT65">
        <v>2.8999999999999998E-3</v>
      </c>
      <c r="DU65">
        <v>0</v>
      </c>
    </row>
    <row r="66" spans="1:125" x14ac:dyDescent="0.25">
      <c r="A66">
        <v>0</v>
      </c>
      <c r="B66" t="s">
        <v>258</v>
      </c>
      <c r="C66" t="s">
        <v>32</v>
      </c>
      <c r="D66" t="s">
        <v>259</v>
      </c>
      <c r="E66" t="s">
        <v>258</v>
      </c>
      <c r="F66">
        <v>2.0000000000000001E-4</v>
      </c>
      <c r="G66">
        <v>26.652200000000001</v>
      </c>
      <c r="H66">
        <v>3.8600000000000002E-2</v>
      </c>
      <c r="I66">
        <v>37.220199999999998</v>
      </c>
      <c r="J66" t="s">
        <v>259</v>
      </c>
      <c r="K66" t="s">
        <v>258</v>
      </c>
      <c r="L66">
        <v>2.0000000000000001E-4</v>
      </c>
      <c r="M66">
        <v>26.652200000000001</v>
      </c>
      <c r="N66">
        <v>3.8600000000000002E-2</v>
      </c>
      <c r="O66">
        <v>37.220199999999998</v>
      </c>
      <c r="P66" t="s">
        <v>259</v>
      </c>
      <c r="Q66" t="s">
        <v>258</v>
      </c>
      <c r="R66">
        <v>1E-4</v>
      </c>
      <c r="S66">
        <v>44.4</v>
      </c>
      <c r="T66">
        <v>1.5299999999999999E-2</v>
      </c>
      <c r="U66">
        <v>63.578099999999999</v>
      </c>
      <c r="V66" t="s">
        <v>259</v>
      </c>
      <c r="W66" t="s">
        <v>258</v>
      </c>
      <c r="X66">
        <v>0</v>
      </c>
      <c r="Y66">
        <v>40</v>
      </c>
      <c r="Z66">
        <v>1.6899999999999998E-2</v>
      </c>
      <c r="AA66">
        <v>62.895499999999998</v>
      </c>
      <c r="AB66" t="s">
        <v>259</v>
      </c>
      <c r="AC66" t="s">
        <v>258</v>
      </c>
      <c r="AD66">
        <v>0</v>
      </c>
      <c r="AE66">
        <v>45.666699999999999</v>
      </c>
      <c r="AF66">
        <v>1.38E-2</v>
      </c>
      <c r="AG66">
        <v>83.123800000000003</v>
      </c>
      <c r="AH66" t="s">
        <v>259</v>
      </c>
      <c r="AI66" t="s">
        <v>258</v>
      </c>
      <c r="AJ66">
        <v>1E-4</v>
      </c>
      <c r="AK66">
        <v>35.5</v>
      </c>
      <c r="AL66">
        <v>2.47E-2</v>
      </c>
      <c r="AM66">
        <v>74.623099999999994</v>
      </c>
      <c r="AN66" t="s">
        <v>259</v>
      </c>
      <c r="AO66" t="s">
        <v>258</v>
      </c>
      <c r="AP66">
        <v>8.0000000000000004E-4</v>
      </c>
      <c r="AQ66">
        <v>15.764699999999999</v>
      </c>
      <c r="AR66">
        <v>3.2800000000000003E-2</v>
      </c>
      <c r="AS66">
        <v>26.130299999999998</v>
      </c>
      <c r="AT66" t="s">
        <v>259</v>
      </c>
      <c r="AU66" t="s">
        <v>258</v>
      </c>
      <c r="AV66">
        <v>5.9999999999999995E-4</v>
      </c>
      <c r="AW66">
        <v>10.085000000000001</v>
      </c>
      <c r="AX66">
        <v>6.1400000000000003E-2</v>
      </c>
      <c r="AY66">
        <v>15.767300000000001</v>
      </c>
      <c r="AZ66" t="s">
        <v>259</v>
      </c>
      <c r="BA66" t="s">
        <v>258</v>
      </c>
      <c r="BB66">
        <v>6.9999999999999999E-4</v>
      </c>
      <c r="BC66">
        <v>12.052300000000001</v>
      </c>
      <c r="BD66">
        <v>5.8500000000000003E-2</v>
      </c>
      <c r="BE66">
        <v>17.377199999999998</v>
      </c>
      <c r="BF66" t="s">
        <v>259</v>
      </c>
      <c r="BG66" t="s">
        <v>258</v>
      </c>
      <c r="BH66">
        <v>4.0000000000000002E-4</v>
      </c>
      <c r="BI66">
        <v>21.488399999999999</v>
      </c>
      <c r="BJ66">
        <v>3.2500000000000001E-2</v>
      </c>
      <c r="BK66">
        <v>33.1877</v>
      </c>
      <c r="BL66" t="s">
        <v>259</v>
      </c>
      <c r="BM66" t="s">
        <v>258</v>
      </c>
      <c r="BN66">
        <v>4.0000000000000002E-4</v>
      </c>
      <c r="BO66">
        <v>17.862100000000002</v>
      </c>
      <c r="BP66">
        <v>3.7400000000000003E-2</v>
      </c>
      <c r="BQ66">
        <v>26.707999999999998</v>
      </c>
      <c r="BR66" t="s">
        <v>259</v>
      </c>
      <c r="BS66" t="s">
        <v>258</v>
      </c>
      <c r="BT66">
        <v>8.9999999999999998E-4</v>
      </c>
      <c r="BU66">
        <v>8.2391000000000005</v>
      </c>
      <c r="BV66">
        <v>9.6100000000000005E-2</v>
      </c>
      <c r="BW66">
        <v>10.0448</v>
      </c>
      <c r="BX66" t="s">
        <v>259</v>
      </c>
      <c r="BY66" t="s">
        <v>258</v>
      </c>
      <c r="BZ66">
        <v>1E-3</v>
      </c>
      <c r="CA66">
        <v>9.7222000000000008</v>
      </c>
      <c r="CB66">
        <v>0.1021</v>
      </c>
      <c r="CC66">
        <v>9.5764999999999993</v>
      </c>
      <c r="CD66" t="s">
        <v>259</v>
      </c>
      <c r="CE66" t="s">
        <v>258</v>
      </c>
      <c r="CF66">
        <v>1E-4</v>
      </c>
      <c r="CG66">
        <v>21.230799999999999</v>
      </c>
      <c r="CH66">
        <v>2.52E-2</v>
      </c>
      <c r="CI66">
        <v>36.726900000000001</v>
      </c>
      <c r="CJ66" t="s">
        <v>259</v>
      </c>
      <c r="CK66" t="s">
        <v>258</v>
      </c>
      <c r="CL66">
        <v>2.0000000000000001E-4</v>
      </c>
      <c r="CM66">
        <v>13.777799999999999</v>
      </c>
      <c r="CN66">
        <v>1.9099999999999999E-2</v>
      </c>
      <c r="CO66">
        <v>29.080100000000002</v>
      </c>
      <c r="CP66" t="s">
        <v>259</v>
      </c>
      <c r="CQ66" t="s">
        <v>258</v>
      </c>
      <c r="CR66">
        <v>2.9999999999999997E-4</v>
      </c>
      <c r="CS66">
        <v>17.1739</v>
      </c>
      <c r="CT66">
        <v>3.0099999999999998E-2</v>
      </c>
      <c r="CU66">
        <v>27.689299999999999</v>
      </c>
      <c r="CV66" t="s">
        <v>259</v>
      </c>
      <c r="CW66" t="s">
        <v>258</v>
      </c>
      <c r="CX66">
        <v>5.0000000000000001E-4</v>
      </c>
      <c r="CY66">
        <v>17.691400000000002</v>
      </c>
      <c r="CZ66">
        <v>3.5099999999999999E-2</v>
      </c>
      <c r="DA66">
        <v>28.290600000000001</v>
      </c>
      <c r="DB66" t="s">
        <v>259</v>
      </c>
      <c r="DC66" t="s">
        <v>258</v>
      </c>
      <c r="DD66">
        <v>1E-3</v>
      </c>
      <c r="DE66">
        <v>12.068099999999999</v>
      </c>
      <c r="DF66">
        <v>4.0399999999999998E-2</v>
      </c>
      <c r="DG66">
        <v>22.168900000000001</v>
      </c>
      <c r="DH66" t="s">
        <v>259</v>
      </c>
      <c r="DI66" t="s">
        <v>258</v>
      </c>
      <c r="DJ66">
        <v>1.3100000000000001E-2</v>
      </c>
      <c r="DK66">
        <v>3.2806000000000002</v>
      </c>
      <c r="DL66">
        <v>0.20180000000000001</v>
      </c>
      <c r="DM66">
        <v>6.2952000000000004</v>
      </c>
      <c r="DN66" t="s">
        <v>259</v>
      </c>
      <c r="DO66" t="s">
        <v>258</v>
      </c>
      <c r="DP66">
        <v>5.5199999999999999E-2</v>
      </c>
      <c r="DQ66">
        <v>2.0914000000000001</v>
      </c>
      <c r="DR66">
        <v>0.23050000000000001</v>
      </c>
      <c r="DS66">
        <v>4.2990000000000004</v>
      </c>
      <c r="DT66">
        <v>3.8E-3</v>
      </c>
      <c r="DU66">
        <v>0</v>
      </c>
    </row>
    <row r="67" spans="1:125" x14ac:dyDescent="0.25">
      <c r="A67">
        <v>0</v>
      </c>
      <c r="B67" t="s">
        <v>260</v>
      </c>
      <c r="C67" t="s">
        <v>32</v>
      </c>
      <c r="D67" t="s">
        <v>261</v>
      </c>
      <c r="E67" t="s">
        <v>260</v>
      </c>
      <c r="F67">
        <v>0</v>
      </c>
      <c r="G67">
        <v>66.25</v>
      </c>
      <c r="H67">
        <v>1.6299999999999999E-2</v>
      </c>
      <c r="I67">
        <v>77.186999999999998</v>
      </c>
      <c r="J67" t="s">
        <v>261</v>
      </c>
      <c r="K67" t="s">
        <v>260</v>
      </c>
      <c r="L67">
        <v>0</v>
      </c>
      <c r="M67">
        <v>66.25</v>
      </c>
      <c r="N67">
        <v>1.6299999999999999E-2</v>
      </c>
      <c r="O67">
        <v>77.186999999999998</v>
      </c>
      <c r="P67" t="s">
        <v>261</v>
      </c>
      <c r="Q67" t="s">
        <v>260</v>
      </c>
      <c r="R67">
        <v>0</v>
      </c>
      <c r="S67">
        <v>53.846200000000003</v>
      </c>
      <c r="T67">
        <v>1.5599999999999999E-2</v>
      </c>
      <c r="U67">
        <v>62.369900000000001</v>
      </c>
      <c r="V67" t="s">
        <v>261</v>
      </c>
      <c r="W67" t="s">
        <v>260</v>
      </c>
      <c r="X67">
        <v>0</v>
      </c>
      <c r="Y67">
        <v>50</v>
      </c>
      <c r="Z67">
        <v>1.67E-2</v>
      </c>
      <c r="AA67">
        <v>63.572200000000002</v>
      </c>
      <c r="AB67" t="s">
        <v>261</v>
      </c>
      <c r="AC67" t="s">
        <v>260</v>
      </c>
      <c r="AD67">
        <v>0</v>
      </c>
      <c r="AE67">
        <v>41.333300000000001</v>
      </c>
      <c r="AF67">
        <v>2.7400000000000001E-2</v>
      </c>
      <c r="AG67">
        <v>53.293100000000003</v>
      </c>
      <c r="AH67" t="s">
        <v>261</v>
      </c>
      <c r="AI67" t="s">
        <v>260</v>
      </c>
      <c r="AJ67">
        <v>1E-4</v>
      </c>
      <c r="AK67">
        <v>44</v>
      </c>
      <c r="AL67">
        <v>3.9100000000000003E-2</v>
      </c>
      <c r="AM67">
        <v>49.895499999999998</v>
      </c>
      <c r="AN67" t="s">
        <v>261</v>
      </c>
      <c r="AO67" t="s">
        <v>260</v>
      </c>
      <c r="AP67">
        <v>2.9999999999999997E-4</v>
      </c>
      <c r="AQ67">
        <v>22.243200000000002</v>
      </c>
      <c r="AR67">
        <v>3.0300000000000001E-2</v>
      </c>
      <c r="AS67">
        <v>28.338999999999999</v>
      </c>
      <c r="AT67" t="s">
        <v>261</v>
      </c>
      <c r="AU67" t="s">
        <v>260</v>
      </c>
      <c r="AV67">
        <v>1E-4</v>
      </c>
      <c r="AW67">
        <v>20.666699999999999</v>
      </c>
      <c r="AX67">
        <v>3.6299999999999999E-2</v>
      </c>
      <c r="AY67">
        <v>25.9619</v>
      </c>
      <c r="AZ67" t="s">
        <v>261</v>
      </c>
      <c r="BA67" t="s">
        <v>260</v>
      </c>
      <c r="BB67">
        <v>6.9999999999999999E-4</v>
      </c>
      <c r="BC67">
        <v>12.281000000000001</v>
      </c>
      <c r="BD67">
        <v>4.7E-2</v>
      </c>
      <c r="BE67">
        <v>21.450199999999999</v>
      </c>
      <c r="BF67" t="s">
        <v>261</v>
      </c>
      <c r="BG67" t="s">
        <v>260</v>
      </c>
      <c r="BH67">
        <v>1E-4</v>
      </c>
      <c r="BI67">
        <v>34.4</v>
      </c>
      <c r="BJ67">
        <v>2.9100000000000001E-2</v>
      </c>
      <c r="BK67">
        <v>38.576300000000003</v>
      </c>
      <c r="BL67" t="s">
        <v>261</v>
      </c>
      <c r="BM67" t="s">
        <v>260</v>
      </c>
      <c r="BN67">
        <v>2.9999999999999997E-4</v>
      </c>
      <c r="BO67">
        <v>20.852900000000002</v>
      </c>
      <c r="BP67">
        <v>3.9699999999999999E-2</v>
      </c>
      <c r="BQ67">
        <v>24.825099999999999</v>
      </c>
      <c r="BR67" t="s">
        <v>261</v>
      </c>
      <c r="BS67" t="s">
        <v>260</v>
      </c>
      <c r="BT67">
        <v>1E-4</v>
      </c>
      <c r="BU67">
        <v>26.857099999999999</v>
      </c>
      <c r="BV67">
        <v>4.87E-2</v>
      </c>
      <c r="BW67">
        <v>29.154199999999999</v>
      </c>
      <c r="BX67" t="s">
        <v>261</v>
      </c>
      <c r="BY67" t="s">
        <v>260</v>
      </c>
      <c r="BZ67">
        <v>0</v>
      </c>
      <c r="CA67">
        <v>38.666699999999999</v>
      </c>
      <c r="CB67">
        <v>2.6700000000000002E-2</v>
      </c>
      <c r="CC67">
        <v>53.009900000000002</v>
      </c>
      <c r="CD67" t="s">
        <v>262</v>
      </c>
      <c r="CE67" t="s">
        <v>260</v>
      </c>
      <c r="CF67">
        <v>0</v>
      </c>
      <c r="CG67">
        <v>27.8</v>
      </c>
      <c r="CH67">
        <v>2.0799999999999999E-2</v>
      </c>
      <c r="CI67">
        <v>43.731999999999999</v>
      </c>
      <c r="CJ67" t="s">
        <v>261</v>
      </c>
      <c r="CK67" t="s">
        <v>260</v>
      </c>
      <c r="CL67">
        <v>2.0000000000000001E-4</v>
      </c>
      <c r="CM67">
        <v>15.428599999999999</v>
      </c>
      <c r="CN67">
        <v>2.5700000000000001E-2</v>
      </c>
      <c r="CO67">
        <v>20.970700000000001</v>
      </c>
      <c r="CP67" t="s">
        <v>261</v>
      </c>
      <c r="CQ67" t="s">
        <v>260</v>
      </c>
      <c r="CR67">
        <v>1E-4</v>
      </c>
      <c r="CS67">
        <v>28.1111</v>
      </c>
      <c r="CT67">
        <v>2.5499999999999998E-2</v>
      </c>
      <c r="CU67">
        <v>33.195799999999998</v>
      </c>
      <c r="CV67" t="s">
        <v>261</v>
      </c>
      <c r="CW67" t="s">
        <v>260</v>
      </c>
      <c r="CX67">
        <v>2.0000000000000001E-4</v>
      </c>
      <c r="CY67">
        <v>25.636399999999998</v>
      </c>
      <c r="CZ67">
        <v>3.0499999999999999E-2</v>
      </c>
      <c r="DA67">
        <v>33.151400000000002</v>
      </c>
      <c r="DB67" t="s">
        <v>261</v>
      </c>
      <c r="DC67" t="s">
        <v>260</v>
      </c>
      <c r="DD67">
        <v>8.0000000000000004E-4</v>
      </c>
      <c r="DE67">
        <v>13.402799999999999</v>
      </c>
      <c r="DF67">
        <v>4.5499999999999999E-2</v>
      </c>
      <c r="DG67">
        <v>19.404900000000001</v>
      </c>
      <c r="DH67" t="s">
        <v>261</v>
      </c>
      <c r="DI67" t="s">
        <v>260</v>
      </c>
      <c r="DJ67">
        <v>6.9999999999999999E-4</v>
      </c>
      <c r="DK67">
        <v>13.4146</v>
      </c>
      <c r="DL67">
        <v>0.11749999999999999</v>
      </c>
      <c r="DM67">
        <v>14.898199999999999</v>
      </c>
      <c r="DN67" t="s">
        <v>261</v>
      </c>
      <c r="DO67" t="s">
        <v>260</v>
      </c>
      <c r="DP67">
        <v>3.0999999999999999E-3</v>
      </c>
      <c r="DQ67">
        <v>9.5787999999999993</v>
      </c>
      <c r="DR67">
        <v>0.15859999999999999</v>
      </c>
      <c r="DS67">
        <v>8.7646999999999995</v>
      </c>
      <c r="DT67">
        <v>2.9999999999999997E-4</v>
      </c>
      <c r="DU67">
        <v>0</v>
      </c>
    </row>
    <row r="68" spans="1:125" x14ac:dyDescent="0.25">
      <c r="A68">
        <v>0</v>
      </c>
      <c r="B68" t="s">
        <v>263</v>
      </c>
      <c r="C68" t="s">
        <v>32</v>
      </c>
      <c r="D68" t="s">
        <v>264</v>
      </c>
      <c r="E68" t="s">
        <v>263</v>
      </c>
      <c r="F68">
        <v>0</v>
      </c>
      <c r="G68">
        <v>50.833300000000001</v>
      </c>
      <c r="H68">
        <v>2.5399999999999999E-2</v>
      </c>
      <c r="I68">
        <v>56.741599999999998</v>
      </c>
      <c r="J68" t="s">
        <v>264</v>
      </c>
      <c r="K68" t="s">
        <v>263</v>
      </c>
      <c r="L68">
        <v>0</v>
      </c>
      <c r="M68">
        <v>50.833300000000001</v>
      </c>
      <c r="N68">
        <v>2.5399999999999999E-2</v>
      </c>
      <c r="O68">
        <v>56.741599999999998</v>
      </c>
      <c r="P68" t="s">
        <v>264</v>
      </c>
      <c r="Q68" t="s">
        <v>263</v>
      </c>
      <c r="R68">
        <v>6.9999999999999999E-4</v>
      </c>
      <c r="S68">
        <v>17.456800000000001</v>
      </c>
      <c r="T68">
        <v>3.6499999999999998E-2</v>
      </c>
      <c r="U68">
        <v>17.823699999999999</v>
      </c>
      <c r="V68" t="s">
        <v>265</v>
      </c>
      <c r="W68" t="s">
        <v>263</v>
      </c>
      <c r="X68">
        <v>0</v>
      </c>
      <c r="Y68">
        <v>33</v>
      </c>
      <c r="Z68">
        <v>3.0800000000000001E-2</v>
      </c>
      <c r="AA68">
        <v>34.2256</v>
      </c>
      <c r="AB68" t="s">
        <v>265</v>
      </c>
      <c r="AC68" t="s">
        <v>263</v>
      </c>
      <c r="AD68">
        <v>1E-4</v>
      </c>
      <c r="AE68">
        <v>39</v>
      </c>
      <c r="AF68">
        <v>3.8699999999999998E-2</v>
      </c>
      <c r="AG68">
        <v>37.651299999999999</v>
      </c>
      <c r="AH68" t="s">
        <v>265</v>
      </c>
      <c r="AI68" t="s">
        <v>263</v>
      </c>
      <c r="AJ68">
        <v>0</v>
      </c>
      <c r="AK68">
        <v>57.142899999999997</v>
      </c>
      <c r="AL68">
        <v>4.8399999999999999E-2</v>
      </c>
      <c r="AM68">
        <v>38.330300000000001</v>
      </c>
      <c r="AN68" t="s">
        <v>265</v>
      </c>
      <c r="AO68" t="s">
        <v>263</v>
      </c>
      <c r="AP68">
        <v>0</v>
      </c>
      <c r="AQ68">
        <v>40</v>
      </c>
      <c r="AR68">
        <v>2.35E-2</v>
      </c>
      <c r="AS68">
        <v>36.193100000000001</v>
      </c>
      <c r="AT68" t="e">
        <f>-SHTXCCLY</f>
        <v>#NAME?</v>
      </c>
      <c r="AU68" t="s">
        <v>263</v>
      </c>
      <c r="AV68">
        <v>0</v>
      </c>
      <c r="AW68">
        <v>34</v>
      </c>
      <c r="AX68">
        <v>2.23E-2</v>
      </c>
      <c r="AY68">
        <v>38.4925</v>
      </c>
      <c r="AZ68" t="e">
        <f>-SHTXCCLY</f>
        <v>#NAME?</v>
      </c>
      <c r="BA68" t="s">
        <v>263</v>
      </c>
      <c r="BB68">
        <v>0</v>
      </c>
      <c r="BC68">
        <v>40</v>
      </c>
      <c r="BD68">
        <v>2.0500000000000001E-2</v>
      </c>
      <c r="BE68">
        <v>41.787700000000001</v>
      </c>
      <c r="BF68" t="s">
        <v>265</v>
      </c>
      <c r="BG68" t="s">
        <v>263</v>
      </c>
      <c r="BH68">
        <v>1E-3</v>
      </c>
      <c r="BI68">
        <v>13.8302</v>
      </c>
      <c r="BJ68">
        <v>5.74E-2</v>
      </c>
      <c r="BK68">
        <v>11.931800000000001</v>
      </c>
      <c r="BL68" t="e">
        <f>-SHTXCCLY</f>
        <v>#NAME?</v>
      </c>
      <c r="BM68" t="s">
        <v>263</v>
      </c>
      <c r="BN68">
        <v>1E-4</v>
      </c>
      <c r="BO68">
        <v>30.666699999999999</v>
      </c>
      <c r="BP68">
        <v>2.9399999999999999E-2</v>
      </c>
      <c r="BQ68">
        <v>34.300199999999997</v>
      </c>
      <c r="BR68" t="s">
        <v>265</v>
      </c>
      <c r="BS68" t="s">
        <v>263</v>
      </c>
      <c r="BT68">
        <v>1.4E-3</v>
      </c>
      <c r="BU68">
        <v>6.2934000000000001</v>
      </c>
      <c r="BV68">
        <v>0.1371</v>
      </c>
      <c r="BW68">
        <v>4.9474999999999998</v>
      </c>
      <c r="BX68" t="s">
        <v>265</v>
      </c>
      <c r="BY68" t="s">
        <v>263</v>
      </c>
      <c r="BZ68">
        <v>4.1999999999999997E-3</v>
      </c>
      <c r="CA68">
        <v>4.8844000000000003</v>
      </c>
      <c r="CB68">
        <v>0.1918</v>
      </c>
      <c r="CC68">
        <v>2.7221000000000002</v>
      </c>
      <c r="CD68" t="s">
        <v>265</v>
      </c>
      <c r="CE68" t="s">
        <v>263</v>
      </c>
      <c r="CF68">
        <v>2.0000000000000001E-4</v>
      </c>
      <c r="CG68">
        <v>17.600000000000001</v>
      </c>
      <c r="CH68">
        <v>4.7600000000000003E-2</v>
      </c>
      <c r="CI68">
        <v>18.0244</v>
      </c>
      <c r="CJ68" t="e">
        <f>-SHTXCCLY</f>
        <v>#NAME?</v>
      </c>
      <c r="CK68" t="s">
        <v>263</v>
      </c>
      <c r="CL68">
        <v>0</v>
      </c>
      <c r="CM68">
        <v>36</v>
      </c>
      <c r="CN68">
        <v>1.4999999999999999E-2</v>
      </c>
      <c r="CO68">
        <v>36.553800000000003</v>
      </c>
      <c r="CP68" t="e">
        <f>-SHTXCCLY</f>
        <v>#NAME?</v>
      </c>
      <c r="CQ68" t="s">
        <v>263</v>
      </c>
      <c r="CR68">
        <v>0</v>
      </c>
      <c r="CS68">
        <v>36.5</v>
      </c>
      <c r="CT68">
        <v>2.4500000000000001E-2</v>
      </c>
      <c r="CU68">
        <v>34.507300000000001</v>
      </c>
      <c r="CV68" t="e">
        <f>-SHTXCCLY</f>
        <v>#NAME?</v>
      </c>
      <c r="CW68" t="s">
        <v>263</v>
      </c>
      <c r="CX68">
        <v>1E-4</v>
      </c>
      <c r="CY68">
        <v>38.799999999999997</v>
      </c>
      <c r="CZ68">
        <v>2.6700000000000002E-2</v>
      </c>
      <c r="DA68">
        <v>37.96</v>
      </c>
      <c r="DB68" t="e">
        <f>-SHTXCCLY</f>
        <v>#NAME?</v>
      </c>
      <c r="DC68" t="s">
        <v>263</v>
      </c>
      <c r="DD68">
        <v>0</v>
      </c>
      <c r="DE68">
        <v>39</v>
      </c>
      <c r="DF68">
        <v>2.29E-2</v>
      </c>
      <c r="DG68">
        <v>38.340899999999998</v>
      </c>
      <c r="DH68" t="e">
        <f>-SHTXCCLY</f>
        <v>#NAME?</v>
      </c>
      <c r="DI68" t="s">
        <v>263</v>
      </c>
      <c r="DJ68">
        <v>1E-4</v>
      </c>
      <c r="DK68">
        <v>27.583300000000001</v>
      </c>
      <c r="DL68">
        <v>9.98E-2</v>
      </c>
      <c r="DM68">
        <v>18.3842</v>
      </c>
      <c r="DN68" t="e">
        <f>-SHTXCCLY</f>
        <v>#NAME?</v>
      </c>
      <c r="DO68" t="s">
        <v>263</v>
      </c>
      <c r="DP68">
        <v>1.5E-3</v>
      </c>
      <c r="DQ68">
        <v>12.9511</v>
      </c>
      <c r="DR68">
        <v>0.1603</v>
      </c>
      <c r="DS68">
        <v>8.6132000000000009</v>
      </c>
      <c r="DT68">
        <v>5.0000000000000001E-4</v>
      </c>
      <c r="DU68">
        <v>0</v>
      </c>
    </row>
    <row r="69" spans="1:125" x14ac:dyDescent="0.25">
      <c r="A69">
        <v>0</v>
      </c>
      <c r="B69" t="s">
        <v>266</v>
      </c>
      <c r="C69" t="s">
        <v>32</v>
      </c>
      <c r="D69" t="s">
        <v>267</v>
      </c>
      <c r="E69" t="s">
        <v>266</v>
      </c>
      <c r="F69">
        <v>1E-4</v>
      </c>
      <c r="G69">
        <v>34.299999999999997</v>
      </c>
      <c r="H69">
        <v>3.8699999999999998E-2</v>
      </c>
      <c r="I69">
        <v>37.040100000000002</v>
      </c>
      <c r="J69" t="s">
        <v>267</v>
      </c>
      <c r="K69" t="s">
        <v>266</v>
      </c>
      <c r="L69">
        <v>1E-4</v>
      </c>
      <c r="M69">
        <v>34.299999999999997</v>
      </c>
      <c r="N69">
        <v>3.8699999999999998E-2</v>
      </c>
      <c r="O69">
        <v>37.040100000000002</v>
      </c>
      <c r="P69" t="s">
        <v>267</v>
      </c>
      <c r="Q69" t="s">
        <v>266</v>
      </c>
      <c r="R69">
        <v>1E-4</v>
      </c>
      <c r="S69">
        <v>46</v>
      </c>
      <c r="T69">
        <v>1.7600000000000001E-2</v>
      </c>
      <c r="U69">
        <v>55.1205</v>
      </c>
      <c r="V69" t="s">
        <v>267</v>
      </c>
      <c r="W69" t="s">
        <v>266</v>
      </c>
      <c r="X69">
        <v>0</v>
      </c>
      <c r="Y69">
        <v>32.75</v>
      </c>
      <c r="Z69">
        <v>2.5999999999999999E-2</v>
      </c>
      <c r="AA69">
        <v>41.601900000000001</v>
      </c>
      <c r="AB69" t="s">
        <v>268</v>
      </c>
      <c r="AC69" t="s">
        <v>266</v>
      </c>
      <c r="AD69">
        <v>1E-4</v>
      </c>
      <c r="AE69">
        <v>37.200000000000003</v>
      </c>
      <c r="AF69">
        <v>3.0800000000000001E-2</v>
      </c>
      <c r="AG69">
        <v>47.798499999999997</v>
      </c>
      <c r="AH69" t="s">
        <v>267</v>
      </c>
      <c r="AI69" t="s">
        <v>266</v>
      </c>
      <c r="AJ69">
        <v>1E-4</v>
      </c>
      <c r="AK69">
        <v>34.142899999999997</v>
      </c>
      <c r="AL69">
        <v>4.5199999999999997E-2</v>
      </c>
      <c r="AM69">
        <v>41.883699999999997</v>
      </c>
      <c r="AN69" t="s">
        <v>267</v>
      </c>
      <c r="AO69" t="s">
        <v>266</v>
      </c>
      <c r="AP69">
        <v>7.7999999999999996E-3</v>
      </c>
      <c r="AQ69">
        <v>5.6643999999999997</v>
      </c>
      <c r="AR69">
        <v>8.8099999999999998E-2</v>
      </c>
      <c r="AS69">
        <v>7.1037999999999997</v>
      </c>
      <c r="AT69" t="s">
        <v>267</v>
      </c>
      <c r="AU69" t="s">
        <v>266</v>
      </c>
      <c r="AV69">
        <v>1.9E-3</v>
      </c>
      <c r="AW69">
        <v>6.5865</v>
      </c>
      <c r="AX69">
        <v>0.1036</v>
      </c>
      <c r="AY69">
        <v>8.7552000000000003</v>
      </c>
      <c r="AZ69" t="s">
        <v>267</v>
      </c>
      <c r="BA69" t="s">
        <v>266</v>
      </c>
      <c r="BB69">
        <v>6.4000000000000003E-3</v>
      </c>
      <c r="BC69">
        <v>5.2995999999999999</v>
      </c>
      <c r="BD69">
        <v>0.1321</v>
      </c>
      <c r="BE69">
        <v>6.7175000000000002</v>
      </c>
      <c r="BF69" t="s">
        <v>267</v>
      </c>
      <c r="BG69" t="s">
        <v>266</v>
      </c>
      <c r="BH69">
        <v>1.2999999999999999E-3</v>
      </c>
      <c r="BI69">
        <v>12.011200000000001</v>
      </c>
      <c r="BJ69">
        <v>5.4800000000000001E-2</v>
      </c>
      <c r="BK69">
        <v>13.2713</v>
      </c>
      <c r="BL69" t="s">
        <v>267</v>
      </c>
      <c r="BM69" t="s">
        <v>266</v>
      </c>
      <c r="BN69">
        <v>3.3E-3</v>
      </c>
      <c r="BO69">
        <v>6.9413</v>
      </c>
      <c r="BP69">
        <v>8.8400000000000006E-2</v>
      </c>
      <c r="BQ69">
        <v>7.6727999999999996</v>
      </c>
      <c r="BR69" t="s">
        <v>267</v>
      </c>
      <c r="BS69" t="s">
        <v>266</v>
      </c>
      <c r="BT69">
        <v>4.0000000000000002E-4</v>
      </c>
      <c r="BU69">
        <v>11.8947</v>
      </c>
      <c r="BV69">
        <v>0.10929999999999999</v>
      </c>
      <c r="BW69">
        <v>7.8868</v>
      </c>
      <c r="BX69" t="s">
        <v>269</v>
      </c>
      <c r="BY69" t="s">
        <v>266</v>
      </c>
      <c r="BZ69">
        <v>2.0000000000000001E-4</v>
      </c>
      <c r="CA69">
        <v>20.041699999999999</v>
      </c>
      <c r="CB69">
        <v>5.9700000000000003E-2</v>
      </c>
      <c r="CC69">
        <v>22.221900000000002</v>
      </c>
      <c r="CD69" t="s">
        <v>269</v>
      </c>
      <c r="CE69" t="s">
        <v>266</v>
      </c>
      <c r="CF69">
        <v>6.9999999999999999E-4</v>
      </c>
      <c r="CG69">
        <v>9.8831000000000007</v>
      </c>
      <c r="CH69">
        <v>5.3100000000000001E-2</v>
      </c>
      <c r="CI69">
        <v>15.563599999999999</v>
      </c>
      <c r="CJ69" t="s">
        <v>267</v>
      </c>
      <c r="CK69" t="s">
        <v>266</v>
      </c>
      <c r="CL69">
        <v>1.8E-3</v>
      </c>
      <c r="CM69">
        <v>5.5744999999999996</v>
      </c>
      <c r="CN69">
        <v>4.7199999999999999E-2</v>
      </c>
      <c r="CO69">
        <v>9.2276000000000007</v>
      </c>
      <c r="CP69" t="s">
        <v>267</v>
      </c>
      <c r="CQ69" t="s">
        <v>266</v>
      </c>
      <c r="CR69">
        <v>1.8E-3</v>
      </c>
      <c r="CS69">
        <v>8.4131999999999998</v>
      </c>
      <c r="CT69">
        <v>5.8000000000000003E-2</v>
      </c>
      <c r="CU69">
        <v>11.526999999999999</v>
      </c>
      <c r="CV69" t="s">
        <v>267</v>
      </c>
      <c r="CW69" t="s">
        <v>266</v>
      </c>
      <c r="CX69">
        <v>3.7000000000000002E-3</v>
      </c>
      <c r="CY69">
        <v>7.7252000000000001</v>
      </c>
      <c r="CZ69">
        <v>7.3099999999999998E-2</v>
      </c>
      <c r="DA69">
        <v>10.0679</v>
      </c>
      <c r="DB69" t="s">
        <v>267</v>
      </c>
      <c r="DC69" t="s">
        <v>266</v>
      </c>
      <c r="DD69">
        <v>1.0800000000000001E-2</v>
      </c>
      <c r="DE69">
        <v>4.1818999999999997</v>
      </c>
      <c r="DF69">
        <v>9.3100000000000002E-2</v>
      </c>
      <c r="DG69">
        <v>7.1654</v>
      </c>
      <c r="DH69" t="s">
        <v>267</v>
      </c>
      <c r="DI69" t="s">
        <v>266</v>
      </c>
      <c r="DJ69">
        <v>6.6E-3</v>
      </c>
      <c r="DK69">
        <v>4.7725999999999997</v>
      </c>
      <c r="DL69">
        <v>0.2142</v>
      </c>
      <c r="DM69">
        <v>5.6055000000000001</v>
      </c>
      <c r="DN69" t="s">
        <v>267</v>
      </c>
      <c r="DO69" t="s">
        <v>266</v>
      </c>
      <c r="DP69">
        <v>6.3700000000000007E-2</v>
      </c>
      <c r="DQ69">
        <v>1.8677999999999999</v>
      </c>
      <c r="DR69">
        <v>0.31140000000000001</v>
      </c>
      <c r="DS69">
        <v>1.9724999999999999</v>
      </c>
      <c r="DT69">
        <v>5.5999999999999999E-3</v>
      </c>
      <c r="DU69">
        <v>1</v>
      </c>
    </row>
    <row r="70" spans="1:125" x14ac:dyDescent="0.25">
      <c r="A70">
        <v>0</v>
      </c>
      <c r="B70" t="s">
        <v>270</v>
      </c>
      <c r="C70" t="s">
        <v>32</v>
      </c>
      <c r="D70" t="s">
        <v>271</v>
      </c>
      <c r="E70" t="s">
        <v>270</v>
      </c>
      <c r="F70">
        <v>0</v>
      </c>
      <c r="G70">
        <v>62.142899999999997</v>
      </c>
      <c r="H70">
        <v>1.8700000000000001E-2</v>
      </c>
      <c r="I70">
        <v>71.253699999999995</v>
      </c>
      <c r="J70" t="s">
        <v>271</v>
      </c>
      <c r="K70" t="s">
        <v>270</v>
      </c>
      <c r="L70">
        <v>0</v>
      </c>
      <c r="M70">
        <v>62.142899999999997</v>
      </c>
      <c r="N70">
        <v>1.8700000000000001E-2</v>
      </c>
      <c r="O70">
        <v>71.253699999999995</v>
      </c>
      <c r="P70" t="s">
        <v>271</v>
      </c>
      <c r="Q70" t="s">
        <v>270</v>
      </c>
      <c r="R70">
        <v>5.9999999999999995E-4</v>
      </c>
      <c r="S70">
        <v>18.8611</v>
      </c>
      <c r="T70">
        <v>2.5899999999999999E-2</v>
      </c>
      <c r="U70">
        <v>32.490499999999997</v>
      </c>
      <c r="V70" t="s">
        <v>271</v>
      </c>
      <c r="W70" t="s">
        <v>270</v>
      </c>
      <c r="X70">
        <v>0</v>
      </c>
      <c r="Y70">
        <v>38</v>
      </c>
      <c r="Z70">
        <v>2.93E-2</v>
      </c>
      <c r="AA70">
        <v>36.2958</v>
      </c>
      <c r="AB70" t="s">
        <v>271</v>
      </c>
      <c r="AC70" t="s">
        <v>270</v>
      </c>
      <c r="AD70">
        <v>4.0000000000000002E-4</v>
      </c>
      <c r="AE70">
        <v>19.88</v>
      </c>
      <c r="AF70">
        <v>6.8199999999999997E-2</v>
      </c>
      <c r="AG70">
        <v>18.465599999999998</v>
      </c>
      <c r="AH70" t="s">
        <v>272</v>
      </c>
      <c r="AI70" t="s">
        <v>270</v>
      </c>
      <c r="AJ70">
        <v>1E-4</v>
      </c>
      <c r="AK70">
        <v>33.142899999999997</v>
      </c>
      <c r="AL70">
        <v>5.1700000000000003E-2</v>
      </c>
      <c r="AM70">
        <v>34.888800000000003</v>
      </c>
      <c r="AN70" t="s">
        <v>271</v>
      </c>
      <c r="AO70" t="s">
        <v>270</v>
      </c>
      <c r="AP70">
        <v>0</v>
      </c>
      <c r="AQ70">
        <v>61.666699999999999</v>
      </c>
      <c r="AR70">
        <v>7.0000000000000001E-3</v>
      </c>
      <c r="AS70">
        <v>80.438699999999997</v>
      </c>
      <c r="AT70" t="s">
        <v>271</v>
      </c>
      <c r="AU70" t="s">
        <v>270</v>
      </c>
      <c r="AV70">
        <v>0</v>
      </c>
      <c r="AW70">
        <v>55</v>
      </c>
      <c r="AX70">
        <v>9.7999999999999997E-3</v>
      </c>
      <c r="AY70">
        <v>64.123599999999996</v>
      </c>
      <c r="AZ70" t="s">
        <v>271</v>
      </c>
      <c r="BA70" t="s">
        <v>270</v>
      </c>
      <c r="BB70">
        <v>0</v>
      </c>
      <c r="BC70">
        <v>60</v>
      </c>
      <c r="BD70">
        <v>9.1999999999999998E-3</v>
      </c>
      <c r="BE70">
        <v>66.757000000000005</v>
      </c>
      <c r="BF70" t="s">
        <v>271</v>
      </c>
      <c r="BG70" t="s">
        <v>270</v>
      </c>
      <c r="BH70">
        <v>1E-4</v>
      </c>
      <c r="BI70">
        <v>39.166699999999999</v>
      </c>
      <c r="BJ70">
        <v>2.0199999999999999E-2</v>
      </c>
      <c r="BK70">
        <v>58.238100000000003</v>
      </c>
      <c r="BL70" t="s">
        <v>271</v>
      </c>
      <c r="BM70" t="s">
        <v>270</v>
      </c>
      <c r="BN70">
        <v>0</v>
      </c>
      <c r="BO70">
        <v>65</v>
      </c>
      <c r="BP70">
        <v>1.06E-2</v>
      </c>
      <c r="BQ70">
        <v>75.454899999999995</v>
      </c>
      <c r="BR70" t="s">
        <v>271</v>
      </c>
      <c r="BS70" t="s">
        <v>270</v>
      </c>
      <c r="BT70">
        <v>1E-4</v>
      </c>
      <c r="BU70">
        <v>28.2</v>
      </c>
      <c r="BV70">
        <v>3.1E-2</v>
      </c>
      <c r="BW70">
        <v>47.6</v>
      </c>
      <c r="BX70" t="s">
        <v>271</v>
      </c>
      <c r="BY70" t="s">
        <v>270</v>
      </c>
      <c r="BZ70">
        <v>2.9999999999999997E-4</v>
      </c>
      <c r="CA70">
        <v>18.468800000000002</v>
      </c>
      <c r="CB70">
        <v>4.9200000000000001E-2</v>
      </c>
      <c r="CC70">
        <v>28.460100000000001</v>
      </c>
      <c r="CD70" t="s">
        <v>271</v>
      </c>
      <c r="CE70" t="s">
        <v>270</v>
      </c>
      <c r="CF70">
        <v>1E-4</v>
      </c>
      <c r="CG70">
        <v>24.125</v>
      </c>
      <c r="CH70">
        <v>2.53E-2</v>
      </c>
      <c r="CI70">
        <v>36.5578</v>
      </c>
      <c r="CJ70" t="s">
        <v>271</v>
      </c>
      <c r="CK70" t="s">
        <v>270</v>
      </c>
      <c r="CL70">
        <v>0</v>
      </c>
      <c r="CM70">
        <v>55</v>
      </c>
      <c r="CN70">
        <v>9.1999999999999998E-3</v>
      </c>
      <c r="CO70">
        <v>53.981299999999997</v>
      </c>
      <c r="CP70" t="s">
        <v>272</v>
      </c>
      <c r="CQ70" t="s">
        <v>270</v>
      </c>
      <c r="CR70">
        <v>0</v>
      </c>
      <c r="CS70">
        <v>60</v>
      </c>
      <c r="CT70">
        <v>1.0500000000000001E-2</v>
      </c>
      <c r="CU70">
        <v>68.755799999999994</v>
      </c>
      <c r="CV70" t="s">
        <v>272</v>
      </c>
      <c r="CW70" t="s">
        <v>270</v>
      </c>
      <c r="CX70">
        <v>0</v>
      </c>
      <c r="CY70">
        <v>62.5</v>
      </c>
      <c r="CZ70">
        <v>1.24E-2</v>
      </c>
      <c r="DA70">
        <v>69.886700000000005</v>
      </c>
      <c r="DB70" t="s">
        <v>271</v>
      </c>
      <c r="DC70" t="s">
        <v>270</v>
      </c>
      <c r="DD70">
        <v>0</v>
      </c>
      <c r="DE70">
        <v>44.5</v>
      </c>
      <c r="DF70">
        <v>1.3100000000000001E-2</v>
      </c>
      <c r="DG70">
        <v>57.9923</v>
      </c>
      <c r="DH70" t="s">
        <v>271</v>
      </c>
      <c r="DI70" t="s">
        <v>270</v>
      </c>
      <c r="DJ70">
        <v>0</v>
      </c>
      <c r="DK70">
        <v>48</v>
      </c>
      <c r="DL70">
        <v>2.9000000000000001E-2</v>
      </c>
      <c r="DM70">
        <v>57.040300000000002</v>
      </c>
      <c r="DN70" t="s">
        <v>271</v>
      </c>
      <c r="DO70" t="s">
        <v>270</v>
      </c>
      <c r="DP70">
        <v>0</v>
      </c>
      <c r="DQ70">
        <v>49</v>
      </c>
      <c r="DR70">
        <v>2.2700000000000001E-2</v>
      </c>
      <c r="DS70">
        <v>62.936100000000003</v>
      </c>
      <c r="DT70">
        <v>1E-4</v>
      </c>
      <c r="DU70">
        <v>0</v>
      </c>
    </row>
    <row r="71" spans="1:125" x14ac:dyDescent="0.25">
      <c r="A71">
        <v>0</v>
      </c>
      <c r="B71" t="s">
        <v>273</v>
      </c>
      <c r="C71" t="s">
        <v>32</v>
      </c>
      <c r="D71" t="s">
        <v>274</v>
      </c>
      <c r="E71" t="s">
        <v>273</v>
      </c>
      <c r="F71">
        <v>0</v>
      </c>
      <c r="G71">
        <v>90</v>
      </c>
      <c r="H71">
        <v>2.9000000000000001E-2</v>
      </c>
      <c r="I71">
        <v>50.156999999999996</v>
      </c>
      <c r="J71" t="s">
        <v>274</v>
      </c>
      <c r="K71" t="s">
        <v>273</v>
      </c>
      <c r="L71">
        <v>0</v>
      </c>
      <c r="M71">
        <v>90</v>
      </c>
      <c r="N71">
        <v>2.9000000000000001E-2</v>
      </c>
      <c r="O71">
        <v>50.156999999999996</v>
      </c>
      <c r="P71" t="e">
        <f>-HTXCCLYS</f>
        <v>#NAME?</v>
      </c>
      <c r="Q71" t="s">
        <v>273</v>
      </c>
      <c r="R71">
        <v>0</v>
      </c>
      <c r="S71">
        <v>85</v>
      </c>
      <c r="T71">
        <v>2.5899999999999999E-2</v>
      </c>
      <c r="U71">
        <v>32.384799999999998</v>
      </c>
      <c r="V71" t="s">
        <v>274</v>
      </c>
      <c r="W71" t="s">
        <v>273</v>
      </c>
      <c r="X71">
        <v>0</v>
      </c>
      <c r="Y71">
        <v>100</v>
      </c>
      <c r="Z71">
        <v>1.66E-2</v>
      </c>
      <c r="AA71">
        <v>63.674999999999997</v>
      </c>
      <c r="AB71" t="s">
        <v>274</v>
      </c>
      <c r="AC71" t="s">
        <v>273</v>
      </c>
      <c r="AD71">
        <v>0</v>
      </c>
      <c r="AE71">
        <v>90</v>
      </c>
      <c r="AF71">
        <v>0.03</v>
      </c>
      <c r="AG71">
        <v>48.995399999999997</v>
      </c>
      <c r="AH71" t="s">
        <v>274</v>
      </c>
      <c r="AI71" t="s">
        <v>273</v>
      </c>
      <c r="AJ71">
        <v>0</v>
      </c>
      <c r="AK71">
        <v>85</v>
      </c>
      <c r="AL71">
        <v>4.1599999999999998E-2</v>
      </c>
      <c r="AM71">
        <v>46.413899999999998</v>
      </c>
      <c r="AN71" t="s">
        <v>275</v>
      </c>
      <c r="AO71" t="s">
        <v>273</v>
      </c>
      <c r="AP71">
        <v>0</v>
      </c>
      <c r="AQ71">
        <v>80</v>
      </c>
      <c r="AR71">
        <v>1.47E-2</v>
      </c>
      <c r="AS71">
        <v>53.3658</v>
      </c>
      <c r="AT71" t="s">
        <v>276</v>
      </c>
      <c r="AU71" t="s">
        <v>273</v>
      </c>
      <c r="AV71">
        <v>0</v>
      </c>
      <c r="AW71">
        <v>100</v>
      </c>
      <c r="AX71">
        <v>1.6400000000000001E-2</v>
      </c>
      <c r="AY71">
        <v>47.615200000000002</v>
      </c>
      <c r="AZ71" t="s">
        <v>276</v>
      </c>
      <c r="BA71" t="s">
        <v>273</v>
      </c>
      <c r="BB71">
        <v>0</v>
      </c>
      <c r="BC71">
        <v>70</v>
      </c>
      <c r="BD71">
        <v>1.7899999999999999E-2</v>
      </c>
      <c r="BE71">
        <v>45.723500000000001</v>
      </c>
      <c r="BF71" t="s">
        <v>274</v>
      </c>
      <c r="BG71" t="s">
        <v>273</v>
      </c>
      <c r="BH71">
        <v>0</v>
      </c>
      <c r="BI71">
        <v>82.5</v>
      </c>
      <c r="BJ71">
        <v>3.2500000000000001E-2</v>
      </c>
      <c r="BK71">
        <v>33.273600000000002</v>
      </c>
      <c r="BL71" t="s">
        <v>276</v>
      </c>
      <c r="BM71" t="s">
        <v>273</v>
      </c>
      <c r="BN71">
        <v>0</v>
      </c>
      <c r="BO71">
        <v>70</v>
      </c>
      <c r="BP71">
        <v>2.6700000000000002E-2</v>
      </c>
      <c r="BQ71">
        <v>37.730499999999999</v>
      </c>
      <c r="BR71" t="s">
        <v>274</v>
      </c>
      <c r="BS71" t="s">
        <v>273</v>
      </c>
      <c r="BT71">
        <v>0</v>
      </c>
      <c r="BU71">
        <v>85</v>
      </c>
      <c r="BV71">
        <v>0.03</v>
      </c>
      <c r="BW71">
        <v>49.093200000000003</v>
      </c>
      <c r="BX71" t="s">
        <v>277</v>
      </c>
      <c r="BY71" t="s">
        <v>273</v>
      </c>
      <c r="BZ71">
        <v>0</v>
      </c>
      <c r="CA71">
        <v>80</v>
      </c>
      <c r="CB71">
        <v>2.5499999999999998E-2</v>
      </c>
      <c r="CC71">
        <v>54.899500000000003</v>
      </c>
      <c r="CD71" t="s">
        <v>276</v>
      </c>
      <c r="CE71" t="s">
        <v>273</v>
      </c>
      <c r="CF71">
        <v>0</v>
      </c>
      <c r="CG71">
        <v>80</v>
      </c>
      <c r="CH71">
        <v>1.46E-2</v>
      </c>
      <c r="CI71">
        <v>57.865400000000001</v>
      </c>
      <c r="CJ71" t="s">
        <v>276</v>
      </c>
      <c r="CK71" t="s">
        <v>273</v>
      </c>
      <c r="CL71">
        <v>0</v>
      </c>
      <c r="CM71">
        <v>70</v>
      </c>
      <c r="CN71">
        <v>1.37E-2</v>
      </c>
      <c r="CO71">
        <v>39.444699999999997</v>
      </c>
      <c r="CP71" t="s">
        <v>274</v>
      </c>
      <c r="CQ71" t="s">
        <v>273</v>
      </c>
      <c r="CR71">
        <v>0</v>
      </c>
      <c r="CS71">
        <v>75</v>
      </c>
      <c r="CT71">
        <v>2.01E-2</v>
      </c>
      <c r="CU71">
        <v>41.929000000000002</v>
      </c>
      <c r="CV71" t="s">
        <v>276</v>
      </c>
      <c r="CW71" t="s">
        <v>273</v>
      </c>
      <c r="CX71">
        <v>0</v>
      </c>
      <c r="CY71">
        <v>70</v>
      </c>
      <c r="CZ71">
        <v>2.5999999999999999E-2</v>
      </c>
      <c r="DA71">
        <v>39.022399999999998</v>
      </c>
      <c r="DB71" t="s">
        <v>276</v>
      </c>
      <c r="DC71" t="s">
        <v>273</v>
      </c>
      <c r="DD71">
        <v>0</v>
      </c>
      <c r="DE71">
        <v>70</v>
      </c>
      <c r="DF71">
        <v>2.3400000000000001E-2</v>
      </c>
      <c r="DG71">
        <v>37.717399999999998</v>
      </c>
      <c r="DH71" t="s">
        <v>276</v>
      </c>
      <c r="DI71" t="s">
        <v>273</v>
      </c>
      <c r="DJ71">
        <v>0</v>
      </c>
      <c r="DK71">
        <v>67.5</v>
      </c>
      <c r="DL71">
        <v>4.3200000000000002E-2</v>
      </c>
      <c r="DM71">
        <v>42.968200000000003</v>
      </c>
      <c r="DN71" t="s">
        <v>274</v>
      </c>
      <c r="DO71" t="s">
        <v>273</v>
      </c>
      <c r="DP71">
        <v>0</v>
      </c>
      <c r="DQ71">
        <v>56.25</v>
      </c>
      <c r="DR71">
        <v>5.8799999999999998E-2</v>
      </c>
      <c r="DS71">
        <v>31.0198</v>
      </c>
      <c r="DT71">
        <v>0</v>
      </c>
      <c r="DU71">
        <v>0</v>
      </c>
    </row>
    <row r="72" spans="1:125" x14ac:dyDescent="0.25">
      <c r="A72">
        <v>0</v>
      </c>
      <c r="B72" t="s">
        <v>278</v>
      </c>
      <c r="C72" t="s">
        <v>32</v>
      </c>
      <c r="D72" t="s">
        <v>279</v>
      </c>
      <c r="E72" t="s">
        <v>278</v>
      </c>
      <c r="F72">
        <v>1E-4</v>
      </c>
      <c r="G72">
        <v>36.125</v>
      </c>
      <c r="H72">
        <v>3.1199999999999999E-2</v>
      </c>
      <c r="I72">
        <v>46.674700000000001</v>
      </c>
      <c r="J72" t="s">
        <v>279</v>
      </c>
      <c r="K72" t="s">
        <v>278</v>
      </c>
      <c r="L72">
        <v>1E-4</v>
      </c>
      <c r="M72">
        <v>36.125</v>
      </c>
      <c r="N72">
        <v>3.1199999999999999E-2</v>
      </c>
      <c r="O72">
        <v>46.674700000000001</v>
      </c>
      <c r="P72" t="s">
        <v>279</v>
      </c>
      <c r="Q72" t="s">
        <v>278</v>
      </c>
      <c r="R72">
        <v>4.0000000000000002E-4</v>
      </c>
      <c r="S72">
        <v>22.574999999999999</v>
      </c>
      <c r="T72">
        <v>2.0500000000000001E-2</v>
      </c>
      <c r="U72">
        <v>45.760100000000001</v>
      </c>
      <c r="V72" t="s">
        <v>279</v>
      </c>
      <c r="W72" t="s">
        <v>278</v>
      </c>
      <c r="X72">
        <v>1E-4</v>
      </c>
      <c r="Y72">
        <v>26</v>
      </c>
      <c r="Z72">
        <v>3.8399999999999997E-2</v>
      </c>
      <c r="AA72">
        <v>26.033100000000001</v>
      </c>
      <c r="AB72" t="s">
        <v>279</v>
      </c>
      <c r="AC72" t="s">
        <v>278</v>
      </c>
      <c r="AD72">
        <v>5.0000000000000001E-4</v>
      </c>
      <c r="AE72">
        <v>17.6389</v>
      </c>
      <c r="AF72">
        <v>6.0199999999999997E-2</v>
      </c>
      <c r="AG72">
        <v>21.7026</v>
      </c>
      <c r="AH72" t="s">
        <v>279</v>
      </c>
      <c r="AI72" t="s">
        <v>278</v>
      </c>
      <c r="AJ72">
        <v>2.0000000000000001E-4</v>
      </c>
      <c r="AK72">
        <v>26.133299999999998</v>
      </c>
      <c r="AL72">
        <v>6.9000000000000006E-2</v>
      </c>
      <c r="AM72">
        <v>22.560300000000002</v>
      </c>
      <c r="AN72" t="s">
        <v>279</v>
      </c>
      <c r="AO72" t="s">
        <v>278</v>
      </c>
      <c r="AP72">
        <v>1E-4</v>
      </c>
      <c r="AQ72">
        <v>31.1</v>
      </c>
      <c r="AR72">
        <v>2.3599999999999999E-2</v>
      </c>
      <c r="AS72">
        <v>36.051900000000003</v>
      </c>
      <c r="AT72" t="s">
        <v>279</v>
      </c>
      <c r="AU72" t="s">
        <v>278</v>
      </c>
      <c r="AV72">
        <v>0</v>
      </c>
      <c r="AW72">
        <v>35</v>
      </c>
      <c r="AX72">
        <v>2.1299999999999999E-2</v>
      </c>
      <c r="AY72">
        <v>39.803400000000003</v>
      </c>
      <c r="AZ72" t="s">
        <v>279</v>
      </c>
      <c r="BA72" t="s">
        <v>278</v>
      </c>
      <c r="BB72">
        <v>0</v>
      </c>
      <c r="BC72">
        <v>31.666699999999999</v>
      </c>
      <c r="BD72">
        <v>2.3800000000000002E-2</v>
      </c>
      <c r="BE72">
        <v>37.503399999999999</v>
      </c>
      <c r="BF72" t="s">
        <v>279</v>
      </c>
      <c r="BG72" t="s">
        <v>278</v>
      </c>
      <c r="BH72">
        <v>1.1999999999999999E-3</v>
      </c>
      <c r="BI72">
        <v>12.5899</v>
      </c>
      <c r="BJ72">
        <v>4.4900000000000002E-2</v>
      </c>
      <c r="BK72">
        <v>19.669799999999999</v>
      </c>
      <c r="BL72" t="s">
        <v>279</v>
      </c>
      <c r="BM72" t="s">
        <v>278</v>
      </c>
      <c r="BN72">
        <v>4.0000000000000002E-4</v>
      </c>
      <c r="BO72">
        <v>17.8276</v>
      </c>
      <c r="BP72">
        <v>3.7100000000000001E-2</v>
      </c>
      <c r="BQ72">
        <v>26.880800000000001</v>
      </c>
      <c r="BR72" t="s">
        <v>279</v>
      </c>
      <c r="BS72" t="s">
        <v>278</v>
      </c>
      <c r="BT72">
        <v>5.0000000000000001E-4</v>
      </c>
      <c r="BU72">
        <v>11.5</v>
      </c>
      <c r="BV72">
        <v>8.5500000000000007E-2</v>
      </c>
      <c r="BW72">
        <v>12.466699999999999</v>
      </c>
      <c r="BX72" t="s">
        <v>279</v>
      </c>
      <c r="BY72" t="s">
        <v>278</v>
      </c>
      <c r="BZ72">
        <v>1E-3</v>
      </c>
      <c r="CA72">
        <v>9.7870000000000008</v>
      </c>
      <c r="CB72">
        <v>8.8900000000000007E-2</v>
      </c>
      <c r="CC72">
        <v>12.196400000000001</v>
      </c>
      <c r="CD72" t="s">
        <v>279</v>
      </c>
      <c r="CE72" t="s">
        <v>278</v>
      </c>
      <c r="CF72">
        <v>1.8E-3</v>
      </c>
      <c r="CG72">
        <v>6.31</v>
      </c>
      <c r="CH72">
        <v>7.7299999999999994E-2</v>
      </c>
      <c r="CI72">
        <v>8.6807999999999996</v>
      </c>
      <c r="CJ72" t="s">
        <v>279</v>
      </c>
      <c r="CK72" t="s">
        <v>278</v>
      </c>
      <c r="CL72">
        <v>1E-4</v>
      </c>
      <c r="CM72">
        <v>16.409099999999999</v>
      </c>
      <c r="CN72">
        <v>2.52E-2</v>
      </c>
      <c r="CO72">
        <v>21.521100000000001</v>
      </c>
      <c r="CP72" t="s">
        <v>279</v>
      </c>
      <c r="CQ72" t="s">
        <v>278</v>
      </c>
      <c r="CR72">
        <v>2.9999999999999997E-4</v>
      </c>
      <c r="CS72">
        <v>18.640999999999998</v>
      </c>
      <c r="CT72">
        <v>3.3599999999999998E-2</v>
      </c>
      <c r="CU72">
        <v>24.2776</v>
      </c>
      <c r="CV72" t="s">
        <v>279</v>
      </c>
      <c r="CW72" t="s">
        <v>278</v>
      </c>
      <c r="CX72">
        <v>4.0000000000000002E-4</v>
      </c>
      <c r="CY72">
        <v>19.192299999999999</v>
      </c>
      <c r="CZ72">
        <v>3.8100000000000002E-2</v>
      </c>
      <c r="DA72">
        <v>25.705100000000002</v>
      </c>
      <c r="DB72" t="s">
        <v>279</v>
      </c>
      <c r="DC72" t="s">
        <v>278</v>
      </c>
      <c r="DD72">
        <v>2.0000000000000001E-4</v>
      </c>
      <c r="DE72">
        <v>20.060600000000001</v>
      </c>
      <c r="DF72">
        <v>3.3500000000000002E-2</v>
      </c>
      <c r="DG72">
        <v>27.121099999999998</v>
      </c>
      <c r="DH72" t="s">
        <v>279</v>
      </c>
      <c r="DI72" t="s">
        <v>278</v>
      </c>
      <c r="DJ72">
        <v>1E-4</v>
      </c>
      <c r="DK72">
        <v>28.8889</v>
      </c>
      <c r="DL72">
        <v>6.6500000000000004E-2</v>
      </c>
      <c r="DM72">
        <v>29.219000000000001</v>
      </c>
      <c r="DN72" t="s">
        <v>279</v>
      </c>
      <c r="DO72" t="s">
        <v>278</v>
      </c>
      <c r="DP72">
        <v>2.0000000000000001E-4</v>
      </c>
      <c r="DQ72">
        <v>26.217400000000001</v>
      </c>
      <c r="DR72">
        <v>7.6200000000000004E-2</v>
      </c>
      <c r="DS72">
        <v>23.619</v>
      </c>
      <c r="DT72">
        <v>4.0000000000000002E-4</v>
      </c>
      <c r="DU72">
        <v>0</v>
      </c>
    </row>
    <row r="73" spans="1:125" x14ac:dyDescent="0.25">
      <c r="A73">
        <v>0</v>
      </c>
      <c r="B73" t="s">
        <v>280</v>
      </c>
      <c r="C73" t="s">
        <v>32</v>
      </c>
      <c r="D73" t="s">
        <v>281</v>
      </c>
      <c r="E73" t="s">
        <v>280</v>
      </c>
      <c r="F73">
        <v>2.0000000000000001E-4</v>
      </c>
      <c r="G73">
        <v>29.470600000000001</v>
      </c>
      <c r="H73">
        <v>2.5999999999999999E-2</v>
      </c>
      <c r="I73">
        <v>55.411999999999999</v>
      </c>
      <c r="J73" t="s">
        <v>281</v>
      </c>
      <c r="K73" t="s">
        <v>280</v>
      </c>
      <c r="L73">
        <v>2.0000000000000001E-4</v>
      </c>
      <c r="M73">
        <v>29.470600000000001</v>
      </c>
      <c r="N73">
        <v>2.5999999999999999E-2</v>
      </c>
      <c r="O73">
        <v>55.411999999999999</v>
      </c>
      <c r="P73" t="e">
        <f>-HIVLFIXF</f>
        <v>#NAME?</v>
      </c>
      <c r="Q73" t="s">
        <v>280</v>
      </c>
      <c r="R73">
        <v>2.0000000000000001E-4</v>
      </c>
      <c r="S73">
        <v>28.444400000000002</v>
      </c>
      <c r="T73">
        <v>1.4500000000000001E-2</v>
      </c>
      <c r="U73">
        <v>66.869399999999999</v>
      </c>
      <c r="V73" t="s">
        <v>281</v>
      </c>
      <c r="W73" t="s">
        <v>280</v>
      </c>
      <c r="X73">
        <v>0</v>
      </c>
      <c r="Y73">
        <v>43.5</v>
      </c>
      <c r="Z73">
        <v>1.9099999999999999E-2</v>
      </c>
      <c r="AA73">
        <v>56.955199999999998</v>
      </c>
      <c r="AB73" t="s">
        <v>281</v>
      </c>
      <c r="AC73" t="s">
        <v>280</v>
      </c>
      <c r="AD73">
        <v>1E-4</v>
      </c>
      <c r="AE73">
        <v>29.25</v>
      </c>
      <c r="AF73">
        <v>3.3099999999999997E-2</v>
      </c>
      <c r="AG73">
        <v>44.5366</v>
      </c>
      <c r="AH73" t="s">
        <v>281</v>
      </c>
      <c r="AI73" t="s">
        <v>280</v>
      </c>
      <c r="AJ73">
        <v>0</v>
      </c>
      <c r="AK73">
        <v>53.333300000000001</v>
      </c>
      <c r="AL73">
        <v>2.7300000000000001E-2</v>
      </c>
      <c r="AM73">
        <v>69.713800000000006</v>
      </c>
      <c r="AN73" t="s">
        <v>281</v>
      </c>
      <c r="AO73" t="s">
        <v>280</v>
      </c>
      <c r="AP73">
        <v>5.9999999999999995E-4</v>
      </c>
      <c r="AQ73">
        <v>17.6265</v>
      </c>
      <c r="AR73">
        <v>2.29E-2</v>
      </c>
      <c r="AS73">
        <v>36.9726</v>
      </c>
      <c r="AT73" t="s">
        <v>281</v>
      </c>
      <c r="AU73" t="s">
        <v>280</v>
      </c>
      <c r="AV73">
        <v>1E-3</v>
      </c>
      <c r="AW73">
        <v>8.5098000000000003</v>
      </c>
      <c r="AX73">
        <v>4.1700000000000001E-2</v>
      </c>
      <c r="AY73">
        <v>22.970300000000002</v>
      </c>
      <c r="AZ73" t="s">
        <v>281</v>
      </c>
      <c r="BA73" t="s">
        <v>280</v>
      </c>
      <c r="BB73">
        <v>1.5E-3</v>
      </c>
      <c r="BC73">
        <v>9.3664000000000005</v>
      </c>
      <c r="BD73">
        <v>4.0800000000000003E-2</v>
      </c>
      <c r="BE73">
        <v>24.383900000000001</v>
      </c>
      <c r="BF73" t="s">
        <v>281</v>
      </c>
      <c r="BG73" t="s">
        <v>280</v>
      </c>
      <c r="BH73">
        <v>5.0000000000000001E-4</v>
      </c>
      <c r="BI73">
        <v>19.3704</v>
      </c>
      <c r="BJ73">
        <v>2.3800000000000002E-2</v>
      </c>
      <c r="BK73">
        <v>48.9754</v>
      </c>
      <c r="BL73" t="s">
        <v>281</v>
      </c>
      <c r="BM73" t="s">
        <v>280</v>
      </c>
      <c r="BN73">
        <v>2.0000000000000001E-4</v>
      </c>
      <c r="BO73">
        <v>24.368400000000001</v>
      </c>
      <c r="BP73">
        <v>1.89E-2</v>
      </c>
      <c r="BQ73">
        <v>51.234099999999998</v>
      </c>
      <c r="BR73" t="s">
        <v>281</v>
      </c>
      <c r="BS73" t="s">
        <v>280</v>
      </c>
      <c r="BT73">
        <v>1E-4</v>
      </c>
      <c r="BU73">
        <v>22.909099999999999</v>
      </c>
      <c r="BV73">
        <v>2.5899999999999999E-2</v>
      </c>
      <c r="BW73">
        <v>55.619599999999998</v>
      </c>
      <c r="BX73" t="s">
        <v>281</v>
      </c>
      <c r="BY73" t="s">
        <v>280</v>
      </c>
      <c r="BZ73">
        <v>2.9999999999999997E-4</v>
      </c>
      <c r="CA73">
        <v>16.545500000000001</v>
      </c>
      <c r="CB73">
        <v>4.5499999999999999E-2</v>
      </c>
      <c r="CC73">
        <v>31.198699999999999</v>
      </c>
      <c r="CD73" t="s">
        <v>281</v>
      </c>
      <c r="CE73" t="s">
        <v>280</v>
      </c>
      <c r="CF73">
        <v>2.0000000000000001E-4</v>
      </c>
      <c r="CG73">
        <v>15.783799999999999</v>
      </c>
      <c r="CH73">
        <v>2.7199999999999998E-2</v>
      </c>
      <c r="CI73">
        <v>34.203699999999998</v>
      </c>
      <c r="CJ73" t="s">
        <v>281</v>
      </c>
      <c r="CK73" t="s">
        <v>280</v>
      </c>
      <c r="CL73">
        <v>2.0000000000000001E-4</v>
      </c>
      <c r="CM73">
        <v>15.7857</v>
      </c>
      <c r="CN73">
        <v>1.4E-2</v>
      </c>
      <c r="CO73">
        <v>38.7943</v>
      </c>
      <c r="CP73" t="s">
        <v>281</v>
      </c>
      <c r="CQ73" t="s">
        <v>280</v>
      </c>
      <c r="CR73">
        <v>2.0000000000000001E-4</v>
      </c>
      <c r="CS73">
        <v>22.666699999999999</v>
      </c>
      <c r="CT73">
        <v>1.5599999999999999E-2</v>
      </c>
      <c r="CU73">
        <v>52.209400000000002</v>
      </c>
      <c r="CV73" t="s">
        <v>281</v>
      </c>
      <c r="CW73" t="s">
        <v>280</v>
      </c>
      <c r="CX73">
        <v>2.9999999999999997E-4</v>
      </c>
      <c r="CY73">
        <v>22</v>
      </c>
      <c r="CZ73">
        <v>1.9E-2</v>
      </c>
      <c r="DA73">
        <v>51.6629</v>
      </c>
      <c r="DB73" t="s">
        <v>281</v>
      </c>
      <c r="DC73" t="s">
        <v>280</v>
      </c>
      <c r="DD73">
        <v>4.0000000000000002E-4</v>
      </c>
      <c r="DE73">
        <v>16.9452</v>
      </c>
      <c r="DF73">
        <v>2.4400000000000002E-2</v>
      </c>
      <c r="DG73">
        <v>36.435400000000001</v>
      </c>
      <c r="DH73" t="s">
        <v>281</v>
      </c>
      <c r="DI73" t="s">
        <v>280</v>
      </c>
      <c r="DJ73">
        <v>1.1999999999999999E-3</v>
      </c>
      <c r="DK73">
        <v>10.6364</v>
      </c>
      <c r="DL73">
        <v>6.6900000000000001E-2</v>
      </c>
      <c r="DM73">
        <v>29.048999999999999</v>
      </c>
      <c r="DN73" t="s">
        <v>281</v>
      </c>
      <c r="DO73" t="s">
        <v>280</v>
      </c>
      <c r="DP73">
        <v>1.5E-3</v>
      </c>
      <c r="DQ73">
        <v>12.9633</v>
      </c>
      <c r="DR73">
        <v>5.8200000000000002E-2</v>
      </c>
      <c r="DS73">
        <v>31.304099999999998</v>
      </c>
      <c r="DT73">
        <v>4.0000000000000002E-4</v>
      </c>
      <c r="DU73">
        <v>0</v>
      </c>
    </row>
    <row r="74" spans="1:125" x14ac:dyDescent="0.25">
      <c r="A74">
        <v>0</v>
      </c>
      <c r="B74" t="s">
        <v>282</v>
      </c>
      <c r="C74" t="s">
        <v>32</v>
      </c>
      <c r="D74" t="s">
        <v>283</v>
      </c>
      <c r="E74" t="s">
        <v>282</v>
      </c>
      <c r="F74">
        <v>0</v>
      </c>
      <c r="G74">
        <v>65</v>
      </c>
      <c r="H74">
        <v>3.3599999999999998E-2</v>
      </c>
      <c r="I74">
        <v>43.293900000000001</v>
      </c>
      <c r="J74" t="s">
        <v>283</v>
      </c>
      <c r="K74" t="s">
        <v>282</v>
      </c>
      <c r="L74">
        <v>0</v>
      </c>
      <c r="M74">
        <v>65</v>
      </c>
      <c r="N74">
        <v>3.3599999999999998E-2</v>
      </c>
      <c r="O74">
        <v>43.293900000000001</v>
      </c>
      <c r="P74" t="s">
        <v>284</v>
      </c>
      <c r="Q74" t="s">
        <v>282</v>
      </c>
      <c r="R74">
        <v>0</v>
      </c>
      <c r="S74">
        <v>71.25</v>
      </c>
      <c r="T74">
        <v>2.3E-2</v>
      </c>
      <c r="U74">
        <v>38.887799999999999</v>
      </c>
      <c r="V74" t="s">
        <v>283</v>
      </c>
      <c r="W74" t="s">
        <v>282</v>
      </c>
      <c r="X74">
        <v>0</v>
      </c>
      <c r="Y74">
        <v>67.5</v>
      </c>
      <c r="Z74">
        <v>2.92E-2</v>
      </c>
      <c r="AA74">
        <v>36.448</v>
      </c>
      <c r="AB74" t="s">
        <v>283</v>
      </c>
      <c r="AC74" t="s">
        <v>282</v>
      </c>
      <c r="AD74">
        <v>0</v>
      </c>
      <c r="AE74">
        <v>65</v>
      </c>
      <c r="AF74">
        <v>4.7699999999999999E-2</v>
      </c>
      <c r="AG74">
        <v>29.343299999999999</v>
      </c>
      <c r="AH74" t="s">
        <v>283</v>
      </c>
      <c r="AI74" t="s">
        <v>282</v>
      </c>
      <c r="AJ74">
        <v>0</v>
      </c>
      <c r="AK74">
        <v>73.333299999999994</v>
      </c>
      <c r="AL74">
        <v>4.6199999999999998E-2</v>
      </c>
      <c r="AM74">
        <v>40.775199999999998</v>
      </c>
      <c r="AN74" t="s">
        <v>285</v>
      </c>
      <c r="AO74" t="s">
        <v>282</v>
      </c>
      <c r="AP74">
        <v>1E-4</v>
      </c>
      <c r="AQ74">
        <v>34.75</v>
      </c>
      <c r="AR74">
        <v>2.8799999999999999E-2</v>
      </c>
      <c r="AS74">
        <v>29.785399999999999</v>
      </c>
      <c r="AT74" t="s">
        <v>283</v>
      </c>
      <c r="AU74" t="s">
        <v>282</v>
      </c>
      <c r="AV74">
        <v>0</v>
      </c>
      <c r="AW74">
        <v>47</v>
      </c>
      <c r="AX74">
        <v>2.24E-2</v>
      </c>
      <c r="AY74">
        <v>38.451000000000001</v>
      </c>
      <c r="AZ74" t="s">
        <v>283</v>
      </c>
      <c r="BA74" t="s">
        <v>282</v>
      </c>
      <c r="BB74">
        <v>0</v>
      </c>
      <c r="BC74">
        <v>36</v>
      </c>
      <c r="BD74">
        <v>2.5399999999999999E-2</v>
      </c>
      <c r="BE74">
        <v>35.801200000000001</v>
      </c>
      <c r="BF74" t="s">
        <v>283</v>
      </c>
      <c r="BG74" t="s">
        <v>282</v>
      </c>
      <c r="BH74">
        <v>1E-4</v>
      </c>
      <c r="BI74">
        <v>42.4</v>
      </c>
      <c r="BJ74">
        <v>4.1399999999999999E-2</v>
      </c>
      <c r="BK74">
        <v>22.780100000000001</v>
      </c>
      <c r="BL74" t="s">
        <v>283</v>
      </c>
      <c r="BM74" t="s">
        <v>282</v>
      </c>
      <c r="BN74">
        <v>0</v>
      </c>
      <c r="BO74">
        <v>47.5</v>
      </c>
      <c r="BP74">
        <v>3.3599999999999998E-2</v>
      </c>
      <c r="BQ74">
        <v>29.9117</v>
      </c>
      <c r="BR74" t="s">
        <v>283</v>
      </c>
      <c r="BS74" t="s">
        <v>282</v>
      </c>
      <c r="BT74">
        <v>0</v>
      </c>
      <c r="BU74">
        <v>60</v>
      </c>
      <c r="BV74">
        <v>3.32E-2</v>
      </c>
      <c r="BW74">
        <v>44.642000000000003</v>
      </c>
      <c r="BX74" t="s">
        <v>286</v>
      </c>
      <c r="BY74" t="s">
        <v>282</v>
      </c>
      <c r="BZ74">
        <v>0</v>
      </c>
      <c r="CA74">
        <v>43.5</v>
      </c>
      <c r="CB74">
        <v>3.5000000000000003E-2</v>
      </c>
      <c r="CC74">
        <v>41.641100000000002</v>
      </c>
      <c r="CD74" t="s">
        <v>283</v>
      </c>
      <c r="CE74" t="s">
        <v>282</v>
      </c>
      <c r="CF74">
        <v>0</v>
      </c>
      <c r="CG74">
        <v>31</v>
      </c>
      <c r="CH74">
        <v>3.1099999999999999E-2</v>
      </c>
      <c r="CI74">
        <v>29.761600000000001</v>
      </c>
      <c r="CJ74" t="s">
        <v>283</v>
      </c>
      <c r="CK74" t="s">
        <v>282</v>
      </c>
      <c r="CL74">
        <v>0</v>
      </c>
      <c r="CM74">
        <v>42</v>
      </c>
      <c r="CN74">
        <v>2.2599999999999999E-2</v>
      </c>
      <c r="CO74">
        <v>24.230899999999998</v>
      </c>
      <c r="CP74" t="s">
        <v>283</v>
      </c>
      <c r="CQ74" t="s">
        <v>282</v>
      </c>
      <c r="CR74">
        <v>0</v>
      </c>
      <c r="CS74">
        <v>49</v>
      </c>
      <c r="CT74">
        <v>2.7799999999999998E-2</v>
      </c>
      <c r="CU74">
        <v>30.301500000000001</v>
      </c>
      <c r="CV74" t="s">
        <v>283</v>
      </c>
      <c r="CW74" t="s">
        <v>282</v>
      </c>
      <c r="CX74">
        <v>0</v>
      </c>
      <c r="CY74">
        <v>50.714300000000001</v>
      </c>
      <c r="CZ74">
        <v>3.4700000000000002E-2</v>
      </c>
      <c r="DA74">
        <v>28.6965</v>
      </c>
      <c r="DB74" t="s">
        <v>283</v>
      </c>
      <c r="DC74" t="s">
        <v>282</v>
      </c>
      <c r="DD74">
        <v>0</v>
      </c>
      <c r="DE74">
        <v>43</v>
      </c>
      <c r="DF74">
        <v>3.0599999999999999E-2</v>
      </c>
      <c r="DG74">
        <v>29.625599999999999</v>
      </c>
      <c r="DH74" t="s">
        <v>283</v>
      </c>
      <c r="DI74" t="s">
        <v>282</v>
      </c>
      <c r="DJ74">
        <v>0</v>
      </c>
      <c r="DK74">
        <v>44</v>
      </c>
      <c r="DL74">
        <v>5.2400000000000002E-2</v>
      </c>
      <c r="DM74">
        <v>36.604900000000001</v>
      </c>
      <c r="DN74" t="s">
        <v>283</v>
      </c>
      <c r="DO74" t="s">
        <v>282</v>
      </c>
      <c r="DP74">
        <v>1E-4</v>
      </c>
      <c r="DQ74">
        <v>30.230799999999999</v>
      </c>
      <c r="DR74">
        <v>6.7599999999999993E-2</v>
      </c>
      <c r="DS74">
        <v>26.893999999999998</v>
      </c>
      <c r="DT74">
        <v>0</v>
      </c>
      <c r="DU74">
        <v>0</v>
      </c>
    </row>
    <row r="75" spans="1:125" x14ac:dyDescent="0.25">
      <c r="A75">
        <v>0</v>
      </c>
      <c r="B75" t="s">
        <v>287</v>
      </c>
      <c r="C75" t="s">
        <v>32</v>
      </c>
      <c r="D75" t="s">
        <v>288</v>
      </c>
      <c r="E75" t="s">
        <v>287</v>
      </c>
      <c r="F75">
        <v>1E-4</v>
      </c>
      <c r="G75">
        <v>41.8</v>
      </c>
      <c r="H75">
        <v>3.2300000000000002E-2</v>
      </c>
      <c r="I75">
        <v>45.110500000000002</v>
      </c>
      <c r="J75" t="s">
        <v>288</v>
      </c>
      <c r="K75" t="s">
        <v>287</v>
      </c>
      <c r="L75">
        <v>1E-4</v>
      </c>
      <c r="M75">
        <v>41.8</v>
      </c>
      <c r="N75">
        <v>3.2300000000000002E-2</v>
      </c>
      <c r="O75">
        <v>45.110500000000002</v>
      </c>
      <c r="P75" t="e">
        <f>-HSAVYIVX</f>
        <v>#NAME?</v>
      </c>
      <c r="Q75" t="s">
        <v>287</v>
      </c>
      <c r="R75">
        <v>1E-4</v>
      </c>
      <c r="S75">
        <v>47.333300000000001</v>
      </c>
      <c r="T75">
        <v>1.54E-2</v>
      </c>
      <c r="U75">
        <v>63.313899999999997</v>
      </c>
      <c r="V75" t="s">
        <v>288</v>
      </c>
      <c r="W75" t="s">
        <v>287</v>
      </c>
      <c r="X75">
        <v>0</v>
      </c>
      <c r="Y75">
        <v>43</v>
      </c>
      <c r="Z75">
        <v>2.1999999999999999E-2</v>
      </c>
      <c r="AA75">
        <v>49.533000000000001</v>
      </c>
      <c r="AB75" t="s">
        <v>288</v>
      </c>
      <c r="AC75" t="s">
        <v>287</v>
      </c>
      <c r="AD75">
        <v>1E-4</v>
      </c>
      <c r="AE75">
        <v>34</v>
      </c>
      <c r="AF75">
        <v>3.2399999999999998E-2</v>
      </c>
      <c r="AG75">
        <v>45.517499999999998</v>
      </c>
      <c r="AH75" t="s">
        <v>288</v>
      </c>
      <c r="AI75" t="s">
        <v>287</v>
      </c>
      <c r="AJ75">
        <v>1E-4</v>
      </c>
      <c r="AK75">
        <v>44</v>
      </c>
      <c r="AL75">
        <v>4.1300000000000003E-2</v>
      </c>
      <c r="AM75">
        <v>46.805500000000002</v>
      </c>
      <c r="AN75" t="s">
        <v>289</v>
      </c>
      <c r="AO75" t="s">
        <v>287</v>
      </c>
      <c r="AP75">
        <v>1E-4</v>
      </c>
      <c r="AQ75">
        <v>31.1</v>
      </c>
      <c r="AR75">
        <v>2.24E-2</v>
      </c>
      <c r="AS75">
        <v>37.815600000000003</v>
      </c>
      <c r="AT75" t="s">
        <v>288</v>
      </c>
      <c r="AU75" t="s">
        <v>287</v>
      </c>
      <c r="AV75">
        <v>2.0000000000000001E-4</v>
      </c>
      <c r="AW75">
        <v>15.216200000000001</v>
      </c>
      <c r="AX75">
        <v>4.3099999999999999E-2</v>
      </c>
      <c r="AY75">
        <v>22.275300000000001</v>
      </c>
      <c r="AZ75" t="s">
        <v>288</v>
      </c>
      <c r="BA75" t="s">
        <v>287</v>
      </c>
      <c r="BB75">
        <v>2.0000000000000001E-4</v>
      </c>
      <c r="BC75">
        <v>17.295500000000001</v>
      </c>
      <c r="BD75">
        <v>4.1399999999999999E-2</v>
      </c>
      <c r="BE75">
        <v>24.030799999999999</v>
      </c>
      <c r="BF75" t="s">
        <v>288</v>
      </c>
      <c r="BG75" t="s">
        <v>287</v>
      </c>
      <c r="BH75">
        <v>1E-4</v>
      </c>
      <c r="BI75">
        <v>32.545499999999997</v>
      </c>
      <c r="BJ75">
        <v>2.58E-2</v>
      </c>
      <c r="BK75">
        <v>44.555799999999998</v>
      </c>
      <c r="BL75" t="s">
        <v>288</v>
      </c>
      <c r="BM75" t="s">
        <v>287</v>
      </c>
      <c r="BN75">
        <v>2.0000000000000001E-4</v>
      </c>
      <c r="BO75">
        <v>23.956499999999998</v>
      </c>
      <c r="BP75">
        <v>2.8199999999999999E-2</v>
      </c>
      <c r="BQ75">
        <v>35.739800000000002</v>
      </c>
      <c r="BR75" t="s">
        <v>288</v>
      </c>
      <c r="BS75" t="s">
        <v>287</v>
      </c>
      <c r="BT75">
        <v>1E-4</v>
      </c>
      <c r="BU75">
        <v>28</v>
      </c>
      <c r="BV75">
        <v>4.36E-2</v>
      </c>
      <c r="BW75">
        <v>33.4221</v>
      </c>
      <c r="BX75" t="s">
        <v>289</v>
      </c>
      <c r="BY75" t="s">
        <v>287</v>
      </c>
      <c r="BZ75">
        <v>1E-4</v>
      </c>
      <c r="CA75">
        <v>27.5</v>
      </c>
      <c r="CB75">
        <v>3.9100000000000003E-2</v>
      </c>
      <c r="CC75">
        <v>36.945399999999999</v>
      </c>
      <c r="CD75" t="s">
        <v>289</v>
      </c>
      <c r="CE75" t="s">
        <v>287</v>
      </c>
      <c r="CF75">
        <v>0</v>
      </c>
      <c r="CG75">
        <v>30.75</v>
      </c>
      <c r="CH75">
        <v>2.01E-2</v>
      </c>
      <c r="CI75">
        <v>45.138100000000001</v>
      </c>
      <c r="CJ75" t="s">
        <v>288</v>
      </c>
      <c r="CK75" t="s">
        <v>287</v>
      </c>
      <c r="CL75">
        <v>1E-4</v>
      </c>
      <c r="CM75">
        <v>16.909099999999999</v>
      </c>
      <c r="CN75">
        <v>2.1100000000000001E-2</v>
      </c>
      <c r="CO75">
        <v>26.187999999999999</v>
      </c>
      <c r="CP75" t="s">
        <v>288</v>
      </c>
      <c r="CQ75" t="s">
        <v>287</v>
      </c>
      <c r="CR75">
        <v>1E-4</v>
      </c>
      <c r="CS75">
        <v>24.533300000000001</v>
      </c>
      <c r="CT75">
        <v>2.5600000000000001E-2</v>
      </c>
      <c r="CU75">
        <v>33.034999999999997</v>
      </c>
      <c r="CV75" t="s">
        <v>288</v>
      </c>
      <c r="CW75" t="s">
        <v>287</v>
      </c>
      <c r="CX75">
        <v>2.0000000000000001E-4</v>
      </c>
      <c r="CY75">
        <v>23.642900000000001</v>
      </c>
      <c r="CZ75">
        <v>3.1399999999999997E-2</v>
      </c>
      <c r="DA75">
        <v>32.121200000000002</v>
      </c>
      <c r="DB75" t="s">
        <v>288</v>
      </c>
      <c r="DC75" t="s">
        <v>287</v>
      </c>
      <c r="DD75">
        <v>6.9999999999999999E-4</v>
      </c>
      <c r="DE75">
        <v>13.5069</v>
      </c>
      <c r="DF75">
        <v>4.3200000000000002E-2</v>
      </c>
      <c r="DG75">
        <v>20.528199999999998</v>
      </c>
      <c r="DH75" t="s">
        <v>288</v>
      </c>
      <c r="DI75" t="s">
        <v>287</v>
      </c>
      <c r="DJ75">
        <v>2.2000000000000001E-3</v>
      </c>
      <c r="DK75">
        <v>8.0457999999999998</v>
      </c>
      <c r="DL75">
        <v>0.1241</v>
      </c>
      <c r="DM75">
        <v>13.787599999999999</v>
      </c>
      <c r="DN75" t="s">
        <v>288</v>
      </c>
      <c r="DO75" t="s">
        <v>287</v>
      </c>
      <c r="DP75">
        <v>7.4999999999999997E-3</v>
      </c>
      <c r="DQ75">
        <v>6.4806999999999997</v>
      </c>
      <c r="DR75">
        <v>0.14000000000000001</v>
      </c>
      <c r="DS75">
        <v>10.666700000000001</v>
      </c>
      <c r="DT75">
        <v>5.9999999999999995E-4</v>
      </c>
      <c r="DU75">
        <v>0</v>
      </c>
    </row>
    <row r="76" spans="1:125" x14ac:dyDescent="0.25">
      <c r="A76">
        <v>0</v>
      </c>
      <c r="B76" t="s">
        <v>290</v>
      </c>
      <c r="C76" t="s">
        <v>32</v>
      </c>
      <c r="D76" t="s">
        <v>291</v>
      </c>
      <c r="E76" t="s">
        <v>290</v>
      </c>
      <c r="F76">
        <v>0</v>
      </c>
      <c r="G76">
        <v>78.333299999999994</v>
      </c>
      <c r="H76">
        <v>1.18E-2</v>
      </c>
      <c r="I76">
        <v>88.893000000000001</v>
      </c>
      <c r="J76" t="s">
        <v>291</v>
      </c>
      <c r="K76" t="s">
        <v>290</v>
      </c>
      <c r="L76">
        <v>0</v>
      </c>
      <c r="M76">
        <v>78.333299999999994</v>
      </c>
      <c r="N76">
        <v>1.18E-2</v>
      </c>
      <c r="O76">
        <v>88.893000000000001</v>
      </c>
      <c r="P76" t="s">
        <v>292</v>
      </c>
      <c r="Q76" t="s">
        <v>290</v>
      </c>
      <c r="R76">
        <v>0</v>
      </c>
      <c r="S76">
        <v>52.307699999999997</v>
      </c>
      <c r="T76">
        <v>1.4200000000000001E-2</v>
      </c>
      <c r="U76">
        <v>67.9846</v>
      </c>
      <c r="V76" t="s">
        <v>292</v>
      </c>
      <c r="W76" t="s">
        <v>290</v>
      </c>
      <c r="X76">
        <v>0</v>
      </c>
      <c r="Y76">
        <v>75</v>
      </c>
      <c r="Z76">
        <v>8.8000000000000005E-3</v>
      </c>
      <c r="AA76">
        <v>89.485399999999998</v>
      </c>
      <c r="AB76" t="s">
        <v>292</v>
      </c>
      <c r="AC76" t="s">
        <v>290</v>
      </c>
      <c r="AD76">
        <v>0</v>
      </c>
      <c r="AE76">
        <v>70</v>
      </c>
      <c r="AF76">
        <v>1.55E-2</v>
      </c>
      <c r="AG76">
        <v>78.854399999999998</v>
      </c>
      <c r="AH76" t="s">
        <v>292</v>
      </c>
      <c r="AI76" t="s">
        <v>290</v>
      </c>
      <c r="AJ76">
        <v>0</v>
      </c>
      <c r="AK76">
        <v>82.5</v>
      </c>
      <c r="AL76">
        <v>1.95E-2</v>
      </c>
      <c r="AM76">
        <v>84.430899999999994</v>
      </c>
      <c r="AN76" t="s">
        <v>292</v>
      </c>
      <c r="AO76" t="s">
        <v>290</v>
      </c>
      <c r="AP76">
        <v>0</v>
      </c>
      <c r="AQ76">
        <v>63.333300000000001</v>
      </c>
      <c r="AR76">
        <v>6.8999999999999999E-3</v>
      </c>
      <c r="AS76">
        <v>81.120099999999994</v>
      </c>
      <c r="AT76" t="s">
        <v>292</v>
      </c>
      <c r="AU76" t="s">
        <v>290</v>
      </c>
      <c r="AV76">
        <v>0</v>
      </c>
      <c r="AW76">
        <v>65</v>
      </c>
      <c r="AX76">
        <v>6.1999999999999998E-3</v>
      </c>
      <c r="AY76">
        <v>78.497799999999998</v>
      </c>
      <c r="AZ76" t="s">
        <v>292</v>
      </c>
      <c r="BA76" t="s">
        <v>290</v>
      </c>
      <c r="BB76">
        <v>0</v>
      </c>
      <c r="BC76">
        <v>60</v>
      </c>
      <c r="BD76">
        <v>6.7000000000000002E-3</v>
      </c>
      <c r="BE76">
        <v>76.412400000000005</v>
      </c>
      <c r="BF76" t="s">
        <v>293</v>
      </c>
      <c r="BG76" t="s">
        <v>290</v>
      </c>
      <c r="BH76">
        <v>0</v>
      </c>
      <c r="BI76">
        <v>53.181800000000003</v>
      </c>
      <c r="BJ76">
        <v>1.49E-2</v>
      </c>
      <c r="BK76">
        <v>74.482399999999998</v>
      </c>
      <c r="BL76" t="s">
        <v>293</v>
      </c>
      <c r="BM76" t="s">
        <v>290</v>
      </c>
      <c r="BN76">
        <v>0</v>
      </c>
      <c r="BO76">
        <v>67.5</v>
      </c>
      <c r="BP76">
        <v>8.8999999999999999E-3</v>
      </c>
      <c r="BQ76">
        <v>81.98</v>
      </c>
      <c r="BR76" t="s">
        <v>292</v>
      </c>
      <c r="BS76" t="s">
        <v>290</v>
      </c>
      <c r="BT76">
        <v>0</v>
      </c>
      <c r="BU76">
        <v>47</v>
      </c>
      <c r="BV76">
        <v>1.9E-2</v>
      </c>
      <c r="BW76">
        <v>69.3489</v>
      </c>
      <c r="BX76" t="s">
        <v>292</v>
      </c>
      <c r="BY76" t="s">
        <v>290</v>
      </c>
      <c r="BZ76">
        <v>1E-4</v>
      </c>
      <c r="CA76">
        <v>26.2727</v>
      </c>
      <c r="CB76">
        <v>1.95E-2</v>
      </c>
      <c r="CC76">
        <v>66.606099999999998</v>
      </c>
      <c r="CD76" t="s">
        <v>292</v>
      </c>
      <c r="CE76" t="s">
        <v>290</v>
      </c>
      <c r="CF76">
        <v>0</v>
      </c>
      <c r="CG76">
        <v>43</v>
      </c>
      <c r="CH76">
        <v>8.0999999999999996E-3</v>
      </c>
      <c r="CI76">
        <v>80.590900000000005</v>
      </c>
      <c r="CJ76" t="s">
        <v>292</v>
      </c>
      <c r="CK76" t="s">
        <v>290</v>
      </c>
      <c r="CL76">
        <v>0</v>
      </c>
      <c r="CM76">
        <v>60</v>
      </c>
      <c r="CN76">
        <v>4.8999999999999998E-3</v>
      </c>
      <c r="CO76">
        <v>76.524100000000004</v>
      </c>
      <c r="CP76" t="s">
        <v>292</v>
      </c>
      <c r="CQ76" t="s">
        <v>290</v>
      </c>
      <c r="CR76">
        <v>0</v>
      </c>
      <c r="CS76">
        <v>70</v>
      </c>
      <c r="CT76">
        <v>6.4999999999999997E-3</v>
      </c>
      <c r="CU76">
        <v>86.377200000000002</v>
      </c>
      <c r="CV76" t="s">
        <v>292</v>
      </c>
      <c r="CW76" t="s">
        <v>290</v>
      </c>
      <c r="CX76">
        <v>0</v>
      </c>
      <c r="CY76">
        <v>70</v>
      </c>
      <c r="CZ76">
        <v>8.3999999999999995E-3</v>
      </c>
      <c r="DA76">
        <v>84.349100000000007</v>
      </c>
      <c r="DB76" t="s">
        <v>292</v>
      </c>
      <c r="DC76" t="s">
        <v>290</v>
      </c>
      <c r="DD76">
        <v>0</v>
      </c>
      <c r="DE76">
        <v>62.5</v>
      </c>
      <c r="DF76">
        <v>7.6E-3</v>
      </c>
      <c r="DG76">
        <v>76.801199999999994</v>
      </c>
      <c r="DH76" t="s">
        <v>292</v>
      </c>
      <c r="DI76" t="s">
        <v>290</v>
      </c>
      <c r="DJ76">
        <v>0</v>
      </c>
      <c r="DK76">
        <v>44</v>
      </c>
      <c r="DL76">
        <v>2.35E-2</v>
      </c>
      <c r="DM76">
        <v>64.603099999999998</v>
      </c>
      <c r="DN76" t="s">
        <v>292</v>
      </c>
      <c r="DO76" t="s">
        <v>290</v>
      </c>
      <c r="DP76">
        <v>0</v>
      </c>
      <c r="DQ76">
        <v>39.75</v>
      </c>
      <c r="DR76">
        <v>2.6100000000000002E-2</v>
      </c>
      <c r="DS76">
        <v>58.003399999999999</v>
      </c>
      <c r="DT76">
        <v>0</v>
      </c>
      <c r="DU76">
        <v>0</v>
      </c>
    </row>
    <row r="77" spans="1:125" x14ac:dyDescent="0.25">
      <c r="A77">
        <v>0</v>
      </c>
      <c r="B77" t="s">
        <v>294</v>
      </c>
      <c r="C77" t="s">
        <v>32</v>
      </c>
      <c r="D77" t="s">
        <v>295</v>
      </c>
      <c r="E77" t="s">
        <v>294</v>
      </c>
      <c r="F77">
        <v>0</v>
      </c>
      <c r="G77">
        <v>100</v>
      </c>
      <c r="H77">
        <v>5.4999999999999997E-3</v>
      </c>
      <c r="I77">
        <v>96.927599999999998</v>
      </c>
      <c r="J77" t="s">
        <v>295</v>
      </c>
      <c r="K77" t="s">
        <v>294</v>
      </c>
      <c r="L77">
        <v>0</v>
      </c>
      <c r="M77">
        <v>100</v>
      </c>
      <c r="N77">
        <v>5.4999999999999997E-3</v>
      </c>
      <c r="O77">
        <v>96.927599999999998</v>
      </c>
      <c r="P77" t="s">
        <v>295</v>
      </c>
      <c r="Q77" t="s">
        <v>294</v>
      </c>
      <c r="R77">
        <v>0</v>
      </c>
      <c r="S77">
        <v>95</v>
      </c>
      <c r="T77">
        <v>9.1000000000000004E-3</v>
      </c>
      <c r="U77">
        <v>88.220399999999998</v>
      </c>
      <c r="V77" t="s">
        <v>295</v>
      </c>
      <c r="W77" t="s">
        <v>294</v>
      </c>
      <c r="X77">
        <v>0</v>
      </c>
      <c r="Y77">
        <v>100</v>
      </c>
      <c r="Z77">
        <v>5.0000000000000001E-3</v>
      </c>
      <c r="AA77">
        <v>96.306100000000001</v>
      </c>
      <c r="AB77" t="s">
        <v>295</v>
      </c>
      <c r="AC77" t="s">
        <v>294</v>
      </c>
      <c r="AD77">
        <v>0</v>
      </c>
      <c r="AE77">
        <v>100</v>
      </c>
      <c r="AF77">
        <v>7.4000000000000003E-3</v>
      </c>
      <c r="AG77">
        <v>95.641499999999994</v>
      </c>
      <c r="AH77" t="s">
        <v>295</v>
      </c>
      <c r="AI77" t="s">
        <v>294</v>
      </c>
      <c r="AJ77">
        <v>0</v>
      </c>
      <c r="AK77">
        <v>100</v>
      </c>
      <c r="AL77">
        <v>1.4E-2</v>
      </c>
      <c r="AM77">
        <v>93.55</v>
      </c>
      <c r="AN77" t="s">
        <v>295</v>
      </c>
      <c r="AO77" t="s">
        <v>294</v>
      </c>
      <c r="AP77">
        <v>0</v>
      </c>
      <c r="AQ77">
        <v>100</v>
      </c>
      <c r="AR77">
        <v>1.9E-3</v>
      </c>
      <c r="AS77">
        <v>97.373699999999999</v>
      </c>
      <c r="AT77" t="s">
        <v>296</v>
      </c>
      <c r="AU77" t="s">
        <v>294</v>
      </c>
      <c r="AV77">
        <v>0</v>
      </c>
      <c r="AW77">
        <v>100</v>
      </c>
      <c r="AX77">
        <v>1.6000000000000001E-3</v>
      </c>
      <c r="AY77">
        <v>97.112300000000005</v>
      </c>
      <c r="AZ77" t="s">
        <v>296</v>
      </c>
      <c r="BA77" t="s">
        <v>294</v>
      </c>
      <c r="BB77">
        <v>0</v>
      </c>
      <c r="BC77">
        <v>100</v>
      </c>
      <c r="BD77">
        <v>1.4E-3</v>
      </c>
      <c r="BE77">
        <v>97.459199999999996</v>
      </c>
      <c r="BF77" t="s">
        <v>295</v>
      </c>
      <c r="BG77" t="s">
        <v>294</v>
      </c>
      <c r="BH77">
        <v>0</v>
      </c>
      <c r="BI77">
        <v>100</v>
      </c>
      <c r="BJ77">
        <v>6.6E-3</v>
      </c>
      <c r="BK77">
        <v>95.9786</v>
      </c>
      <c r="BL77" t="s">
        <v>295</v>
      </c>
      <c r="BM77" t="s">
        <v>294</v>
      </c>
      <c r="BN77">
        <v>0</v>
      </c>
      <c r="BO77">
        <v>100</v>
      </c>
      <c r="BP77">
        <v>3.8E-3</v>
      </c>
      <c r="BQ77">
        <v>96.386399999999995</v>
      </c>
      <c r="BR77" t="e">
        <f>-XCCLYSLG</f>
        <v>#NAME?</v>
      </c>
      <c r="BS77" t="s">
        <v>294</v>
      </c>
      <c r="BT77">
        <v>0</v>
      </c>
      <c r="BU77">
        <v>100</v>
      </c>
      <c r="BV77">
        <v>5.1000000000000004E-3</v>
      </c>
      <c r="BW77">
        <v>96.786199999999994</v>
      </c>
      <c r="BX77" t="s">
        <v>297</v>
      </c>
      <c r="BY77" t="s">
        <v>294</v>
      </c>
      <c r="BZ77">
        <v>0</v>
      </c>
      <c r="CA77">
        <v>100</v>
      </c>
      <c r="CB77">
        <v>5.7000000000000002E-3</v>
      </c>
      <c r="CC77">
        <v>96.200400000000002</v>
      </c>
      <c r="CD77" t="s">
        <v>295</v>
      </c>
      <c r="CE77" t="s">
        <v>294</v>
      </c>
      <c r="CF77">
        <v>0</v>
      </c>
      <c r="CG77">
        <v>100</v>
      </c>
      <c r="CH77">
        <v>2.8E-3</v>
      </c>
      <c r="CI77">
        <v>96.870099999999994</v>
      </c>
      <c r="CJ77" t="s">
        <v>295</v>
      </c>
      <c r="CK77" t="s">
        <v>294</v>
      </c>
      <c r="CL77">
        <v>0</v>
      </c>
      <c r="CM77">
        <v>100</v>
      </c>
      <c r="CN77">
        <v>1.8E-3</v>
      </c>
      <c r="CO77">
        <v>96.040899999999993</v>
      </c>
      <c r="CP77" t="s">
        <v>295</v>
      </c>
      <c r="CQ77" t="s">
        <v>294</v>
      </c>
      <c r="CR77">
        <v>0</v>
      </c>
      <c r="CS77">
        <v>100</v>
      </c>
      <c r="CT77">
        <v>2.8999999999999998E-3</v>
      </c>
      <c r="CU77">
        <v>96.652900000000002</v>
      </c>
      <c r="CV77" t="s">
        <v>295</v>
      </c>
      <c r="CW77" t="s">
        <v>294</v>
      </c>
      <c r="CX77">
        <v>0</v>
      </c>
      <c r="CY77">
        <v>100</v>
      </c>
      <c r="CZ77">
        <v>3.7000000000000002E-3</v>
      </c>
      <c r="DA77">
        <v>96.534499999999994</v>
      </c>
      <c r="DB77" t="s">
        <v>295</v>
      </c>
      <c r="DC77" t="s">
        <v>294</v>
      </c>
      <c r="DD77">
        <v>0</v>
      </c>
      <c r="DE77">
        <v>100</v>
      </c>
      <c r="DF77">
        <v>2.5000000000000001E-3</v>
      </c>
      <c r="DG77">
        <v>96.284700000000001</v>
      </c>
      <c r="DH77" t="s">
        <v>298</v>
      </c>
      <c r="DI77" t="s">
        <v>294</v>
      </c>
      <c r="DJ77">
        <v>0</v>
      </c>
      <c r="DK77">
        <v>100</v>
      </c>
      <c r="DL77">
        <v>4.7999999999999996E-3</v>
      </c>
      <c r="DM77">
        <v>96.578800000000001</v>
      </c>
      <c r="DN77" t="s">
        <v>295</v>
      </c>
      <c r="DO77" t="s">
        <v>294</v>
      </c>
      <c r="DP77">
        <v>0</v>
      </c>
      <c r="DQ77">
        <v>100</v>
      </c>
      <c r="DR77">
        <v>3.8E-3</v>
      </c>
      <c r="DS77">
        <v>96.997600000000006</v>
      </c>
      <c r="DT77">
        <v>0</v>
      </c>
      <c r="DU77">
        <v>0</v>
      </c>
    </row>
    <row r="78" spans="1:125" x14ac:dyDescent="0.25">
      <c r="A78">
        <v>0</v>
      </c>
      <c r="B78" t="s">
        <v>299</v>
      </c>
      <c r="C78" t="s">
        <v>32</v>
      </c>
      <c r="D78" t="s">
        <v>300</v>
      </c>
      <c r="E78" t="s">
        <v>299</v>
      </c>
      <c r="F78">
        <v>0</v>
      </c>
      <c r="G78">
        <v>49.666699999999999</v>
      </c>
      <c r="H78">
        <v>2.3900000000000001E-2</v>
      </c>
      <c r="I78">
        <v>59.699399999999997</v>
      </c>
      <c r="J78" t="s">
        <v>300</v>
      </c>
      <c r="K78" t="s">
        <v>299</v>
      </c>
      <c r="L78">
        <v>0</v>
      </c>
      <c r="M78">
        <v>49.666699999999999</v>
      </c>
      <c r="N78">
        <v>2.3900000000000001E-2</v>
      </c>
      <c r="O78">
        <v>59.699399999999997</v>
      </c>
      <c r="P78" t="s">
        <v>300</v>
      </c>
      <c r="Q78" t="s">
        <v>299</v>
      </c>
      <c r="R78">
        <v>0</v>
      </c>
      <c r="S78">
        <v>72.5</v>
      </c>
      <c r="T78">
        <v>8.2000000000000007E-3</v>
      </c>
      <c r="U78">
        <v>91.338899999999995</v>
      </c>
      <c r="V78" t="s">
        <v>300</v>
      </c>
      <c r="W78" t="s">
        <v>299</v>
      </c>
      <c r="X78">
        <v>0</v>
      </c>
      <c r="Y78">
        <v>50</v>
      </c>
      <c r="Z78">
        <v>1.49E-2</v>
      </c>
      <c r="AA78">
        <v>69.192499999999995</v>
      </c>
      <c r="AB78" t="s">
        <v>301</v>
      </c>
      <c r="AC78" t="s">
        <v>299</v>
      </c>
      <c r="AD78">
        <v>1E-4</v>
      </c>
      <c r="AE78">
        <v>40</v>
      </c>
      <c r="AF78">
        <v>2.5600000000000001E-2</v>
      </c>
      <c r="AG78">
        <v>56.567399999999999</v>
      </c>
      <c r="AH78" t="s">
        <v>300</v>
      </c>
      <c r="AI78" t="s">
        <v>299</v>
      </c>
      <c r="AJ78">
        <v>1E-4</v>
      </c>
      <c r="AK78">
        <v>41.5</v>
      </c>
      <c r="AL78">
        <v>2.7E-2</v>
      </c>
      <c r="AM78">
        <v>70.395799999999994</v>
      </c>
      <c r="AN78" t="s">
        <v>300</v>
      </c>
      <c r="AO78" t="s">
        <v>299</v>
      </c>
      <c r="AP78">
        <v>0</v>
      </c>
      <c r="AQ78">
        <v>40.5</v>
      </c>
      <c r="AR78">
        <v>1.4999999999999999E-2</v>
      </c>
      <c r="AS78">
        <v>52.718400000000003</v>
      </c>
      <c r="AT78" t="s">
        <v>300</v>
      </c>
      <c r="AU78" t="s">
        <v>299</v>
      </c>
      <c r="AV78">
        <v>1E-4</v>
      </c>
      <c r="AW78">
        <v>20.25</v>
      </c>
      <c r="AX78">
        <v>3.3399999999999999E-2</v>
      </c>
      <c r="AY78">
        <v>27.852900000000002</v>
      </c>
      <c r="AZ78" t="s">
        <v>300</v>
      </c>
      <c r="BA78" t="s">
        <v>299</v>
      </c>
      <c r="BB78">
        <v>1E-4</v>
      </c>
      <c r="BC78">
        <v>23.615400000000001</v>
      </c>
      <c r="BD78">
        <v>3.0599999999999999E-2</v>
      </c>
      <c r="BE78">
        <v>30.981200000000001</v>
      </c>
      <c r="BF78" t="s">
        <v>300</v>
      </c>
      <c r="BG78" t="s">
        <v>299</v>
      </c>
      <c r="BH78">
        <v>0</v>
      </c>
      <c r="BI78">
        <v>50.454500000000003</v>
      </c>
      <c r="BJ78">
        <v>1.43E-2</v>
      </c>
      <c r="BK78">
        <v>76.564599999999999</v>
      </c>
      <c r="BL78" t="s">
        <v>300</v>
      </c>
      <c r="BM78" t="s">
        <v>299</v>
      </c>
      <c r="BN78">
        <v>0</v>
      </c>
      <c r="BO78">
        <v>37.5</v>
      </c>
      <c r="BP78">
        <v>1.49E-2</v>
      </c>
      <c r="BQ78">
        <v>61.153199999999998</v>
      </c>
      <c r="BR78" t="s">
        <v>300</v>
      </c>
      <c r="BS78" t="s">
        <v>299</v>
      </c>
      <c r="BT78">
        <v>0</v>
      </c>
      <c r="BU78">
        <v>53.333300000000001</v>
      </c>
      <c r="BV78">
        <v>2.2499999999999999E-2</v>
      </c>
      <c r="BW78">
        <v>62.043599999999998</v>
      </c>
      <c r="BX78" t="s">
        <v>300</v>
      </c>
      <c r="BY78" t="s">
        <v>299</v>
      </c>
      <c r="BZ78">
        <v>0</v>
      </c>
      <c r="CA78">
        <v>44</v>
      </c>
      <c r="CB78">
        <v>2.0500000000000001E-2</v>
      </c>
      <c r="CC78">
        <v>64.519300000000001</v>
      </c>
      <c r="CD78" t="s">
        <v>300</v>
      </c>
      <c r="CE78" t="s">
        <v>299</v>
      </c>
      <c r="CF78">
        <v>0</v>
      </c>
      <c r="CG78">
        <v>41</v>
      </c>
      <c r="CH78">
        <v>1.2200000000000001E-2</v>
      </c>
      <c r="CI78">
        <v>65.056700000000006</v>
      </c>
      <c r="CJ78" t="s">
        <v>300</v>
      </c>
      <c r="CK78" t="s">
        <v>299</v>
      </c>
      <c r="CL78">
        <v>0</v>
      </c>
      <c r="CM78">
        <v>24.833300000000001</v>
      </c>
      <c r="CN78">
        <v>1.32E-2</v>
      </c>
      <c r="CO78">
        <v>40.828600000000002</v>
      </c>
      <c r="CP78" t="s">
        <v>300</v>
      </c>
      <c r="CQ78" t="s">
        <v>299</v>
      </c>
      <c r="CR78">
        <v>0</v>
      </c>
      <c r="CS78">
        <v>44</v>
      </c>
      <c r="CT78">
        <v>1.3299999999999999E-2</v>
      </c>
      <c r="CU78">
        <v>59.012300000000003</v>
      </c>
      <c r="CV78" t="s">
        <v>300</v>
      </c>
      <c r="CW78" t="s">
        <v>299</v>
      </c>
      <c r="CX78">
        <v>1E-4</v>
      </c>
      <c r="CY78">
        <v>38.799999999999997</v>
      </c>
      <c r="CZ78">
        <v>1.7899999999999999E-2</v>
      </c>
      <c r="DA78">
        <v>54.281799999999997</v>
      </c>
      <c r="DB78" t="s">
        <v>300</v>
      </c>
      <c r="DC78" t="s">
        <v>299</v>
      </c>
      <c r="DD78">
        <v>1E-4</v>
      </c>
      <c r="DE78">
        <v>26.166699999999999</v>
      </c>
      <c r="DF78">
        <v>2.3E-2</v>
      </c>
      <c r="DG78">
        <v>38.328099999999999</v>
      </c>
      <c r="DH78" t="s">
        <v>300</v>
      </c>
      <c r="DI78" t="s">
        <v>299</v>
      </c>
      <c r="DJ78">
        <v>1.4E-3</v>
      </c>
      <c r="DK78">
        <v>9.8170999999999999</v>
      </c>
      <c r="DL78">
        <v>9.4600000000000004E-2</v>
      </c>
      <c r="DM78">
        <v>19.642700000000001</v>
      </c>
      <c r="DN78" t="s">
        <v>300</v>
      </c>
      <c r="DO78" t="s">
        <v>299</v>
      </c>
      <c r="DP78">
        <v>4.0000000000000002E-4</v>
      </c>
      <c r="DQ78">
        <v>19.880600000000001</v>
      </c>
      <c r="DR78">
        <v>5.96E-2</v>
      </c>
      <c r="DS78">
        <v>30.5913</v>
      </c>
      <c r="DT78">
        <v>1E-4</v>
      </c>
      <c r="DU78">
        <v>0</v>
      </c>
    </row>
    <row r="79" spans="1:125" x14ac:dyDescent="0.25">
      <c r="A79">
        <v>0</v>
      </c>
      <c r="B79" t="s">
        <v>302</v>
      </c>
      <c r="C79" t="s">
        <v>32</v>
      </c>
      <c r="D79" t="s">
        <v>303</v>
      </c>
      <c r="E79" t="s">
        <v>302</v>
      </c>
      <c r="F79">
        <v>0</v>
      </c>
      <c r="G79">
        <v>66.25</v>
      </c>
      <c r="H79">
        <v>1.9699999999999999E-2</v>
      </c>
      <c r="I79">
        <v>68.939700000000002</v>
      </c>
      <c r="J79" t="s">
        <v>303</v>
      </c>
      <c r="K79" t="s">
        <v>302</v>
      </c>
      <c r="L79">
        <v>0</v>
      </c>
      <c r="M79">
        <v>66.25</v>
      </c>
      <c r="N79">
        <v>1.9699999999999999E-2</v>
      </c>
      <c r="O79">
        <v>68.939700000000002</v>
      </c>
      <c r="P79" t="s">
        <v>303</v>
      </c>
      <c r="Q79" t="s">
        <v>302</v>
      </c>
      <c r="R79">
        <v>0</v>
      </c>
      <c r="S79">
        <v>64.285700000000006</v>
      </c>
      <c r="T79">
        <v>1.49E-2</v>
      </c>
      <c r="U79">
        <v>65.401499999999999</v>
      </c>
      <c r="V79" t="s">
        <v>303</v>
      </c>
      <c r="W79" t="s">
        <v>302</v>
      </c>
      <c r="X79">
        <v>0</v>
      </c>
      <c r="Y79">
        <v>65</v>
      </c>
      <c r="Z79">
        <v>1.38E-2</v>
      </c>
      <c r="AA79">
        <v>72.819699999999997</v>
      </c>
      <c r="AB79" t="s">
        <v>303</v>
      </c>
      <c r="AC79" t="s">
        <v>302</v>
      </c>
      <c r="AD79">
        <v>1E-4</v>
      </c>
      <c r="AE79">
        <v>38.200000000000003</v>
      </c>
      <c r="AF79">
        <v>3.3599999999999998E-2</v>
      </c>
      <c r="AG79">
        <v>43.883499999999998</v>
      </c>
      <c r="AH79" t="s">
        <v>303</v>
      </c>
      <c r="AI79" t="s">
        <v>302</v>
      </c>
      <c r="AJ79">
        <v>0</v>
      </c>
      <c r="AK79">
        <v>57.857100000000003</v>
      </c>
      <c r="AL79">
        <v>4.2999999999999997E-2</v>
      </c>
      <c r="AM79">
        <v>44.686999999999998</v>
      </c>
      <c r="AN79" t="s">
        <v>303</v>
      </c>
      <c r="AO79" t="s">
        <v>302</v>
      </c>
      <c r="AP79">
        <v>1E-4</v>
      </c>
      <c r="AQ79">
        <v>36.4</v>
      </c>
      <c r="AR79">
        <v>1.5699999999999999E-2</v>
      </c>
      <c r="AS79">
        <v>50.765799999999999</v>
      </c>
      <c r="AT79" t="s">
        <v>303</v>
      </c>
      <c r="AU79" t="s">
        <v>302</v>
      </c>
      <c r="AV79">
        <v>0</v>
      </c>
      <c r="AW79">
        <v>38</v>
      </c>
      <c r="AX79">
        <v>1.3299999999999999E-2</v>
      </c>
      <c r="AY79">
        <v>54.415599999999998</v>
      </c>
      <c r="AZ79" t="s">
        <v>303</v>
      </c>
      <c r="BA79" t="s">
        <v>302</v>
      </c>
      <c r="BB79">
        <v>0</v>
      </c>
      <c r="BC79">
        <v>44</v>
      </c>
      <c r="BD79">
        <v>1.23E-2</v>
      </c>
      <c r="BE79">
        <v>57.578499999999998</v>
      </c>
      <c r="BF79" t="s">
        <v>303</v>
      </c>
      <c r="BG79" t="s">
        <v>302</v>
      </c>
      <c r="BH79">
        <v>0</v>
      </c>
      <c r="BI79">
        <v>56.25</v>
      </c>
      <c r="BJ79">
        <v>1.72E-2</v>
      </c>
      <c r="BK79">
        <v>67.175399999999996</v>
      </c>
      <c r="BL79" t="s">
        <v>303</v>
      </c>
      <c r="BM79" t="s">
        <v>302</v>
      </c>
      <c r="BN79">
        <v>0</v>
      </c>
      <c r="BO79">
        <v>61.666699999999999</v>
      </c>
      <c r="BP79">
        <v>1.04E-2</v>
      </c>
      <c r="BQ79">
        <v>76.326800000000006</v>
      </c>
      <c r="BR79" t="s">
        <v>303</v>
      </c>
      <c r="BS79" t="s">
        <v>302</v>
      </c>
      <c r="BT79">
        <v>0</v>
      </c>
      <c r="BU79">
        <v>53.333300000000001</v>
      </c>
      <c r="BV79">
        <v>1.7600000000000001E-2</v>
      </c>
      <c r="BW79">
        <v>72.523700000000005</v>
      </c>
      <c r="BX79" t="s">
        <v>303</v>
      </c>
      <c r="BY79" t="s">
        <v>302</v>
      </c>
      <c r="BZ79">
        <v>0</v>
      </c>
      <c r="CA79">
        <v>52</v>
      </c>
      <c r="CB79">
        <v>2.3699999999999999E-2</v>
      </c>
      <c r="CC79">
        <v>58.225999999999999</v>
      </c>
      <c r="CD79" t="s">
        <v>303</v>
      </c>
      <c r="CE79" t="s">
        <v>302</v>
      </c>
      <c r="CF79">
        <v>0</v>
      </c>
      <c r="CG79">
        <v>43</v>
      </c>
      <c r="CH79">
        <v>1.3100000000000001E-2</v>
      </c>
      <c r="CI79">
        <v>62.244300000000003</v>
      </c>
      <c r="CJ79" t="s">
        <v>303</v>
      </c>
      <c r="CK79" t="s">
        <v>302</v>
      </c>
      <c r="CL79">
        <v>0</v>
      </c>
      <c r="CM79">
        <v>50</v>
      </c>
      <c r="CN79">
        <v>6.6E-3</v>
      </c>
      <c r="CO79">
        <v>66.226100000000002</v>
      </c>
      <c r="CP79" t="s">
        <v>303</v>
      </c>
      <c r="CQ79" t="s">
        <v>302</v>
      </c>
      <c r="CR79">
        <v>0</v>
      </c>
      <c r="CS79">
        <v>42.5</v>
      </c>
      <c r="CT79">
        <v>8.9999999999999993E-3</v>
      </c>
      <c r="CU79">
        <v>75.141099999999994</v>
      </c>
      <c r="CV79" t="s">
        <v>303</v>
      </c>
      <c r="CW79" t="s">
        <v>302</v>
      </c>
      <c r="CX79">
        <v>0</v>
      </c>
      <c r="CY79">
        <v>50</v>
      </c>
      <c r="CZ79">
        <v>1.15E-2</v>
      </c>
      <c r="DA79">
        <v>73.153800000000004</v>
      </c>
      <c r="DB79" t="s">
        <v>303</v>
      </c>
      <c r="DC79" t="s">
        <v>302</v>
      </c>
      <c r="DD79">
        <v>0</v>
      </c>
      <c r="DE79">
        <v>38</v>
      </c>
      <c r="DF79">
        <v>1.29E-2</v>
      </c>
      <c r="DG79">
        <v>58.556100000000001</v>
      </c>
      <c r="DH79" t="s">
        <v>303</v>
      </c>
      <c r="DI79" t="s">
        <v>302</v>
      </c>
      <c r="DJ79">
        <v>0</v>
      </c>
      <c r="DK79">
        <v>41.5</v>
      </c>
      <c r="DL79">
        <v>3.5700000000000003E-2</v>
      </c>
      <c r="DM79">
        <v>49.561100000000003</v>
      </c>
      <c r="DN79" t="s">
        <v>303</v>
      </c>
      <c r="DO79" t="s">
        <v>302</v>
      </c>
      <c r="DP79">
        <v>1E-4</v>
      </c>
      <c r="DQ79">
        <v>35.857100000000003</v>
      </c>
      <c r="DR79">
        <v>2.9100000000000001E-2</v>
      </c>
      <c r="DS79">
        <v>54.2639</v>
      </c>
      <c r="DT79">
        <v>0</v>
      </c>
      <c r="DU79">
        <v>0</v>
      </c>
    </row>
    <row r="80" spans="1:125" x14ac:dyDescent="0.25">
      <c r="A80">
        <v>0</v>
      </c>
      <c r="B80" t="s">
        <v>304</v>
      </c>
      <c r="C80" t="s">
        <v>32</v>
      </c>
      <c r="D80" t="s">
        <v>305</v>
      </c>
      <c r="E80" t="s">
        <v>304</v>
      </c>
      <c r="F80">
        <v>0</v>
      </c>
      <c r="G80">
        <v>90</v>
      </c>
      <c r="H80">
        <v>1.5100000000000001E-2</v>
      </c>
      <c r="I80">
        <v>80.392099999999999</v>
      </c>
      <c r="J80" t="s">
        <v>305</v>
      </c>
      <c r="K80" t="s">
        <v>304</v>
      </c>
      <c r="L80">
        <v>0</v>
      </c>
      <c r="M80">
        <v>90</v>
      </c>
      <c r="N80">
        <v>1.5100000000000001E-2</v>
      </c>
      <c r="O80">
        <v>80.392099999999999</v>
      </c>
      <c r="P80" t="s">
        <v>306</v>
      </c>
      <c r="Q80" t="s">
        <v>304</v>
      </c>
      <c r="R80">
        <v>0</v>
      </c>
      <c r="S80">
        <v>92.5</v>
      </c>
      <c r="T80">
        <v>1.55E-2</v>
      </c>
      <c r="U80">
        <v>62.781700000000001</v>
      </c>
      <c r="V80" t="s">
        <v>307</v>
      </c>
      <c r="W80" t="s">
        <v>304</v>
      </c>
      <c r="X80">
        <v>0</v>
      </c>
      <c r="Y80">
        <v>100</v>
      </c>
      <c r="Z80">
        <v>1.01E-2</v>
      </c>
      <c r="AA80">
        <v>85.424000000000007</v>
      </c>
      <c r="AB80" t="s">
        <v>308</v>
      </c>
      <c r="AC80" t="s">
        <v>304</v>
      </c>
      <c r="AD80">
        <v>0</v>
      </c>
      <c r="AE80">
        <v>90</v>
      </c>
      <c r="AF80">
        <v>1.66E-2</v>
      </c>
      <c r="AG80">
        <v>76.225200000000001</v>
      </c>
      <c r="AH80" t="s">
        <v>308</v>
      </c>
      <c r="AI80" t="s">
        <v>304</v>
      </c>
      <c r="AJ80">
        <v>0</v>
      </c>
      <c r="AK80">
        <v>90</v>
      </c>
      <c r="AL80">
        <v>3.0300000000000001E-2</v>
      </c>
      <c r="AM80">
        <v>64.314899999999994</v>
      </c>
      <c r="AN80" t="s">
        <v>308</v>
      </c>
      <c r="AO80" t="s">
        <v>304</v>
      </c>
      <c r="AP80">
        <v>0</v>
      </c>
      <c r="AQ80">
        <v>72.5</v>
      </c>
      <c r="AR80">
        <v>1.0800000000000001E-2</v>
      </c>
      <c r="AS80">
        <v>65.400599999999997</v>
      </c>
      <c r="AT80" t="s">
        <v>308</v>
      </c>
      <c r="AU80" t="s">
        <v>304</v>
      </c>
      <c r="AV80">
        <v>0</v>
      </c>
      <c r="AW80">
        <v>100</v>
      </c>
      <c r="AX80">
        <v>1.04E-2</v>
      </c>
      <c r="AY80">
        <v>62.506300000000003</v>
      </c>
      <c r="AZ80" t="s">
        <v>308</v>
      </c>
      <c r="BA80" t="s">
        <v>304</v>
      </c>
      <c r="BB80">
        <v>0</v>
      </c>
      <c r="BC80">
        <v>70</v>
      </c>
      <c r="BD80">
        <v>1.0999999999999999E-2</v>
      </c>
      <c r="BE80">
        <v>61.0822</v>
      </c>
      <c r="BF80" t="s">
        <v>308</v>
      </c>
      <c r="BG80" t="s">
        <v>304</v>
      </c>
      <c r="BH80">
        <v>0</v>
      </c>
      <c r="BI80">
        <v>82.5</v>
      </c>
      <c r="BJ80">
        <v>2.01E-2</v>
      </c>
      <c r="BK80">
        <v>58.584899999999998</v>
      </c>
      <c r="BL80" t="s">
        <v>308</v>
      </c>
      <c r="BM80" t="s">
        <v>304</v>
      </c>
      <c r="BN80">
        <v>0</v>
      </c>
      <c r="BO80">
        <v>67.5</v>
      </c>
      <c r="BP80">
        <v>1.8599999999999998E-2</v>
      </c>
      <c r="BQ80">
        <v>51.921700000000001</v>
      </c>
      <c r="BR80" t="s">
        <v>308</v>
      </c>
      <c r="BS80" t="s">
        <v>304</v>
      </c>
      <c r="BT80">
        <v>0</v>
      </c>
      <c r="BU80">
        <v>100</v>
      </c>
      <c r="BV80">
        <v>1.17E-2</v>
      </c>
      <c r="BW80">
        <v>86.703299999999999</v>
      </c>
      <c r="BX80" t="s">
        <v>308</v>
      </c>
      <c r="BY80" t="s">
        <v>304</v>
      </c>
      <c r="BZ80">
        <v>0</v>
      </c>
      <c r="CA80">
        <v>90</v>
      </c>
      <c r="CB80">
        <v>1.2200000000000001E-2</v>
      </c>
      <c r="CC80">
        <v>84.188299999999998</v>
      </c>
      <c r="CD80" t="s">
        <v>308</v>
      </c>
      <c r="CE80" t="s">
        <v>304</v>
      </c>
      <c r="CF80">
        <v>0</v>
      </c>
      <c r="CG80">
        <v>100</v>
      </c>
      <c r="CH80">
        <v>7.7000000000000002E-3</v>
      </c>
      <c r="CI80">
        <v>82.367800000000003</v>
      </c>
      <c r="CJ80" t="s">
        <v>308</v>
      </c>
      <c r="CK80" t="s">
        <v>304</v>
      </c>
      <c r="CL80">
        <v>0</v>
      </c>
      <c r="CM80">
        <v>70</v>
      </c>
      <c r="CN80">
        <v>1.03E-2</v>
      </c>
      <c r="CO80">
        <v>49.501800000000003</v>
      </c>
      <c r="CP80" t="s">
        <v>308</v>
      </c>
      <c r="CQ80" t="s">
        <v>304</v>
      </c>
      <c r="CR80">
        <v>0</v>
      </c>
      <c r="CS80">
        <v>70</v>
      </c>
      <c r="CT80">
        <v>1.5100000000000001E-2</v>
      </c>
      <c r="CU80">
        <v>53.555399999999999</v>
      </c>
      <c r="CV80" t="s">
        <v>307</v>
      </c>
      <c r="CW80" t="s">
        <v>304</v>
      </c>
      <c r="CX80">
        <v>0</v>
      </c>
      <c r="CY80">
        <v>65</v>
      </c>
      <c r="CZ80">
        <v>1.7500000000000002E-2</v>
      </c>
      <c r="DA80">
        <v>55.085999999999999</v>
      </c>
      <c r="DB80" t="s">
        <v>307</v>
      </c>
      <c r="DC80" t="s">
        <v>304</v>
      </c>
      <c r="DD80">
        <v>0</v>
      </c>
      <c r="DE80">
        <v>57.5</v>
      </c>
      <c r="DF80">
        <v>1.83E-2</v>
      </c>
      <c r="DG80">
        <v>45.929600000000001</v>
      </c>
      <c r="DH80" t="s">
        <v>305</v>
      </c>
      <c r="DI80" t="s">
        <v>304</v>
      </c>
      <c r="DJ80">
        <v>0</v>
      </c>
      <c r="DK80">
        <v>85</v>
      </c>
      <c r="DL80">
        <v>2.0299999999999999E-2</v>
      </c>
      <c r="DM80">
        <v>69.760499999999993</v>
      </c>
      <c r="DN80" t="s">
        <v>308</v>
      </c>
      <c r="DO80" t="s">
        <v>304</v>
      </c>
      <c r="DP80">
        <v>0</v>
      </c>
      <c r="DQ80">
        <v>62.5</v>
      </c>
      <c r="DR80">
        <v>2.29E-2</v>
      </c>
      <c r="DS80">
        <v>62.736800000000002</v>
      </c>
      <c r="DT80">
        <v>0</v>
      </c>
      <c r="DU80">
        <v>0</v>
      </c>
    </row>
    <row r="81" spans="1:125" x14ac:dyDescent="0.25">
      <c r="A81">
        <v>0</v>
      </c>
      <c r="B81" t="s">
        <v>309</v>
      </c>
      <c r="C81" t="s">
        <v>32</v>
      </c>
      <c r="D81" t="s">
        <v>310</v>
      </c>
      <c r="E81" t="s">
        <v>309</v>
      </c>
      <c r="F81">
        <v>2.9999999999999997E-4</v>
      </c>
      <c r="G81">
        <v>25.5185</v>
      </c>
      <c r="H81">
        <v>2.8199999999999999E-2</v>
      </c>
      <c r="I81">
        <v>51.545499999999997</v>
      </c>
      <c r="J81" t="s">
        <v>310</v>
      </c>
      <c r="K81" t="s">
        <v>309</v>
      </c>
      <c r="L81">
        <v>2.9999999999999997E-4</v>
      </c>
      <c r="M81">
        <v>25.5185</v>
      </c>
      <c r="N81">
        <v>2.8199999999999999E-2</v>
      </c>
      <c r="O81">
        <v>51.545499999999997</v>
      </c>
      <c r="P81" t="s">
        <v>310</v>
      </c>
      <c r="Q81" t="s">
        <v>309</v>
      </c>
      <c r="R81">
        <v>1E-4</v>
      </c>
      <c r="S81">
        <v>48</v>
      </c>
      <c r="T81">
        <v>1.01E-2</v>
      </c>
      <c r="U81">
        <v>84.633899999999997</v>
      </c>
      <c r="V81" t="s">
        <v>310</v>
      </c>
      <c r="W81" t="s">
        <v>309</v>
      </c>
      <c r="X81">
        <v>1E-4</v>
      </c>
      <c r="Y81">
        <v>28.714300000000001</v>
      </c>
      <c r="Z81">
        <v>1.8200000000000001E-2</v>
      </c>
      <c r="AA81">
        <v>59.263800000000003</v>
      </c>
      <c r="AB81" t="s">
        <v>310</v>
      </c>
      <c r="AC81" t="s">
        <v>309</v>
      </c>
      <c r="AD81">
        <v>5.0000000000000001E-4</v>
      </c>
      <c r="AE81">
        <v>18.193000000000001</v>
      </c>
      <c r="AF81">
        <v>3.44E-2</v>
      </c>
      <c r="AG81">
        <v>42.755400000000002</v>
      </c>
      <c r="AH81" t="s">
        <v>310</v>
      </c>
      <c r="AI81" t="s">
        <v>309</v>
      </c>
      <c r="AJ81">
        <v>5.0000000000000001E-4</v>
      </c>
      <c r="AK81">
        <v>17.3704</v>
      </c>
      <c r="AL81">
        <v>3.6200000000000003E-2</v>
      </c>
      <c r="AM81">
        <v>54.2027</v>
      </c>
      <c r="AN81" t="s">
        <v>310</v>
      </c>
      <c r="AO81" t="s">
        <v>309</v>
      </c>
      <c r="AP81">
        <v>2.0000000000000001E-4</v>
      </c>
      <c r="AQ81">
        <v>27</v>
      </c>
      <c r="AR81">
        <v>1.5599999999999999E-2</v>
      </c>
      <c r="AS81">
        <v>50.95</v>
      </c>
      <c r="AT81" t="s">
        <v>310</v>
      </c>
      <c r="AU81" t="s">
        <v>309</v>
      </c>
      <c r="AV81">
        <v>1E-4</v>
      </c>
      <c r="AW81">
        <v>16.8276</v>
      </c>
      <c r="AX81">
        <v>2.6499999999999999E-2</v>
      </c>
      <c r="AY81">
        <v>33.682200000000002</v>
      </c>
      <c r="AZ81" t="s">
        <v>310</v>
      </c>
      <c r="BA81" t="s">
        <v>309</v>
      </c>
      <c r="BB81">
        <v>2.0000000000000001E-4</v>
      </c>
      <c r="BC81">
        <v>18.636399999999998</v>
      </c>
      <c r="BD81">
        <v>2.63E-2</v>
      </c>
      <c r="BE81">
        <v>34.882599999999996</v>
      </c>
      <c r="BF81" t="s">
        <v>310</v>
      </c>
      <c r="BG81" t="s">
        <v>309</v>
      </c>
      <c r="BH81">
        <v>1E-4</v>
      </c>
      <c r="BI81">
        <v>36.625</v>
      </c>
      <c r="BJ81">
        <v>1.6199999999999999E-2</v>
      </c>
      <c r="BK81">
        <v>70.189099999999996</v>
      </c>
      <c r="BL81" t="s">
        <v>310</v>
      </c>
      <c r="BM81" t="s">
        <v>309</v>
      </c>
      <c r="BN81">
        <v>1E-4</v>
      </c>
      <c r="BO81">
        <v>33.166699999999999</v>
      </c>
      <c r="BP81">
        <v>1.5299999999999999E-2</v>
      </c>
      <c r="BQ81">
        <v>60.039000000000001</v>
      </c>
      <c r="BR81" t="s">
        <v>310</v>
      </c>
      <c r="BS81" t="s">
        <v>309</v>
      </c>
      <c r="BT81">
        <v>0</v>
      </c>
      <c r="BU81">
        <v>32.25</v>
      </c>
      <c r="BV81">
        <v>2.1700000000000001E-2</v>
      </c>
      <c r="BW81">
        <v>63.558799999999998</v>
      </c>
      <c r="BX81" t="s">
        <v>310</v>
      </c>
      <c r="BY81" t="s">
        <v>309</v>
      </c>
      <c r="BZ81">
        <v>1E-4</v>
      </c>
      <c r="CA81">
        <v>29.571400000000001</v>
      </c>
      <c r="CB81">
        <v>2.4E-2</v>
      </c>
      <c r="CC81">
        <v>57.765599999999999</v>
      </c>
      <c r="CD81" t="s">
        <v>310</v>
      </c>
      <c r="CE81" t="s">
        <v>309</v>
      </c>
      <c r="CF81">
        <v>0</v>
      </c>
      <c r="CG81">
        <v>27.4</v>
      </c>
      <c r="CH81">
        <v>1.2699999999999999E-2</v>
      </c>
      <c r="CI81">
        <v>63.487299999999998</v>
      </c>
      <c r="CJ81" t="s">
        <v>310</v>
      </c>
      <c r="CK81" t="s">
        <v>309</v>
      </c>
      <c r="CL81">
        <v>1E-4</v>
      </c>
      <c r="CM81">
        <v>21.8889</v>
      </c>
      <c r="CN81">
        <v>1.1599999999999999E-2</v>
      </c>
      <c r="CO81">
        <v>45.215200000000003</v>
      </c>
      <c r="CP81" t="s">
        <v>310</v>
      </c>
      <c r="CQ81" t="s">
        <v>309</v>
      </c>
      <c r="CR81">
        <v>1E-4</v>
      </c>
      <c r="CS81">
        <v>30.833300000000001</v>
      </c>
      <c r="CT81">
        <v>1.3100000000000001E-2</v>
      </c>
      <c r="CU81">
        <v>59.680999999999997</v>
      </c>
      <c r="CV81" t="s">
        <v>310</v>
      </c>
      <c r="CW81" t="s">
        <v>309</v>
      </c>
      <c r="CX81">
        <v>1E-4</v>
      </c>
      <c r="CY81">
        <v>30.7273</v>
      </c>
      <c r="CZ81">
        <v>1.66E-2</v>
      </c>
      <c r="DA81">
        <v>57.444000000000003</v>
      </c>
      <c r="DB81" t="s">
        <v>310</v>
      </c>
      <c r="DC81" t="s">
        <v>309</v>
      </c>
      <c r="DD81">
        <v>2.0000000000000001E-4</v>
      </c>
      <c r="DE81">
        <v>20.0303</v>
      </c>
      <c r="DF81">
        <v>2.0799999999999999E-2</v>
      </c>
      <c r="DG81">
        <v>41.605899999999998</v>
      </c>
      <c r="DH81" t="s">
        <v>310</v>
      </c>
      <c r="DI81" t="s">
        <v>309</v>
      </c>
      <c r="DJ81">
        <v>5.9999999999999995E-4</v>
      </c>
      <c r="DK81">
        <v>13.918699999999999</v>
      </c>
      <c r="DL81">
        <v>7.9500000000000001E-2</v>
      </c>
      <c r="DM81">
        <v>24.096599999999999</v>
      </c>
      <c r="DN81" t="s">
        <v>310</v>
      </c>
      <c r="DO81" t="s">
        <v>309</v>
      </c>
      <c r="DP81">
        <v>5.9999999999999995E-4</v>
      </c>
      <c r="DQ81">
        <v>18.3977</v>
      </c>
      <c r="DR81">
        <v>5.5E-2</v>
      </c>
      <c r="DS81">
        <v>33.012</v>
      </c>
      <c r="DT81">
        <v>2.0000000000000001E-4</v>
      </c>
      <c r="DU81">
        <v>0</v>
      </c>
    </row>
    <row r="82" spans="1:125" x14ac:dyDescent="0.25">
      <c r="A82">
        <v>0</v>
      </c>
      <c r="B82" t="s">
        <v>311</v>
      </c>
      <c r="C82" t="s">
        <v>32</v>
      </c>
      <c r="D82" t="s">
        <v>312</v>
      </c>
      <c r="E82" t="s">
        <v>311</v>
      </c>
      <c r="F82">
        <v>1E-4</v>
      </c>
      <c r="G82">
        <v>39.142899999999997</v>
      </c>
      <c r="H82">
        <v>3.8399999999999997E-2</v>
      </c>
      <c r="I82">
        <v>37.418599999999998</v>
      </c>
      <c r="J82" t="s">
        <v>312</v>
      </c>
      <c r="K82" t="s">
        <v>311</v>
      </c>
      <c r="L82">
        <v>1E-4</v>
      </c>
      <c r="M82">
        <v>39.142899999999997</v>
      </c>
      <c r="N82">
        <v>3.8399999999999997E-2</v>
      </c>
      <c r="O82">
        <v>37.418599999999998</v>
      </c>
      <c r="P82" t="s">
        <v>313</v>
      </c>
      <c r="Q82" t="s">
        <v>311</v>
      </c>
      <c r="R82">
        <v>4.0000000000000002E-4</v>
      </c>
      <c r="S82">
        <v>21.907</v>
      </c>
      <c r="T82">
        <v>3.5999999999999997E-2</v>
      </c>
      <c r="U82">
        <v>18.323</v>
      </c>
      <c r="V82" t="s">
        <v>313</v>
      </c>
      <c r="W82" t="s">
        <v>311</v>
      </c>
      <c r="X82">
        <v>0</v>
      </c>
      <c r="Y82">
        <v>65</v>
      </c>
      <c r="Z82">
        <v>1.77E-2</v>
      </c>
      <c r="AA82">
        <v>60.699599999999997</v>
      </c>
      <c r="AB82" t="s">
        <v>314</v>
      </c>
      <c r="AC82" t="s">
        <v>311</v>
      </c>
      <c r="AD82">
        <v>0</v>
      </c>
      <c r="AE82">
        <v>50</v>
      </c>
      <c r="AF82">
        <v>3.1300000000000001E-2</v>
      </c>
      <c r="AG82">
        <v>47.064700000000002</v>
      </c>
      <c r="AH82" t="s">
        <v>315</v>
      </c>
      <c r="AI82" t="s">
        <v>311</v>
      </c>
      <c r="AJ82">
        <v>0</v>
      </c>
      <c r="AK82">
        <v>49.5</v>
      </c>
      <c r="AL82">
        <v>4.2200000000000001E-2</v>
      </c>
      <c r="AM82">
        <v>45.719799999999999</v>
      </c>
      <c r="AN82" t="s">
        <v>312</v>
      </c>
      <c r="AO82" t="s">
        <v>311</v>
      </c>
      <c r="AP82">
        <v>1E-4</v>
      </c>
      <c r="AQ82">
        <v>38.75</v>
      </c>
      <c r="AR82">
        <v>1.8200000000000001E-2</v>
      </c>
      <c r="AS82">
        <v>45.121099999999998</v>
      </c>
      <c r="AT82" t="s">
        <v>315</v>
      </c>
      <c r="AU82" t="s">
        <v>311</v>
      </c>
      <c r="AV82">
        <v>0</v>
      </c>
      <c r="AW82">
        <v>42</v>
      </c>
      <c r="AX82">
        <v>1.5599999999999999E-2</v>
      </c>
      <c r="AY82">
        <v>49.094000000000001</v>
      </c>
      <c r="AZ82" t="s">
        <v>312</v>
      </c>
      <c r="BA82" t="s">
        <v>311</v>
      </c>
      <c r="BB82">
        <v>0</v>
      </c>
      <c r="BC82">
        <v>47</v>
      </c>
      <c r="BD82">
        <v>1.4E-2</v>
      </c>
      <c r="BE82">
        <v>53.542499999999997</v>
      </c>
      <c r="BF82" t="s">
        <v>312</v>
      </c>
      <c r="BG82" t="s">
        <v>311</v>
      </c>
      <c r="BH82">
        <v>2.0000000000000001E-4</v>
      </c>
      <c r="BI82">
        <v>29.7333</v>
      </c>
      <c r="BJ82">
        <v>3.5700000000000003E-2</v>
      </c>
      <c r="BK82">
        <v>28.9101</v>
      </c>
      <c r="BL82" t="s">
        <v>312</v>
      </c>
      <c r="BM82" t="s">
        <v>311</v>
      </c>
      <c r="BN82">
        <v>0</v>
      </c>
      <c r="BO82">
        <v>53</v>
      </c>
      <c r="BP82">
        <v>1.0999999999999999E-2</v>
      </c>
      <c r="BQ82">
        <v>74.119100000000003</v>
      </c>
      <c r="BR82" t="s">
        <v>312</v>
      </c>
      <c r="BS82" t="s">
        <v>311</v>
      </c>
      <c r="BT82">
        <v>2.9999999999999997E-4</v>
      </c>
      <c r="BU82">
        <v>14.116300000000001</v>
      </c>
      <c r="BV82">
        <v>6.5000000000000002E-2</v>
      </c>
      <c r="BW82">
        <v>19.5002</v>
      </c>
      <c r="BX82" t="s">
        <v>315</v>
      </c>
      <c r="BY82" t="s">
        <v>311</v>
      </c>
      <c r="BZ82">
        <v>5.0000000000000001E-4</v>
      </c>
      <c r="CA82">
        <v>13.919499999999999</v>
      </c>
      <c r="CB82">
        <v>8.3500000000000005E-2</v>
      </c>
      <c r="CC82">
        <v>13.546099999999999</v>
      </c>
      <c r="CD82" t="s">
        <v>312</v>
      </c>
      <c r="CE82" t="s">
        <v>311</v>
      </c>
      <c r="CF82">
        <v>0</v>
      </c>
      <c r="CG82">
        <v>28.5</v>
      </c>
      <c r="CH82">
        <v>2.98E-2</v>
      </c>
      <c r="CI82">
        <v>31.1877</v>
      </c>
      <c r="CJ82" t="s">
        <v>312</v>
      </c>
      <c r="CK82" t="s">
        <v>311</v>
      </c>
      <c r="CL82">
        <v>0</v>
      </c>
      <c r="CM82">
        <v>60</v>
      </c>
      <c r="CN82">
        <v>7.1000000000000004E-3</v>
      </c>
      <c r="CO82">
        <v>63.539099999999998</v>
      </c>
      <c r="CP82" t="s">
        <v>312</v>
      </c>
      <c r="CQ82" t="s">
        <v>311</v>
      </c>
      <c r="CR82">
        <v>0</v>
      </c>
      <c r="CS82">
        <v>58.333300000000001</v>
      </c>
      <c r="CT82">
        <v>0.01</v>
      </c>
      <c r="CU82">
        <v>70.924000000000007</v>
      </c>
      <c r="CV82" t="s">
        <v>312</v>
      </c>
      <c r="CW82" t="s">
        <v>311</v>
      </c>
      <c r="CX82">
        <v>0</v>
      </c>
      <c r="CY82">
        <v>58.75</v>
      </c>
      <c r="CZ82">
        <v>1.2E-2</v>
      </c>
      <c r="DA82">
        <v>71.230800000000002</v>
      </c>
      <c r="DB82" t="s">
        <v>312</v>
      </c>
      <c r="DC82" t="s">
        <v>311</v>
      </c>
      <c r="DD82">
        <v>0</v>
      </c>
      <c r="DE82">
        <v>55</v>
      </c>
      <c r="DF82">
        <v>1.1900000000000001E-2</v>
      </c>
      <c r="DG82">
        <v>61.399700000000003</v>
      </c>
      <c r="DH82" t="s">
        <v>312</v>
      </c>
      <c r="DI82" t="s">
        <v>311</v>
      </c>
      <c r="DJ82">
        <v>1E-4</v>
      </c>
      <c r="DK82">
        <v>27</v>
      </c>
      <c r="DL82">
        <v>7.1499999999999994E-2</v>
      </c>
      <c r="DM82">
        <v>27.107199999999999</v>
      </c>
      <c r="DN82" t="s">
        <v>314</v>
      </c>
      <c r="DO82" t="s">
        <v>311</v>
      </c>
      <c r="DP82">
        <v>1E-4</v>
      </c>
      <c r="DQ82">
        <v>31.454499999999999</v>
      </c>
      <c r="DR82">
        <v>5.4399999999999997E-2</v>
      </c>
      <c r="DS82">
        <v>33.329700000000003</v>
      </c>
      <c r="DT82">
        <v>1E-4</v>
      </c>
      <c r="DU82">
        <v>0</v>
      </c>
    </row>
    <row r="83" spans="1:125" x14ac:dyDescent="0.25">
      <c r="A83">
        <v>0</v>
      </c>
      <c r="B83" t="s">
        <v>316</v>
      </c>
      <c r="C83" t="s">
        <v>32</v>
      </c>
      <c r="D83" t="s">
        <v>317</v>
      </c>
      <c r="E83" t="s">
        <v>316</v>
      </c>
      <c r="F83">
        <v>0</v>
      </c>
      <c r="G83">
        <v>75</v>
      </c>
      <c r="H83">
        <v>2.2800000000000001E-2</v>
      </c>
      <c r="I83">
        <v>62.056199999999997</v>
      </c>
      <c r="J83" t="s">
        <v>317</v>
      </c>
      <c r="K83" t="s">
        <v>316</v>
      </c>
      <c r="L83">
        <v>0</v>
      </c>
      <c r="M83">
        <v>75</v>
      </c>
      <c r="N83">
        <v>2.2800000000000001E-2</v>
      </c>
      <c r="O83">
        <v>62.056199999999997</v>
      </c>
      <c r="P83" t="s">
        <v>318</v>
      </c>
      <c r="Q83" t="s">
        <v>316</v>
      </c>
      <c r="R83">
        <v>0</v>
      </c>
      <c r="S83">
        <v>56.5</v>
      </c>
      <c r="T83">
        <v>2.92E-2</v>
      </c>
      <c r="U83">
        <v>26.514600000000002</v>
      </c>
      <c r="V83" t="s">
        <v>318</v>
      </c>
      <c r="W83" t="s">
        <v>316</v>
      </c>
      <c r="X83">
        <v>0</v>
      </c>
      <c r="Y83">
        <v>75</v>
      </c>
      <c r="Z83">
        <v>1.46E-2</v>
      </c>
      <c r="AA83">
        <v>70</v>
      </c>
      <c r="AB83" t="s">
        <v>319</v>
      </c>
      <c r="AC83" t="s">
        <v>316</v>
      </c>
      <c r="AD83">
        <v>0</v>
      </c>
      <c r="AE83">
        <v>85</v>
      </c>
      <c r="AF83">
        <v>1.83E-2</v>
      </c>
      <c r="AG83">
        <v>71.977000000000004</v>
      </c>
      <c r="AH83" t="s">
        <v>319</v>
      </c>
      <c r="AI83" t="s">
        <v>316</v>
      </c>
      <c r="AJ83">
        <v>0</v>
      </c>
      <c r="AK83">
        <v>77.5</v>
      </c>
      <c r="AL83">
        <v>2.75E-2</v>
      </c>
      <c r="AM83">
        <v>69.305800000000005</v>
      </c>
      <c r="AN83" t="s">
        <v>318</v>
      </c>
      <c r="AO83" t="s">
        <v>316</v>
      </c>
      <c r="AP83">
        <v>0</v>
      </c>
      <c r="AQ83">
        <v>60</v>
      </c>
      <c r="AR83">
        <v>1.14E-2</v>
      </c>
      <c r="AS83">
        <v>63.328899999999997</v>
      </c>
      <c r="AT83" t="s">
        <v>319</v>
      </c>
      <c r="AU83" t="s">
        <v>316</v>
      </c>
      <c r="AV83">
        <v>0</v>
      </c>
      <c r="AW83">
        <v>65</v>
      </c>
      <c r="AX83">
        <v>7.4000000000000003E-3</v>
      </c>
      <c r="AY83">
        <v>73.087599999999995</v>
      </c>
      <c r="AZ83" t="s">
        <v>319</v>
      </c>
      <c r="BA83" t="s">
        <v>316</v>
      </c>
      <c r="BB83">
        <v>0</v>
      </c>
      <c r="BC83">
        <v>70</v>
      </c>
      <c r="BD83">
        <v>7.4000000000000003E-3</v>
      </c>
      <c r="BE83">
        <v>73.478099999999998</v>
      </c>
      <c r="BF83" t="s">
        <v>319</v>
      </c>
      <c r="BG83" t="s">
        <v>316</v>
      </c>
      <c r="BH83">
        <v>0</v>
      </c>
      <c r="BI83">
        <v>75</v>
      </c>
      <c r="BJ83">
        <v>2.06E-2</v>
      </c>
      <c r="BK83">
        <v>57.072699999999998</v>
      </c>
      <c r="BL83" t="s">
        <v>319</v>
      </c>
      <c r="BM83" t="s">
        <v>316</v>
      </c>
      <c r="BN83">
        <v>0</v>
      </c>
      <c r="BO83">
        <v>80</v>
      </c>
      <c r="BP83">
        <v>9.4000000000000004E-3</v>
      </c>
      <c r="BQ83">
        <v>79.912800000000004</v>
      </c>
      <c r="BR83" t="s">
        <v>318</v>
      </c>
      <c r="BS83" t="s">
        <v>316</v>
      </c>
      <c r="BT83">
        <v>0</v>
      </c>
      <c r="BU83">
        <v>60</v>
      </c>
      <c r="BV83">
        <v>2.06E-2</v>
      </c>
      <c r="BW83">
        <v>65.741699999999994</v>
      </c>
      <c r="BX83" t="s">
        <v>318</v>
      </c>
      <c r="BY83" t="s">
        <v>316</v>
      </c>
      <c r="BZ83">
        <v>0</v>
      </c>
      <c r="CA83">
        <v>52</v>
      </c>
      <c r="CB83">
        <v>2.76E-2</v>
      </c>
      <c r="CC83">
        <v>51.693300000000001</v>
      </c>
      <c r="CD83" t="s">
        <v>319</v>
      </c>
      <c r="CE83" t="s">
        <v>316</v>
      </c>
      <c r="CF83">
        <v>0</v>
      </c>
      <c r="CG83">
        <v>80</v>
      </c>
      <c r="CH83">
        <v>9.9000000000000008E-3</v>
      </c>
      <c r="CI83">
        <v>73.458600000000004</v>
      </c>
      <c r="CJ83" t="s">
        <v>319</v>
      </c>
      <c r="CK83" t="s">
        <v>316</v>
      </c>
      <c r="CL83">
        <v>0</v>
      </c>
      <c r="CM83">
        <v>70</v>
      </c>
      <c r="CN83">
        <v>4.7000000000000002E-3</v>
      </c>
      <c r="CO83">
        <v>78.213800000000006</v>
      </c>
      <c r="CP83" t="s">
        <v>319</v>
      </c>
      <c r="CQ83" t="s">
        <v>316</v>
      </c>
      <c r="CR83">
        <v>0</v>
      </c>
      <c r="CS83">
        <v>75</v>
      </c>
      <c r="CT83">
        <v>7.3000000000000001E-3</v>
      </c>
      <c r="CU83">
        <v>82.710999999999999</v>
      </c>
      <c r="CV83" t="s">
        <v>319</v>
      </c>
      <c r="CW83" t="s">
        <v>316</v>
      </c>
      <c r="CX83">
        <v>0</v>
      </c>
      <c r="CY83">
        <v>80</v>
      </c>
      <c r="CZ83">
        <v>9.2999999999999992E-3</v>
      </c>
      <c r="DA83">
        <v>81.090999999999994</v>
      </c>
      <c r="DB83" t="s">
        <v>319</v>
      </c>
      <c r="DC83" t="s">
        <v>316</v>
      </c>
      <c r="DD83">
        <v>0</v>
      </c>
      <c r="DE83">
        <v>70</v>
      </c>
      <c r="DF83">
        <v>7.7000000000000002E-3</v>
      </c>
      <c r="DG83">
        <v>76.074799999999996</v>
      </c>
      <c r="DH83" t="s">
        <v>318</v>
      </c>
      <c r="DI83" t="s">
        <v>316</v>
      </c>
      <c r="DJ83">
        <v>0</v>
      </c>
      <c r="DK83">
        <v>65</v>
      </c>
      <c r="DL83">
        <v>2.8500000000000001E-2</v>
      </c>
      <c r="DM83">
        <v>57.687399999999997</v>
      </c>
      <c r="DN83" t="s">
        <v>317</v>
      </c>
      <c r="DO83" t="s">
        <v>316</v>
      </c>
      <c r="DP83">
        <v>0</v>
      </c>
      <c r="DQ83">
        <v>60</v>
      </c>
      <c r="DR83">
        <v>2.2200000000000001E-2</v>
      </c>
      <c r="DS83">
        <v>63.761699999999998</v>
      </c>
      <c r="DT83">
        <v>0</v>
      </c>
      <c r="DU83">
        <v>0</v>
      </c>
    </row>
    <row r="84" spans="1:125" x14ac:dyDescent="0.25">
      <c r="A84">
        <v>0</v>
      </c>
      <c r="B84" t="s">
        <v>320</v>
      </c>
      <c r="C84" t="s">
        <v>32</v>
      </c>
      <c r="D84" t="s">
        <v>321</v>
      </c>
      <c r="E84" t="s">
        <v>320</v>
      </c>
      <c r="F84">
        <v>0</v>
      </c>
      <c r="G84">
        <v>68.75</v>
      </c>
      <c r="H84">
        <v>1.09E-2</v>
      </c>
      <c r="I84">
        <v>90.842699999999994</v>
      </c>
      <c r="J84" t="s">
        <v>321</v>
      </c>
      <c r="K84" t="s">
        <v>320</v>
      </c>
      <c r="L84">
        <v>0</v>
      </c>
      <c r="M84">
        <v>68.75</v>
      </c>
      <c r="N84">
        <v>1.09E-2</v>
      </c>
      <c r="O84">
        <v>90.842699999999994</v>
      </c>
      <c r="P84" t="s">
        <v>321</v>
      </c>
      <c r="Q84" t="s">
        <v>320</v>
      </c>
      <c r="R84">
        <v>1E-4</v>
      </c>
      <c r="S84">
        <v>46.75</v>
      </c>
      <c r="T84">
        <v>9.7000000000000003E-3</v>
      </c>
      <c r="U84">
        <v>86.223299999999995</v>
      </c>
      <c r="V84" t="s">
        <v>321</v>
      </c>
      <c r="W84" t="s">
        <v>320</v>
      </c>
      <c r="X84">
        <v>0</v>
      </c>
      <c r="Y84">
        <v>85</v>
      </c>
      <c r="Z84">
        <v>7.1000000000000004E-3</v>
      </c>
      <c r="AA84">
        <v>94.143100000000004</v>
      </c>
      <c r="AB84" t="s">
        <v>321</v>
      </c>
      <c r="AC84" t="s">
        <v>320</v>
      </c>
      <c r="AD84">
        <v>0</v>
      </c>
      <c r="AE84">
        <v>63.75</v>
      </c>
      <c r="AF84">
        <v>1.14E-2</v>
      </c>
      <c r="AG84">
        <v>89.006299999999996</v>
      </c>
      <c r="AH84" t="s">
        <v>321</v>
      </c>
      <c r="AI84" t="s">
        <v>320</v>
      </c>
      <c r="AJ84">
        <v>0</v>
      </c>
      <c r="AK84">
        <v>57.142899999999997</v>
      </c>
      <c r="AL84">
        <v>1.37E-2</v>
      </c>
      <c r="AM84">
        <v>93.972999999999999</v>
      </c>
      <c r="AN84" t="s">
        <v>321</v>
      </c>
      <c r="AO84" t="s">
        <v>320</v>
      </c>
      <c r="AP84">
        <v>0</v>
      </c>
      <c r="AQ84">
        <v>45.5</v>
      </c>
      <c r="AR84">
        <v>1.09E-2</v>
      </c>
      <c r="AS84">
        <v>65.055599999999998</v>
      </c>
      <c r="AT84" t="s">
        <v>321</v>
      </c>
      <c r="AU84" t="s">
        <v>320</v>
      </c>
      <c r="AV84">
        <v>0</v>
      </c>
      <c r="AW84">
        <v>55</v>
      </c>
      <c r="AX84">
        <v>7.3000000000000001E-3</v>
      </c>
      <c r="AY84">
        <v>73.681399999999996</v>
      </c>
      <c r="AZ84" t="s">
        <v>321</v>
      </c>
      <c r="BA84" t="s">
        <v>320</v>
      </c>
      <c r="BB84">
        <v>0</v>
      </c>
      <c r="BC84">
        <v>70</v>
      </c>
      <c r="BD84">
        <v>6.3E-3</v>
      </c>
      <c r="BE84">
        <v>78.404499999999999</v>
      </c>
      <c r="BF84" t="s">
        <v>321</v>
      </c>
      <c r="BG84" t="s">
        <v>320</v>
      </c>
      <c r="BH84">
        <v>4.0000000000000002E-4</v>
      </c>
      <c r="BI84">
        <v>20.92</v>
      </c>
      <c r="BJ84">
        <v>1.89E-2</v>
      </c>
      <c r="BK84">
        <v>62.020800000000001</v>
      </c>
      <c r="BL84" t="s">
        <v>321</v>
      </c>
      <c r="BM84" t="s">
        <v>320</v>
      </c>
      <c r="BN84">
        <v>0</v>
      </c>
      <c r="BO84">
        <v>63.333300000000001</v>
      </c>
      <c r="BP84">
        <v>7.7000000000000002E-3</v>
      </c>
      <c r="BQ84">
        <v>86.394800000000004</v>
      </c>
      <c r="BR84" t="s">
        <v>321</v>
      </c>
      <c r="BS84" t="s">
        <v>320</v>
      </c>
      <c r="BT84">
        <v>0</v>
      </c>
      <c r="BU84">
        <v>34</v>
      </c>
      <c r="BV84">
        <v>2.0799999999999999E-2</v>
      </c>
      <c r="BW84">
        <v>65.450599999999994</v>
      </c>
      <c r="BX84" t="s">
        <v>321</v>
      </c>
      <c r="BY84" t="s">
        <v>320</v>
      </c>
      <c r="BZ84">
        <v>2.9999999999999997E-4</v>
      </c>
      <c r="CA84">
        <v>17.324999999999999</v>
      </c>
      <c r="CB84">
        <v>4.87E-2</v>
      </c>
      <c r="CC84">
        <v>28.767499999999998</v>
      </c>
      <c r="CD84" t="s">
        <v>321</v>
      </c>
      <c r="CE84" t="s">
        <v>320</v>
      </c>
      <c r="CF84">
        <v>1E-4</v>
      </c>
      <c r="CG84">
        <v>23</v>
      </c>
      <c r="CH84">
        <v>0.02</v>
      </c>
      <c r="CI84">
        <v>45.264299999999999</v>
      </c>
      <c r="CJ84" t="s">
        <v>321</v>
      </c>
      <c r="CK84" t="s">
        <v>320</v>
      </c>
      <c r="CL84">
        <v>0</v>
      </c>
      <c r="CM84">
        <v>60</v>
      </c>
      <c r="CN84">
        <v>4.7999999999999996E-3</v>
      </c>
      <c r="CO84">
        <v>77.6828</v>
      </c>
      <c r="CP84" t="s">
        <v>321</v>
      </c>
      <c r="CQ84" t="s">
        <v>320</v>
      </c>
      <c r="CR84">
        <v>0</v>
      </c>
      <c r="CS84">
        <v>56.666699999999999</v>
      </c>
      <c r="CT84">
        <v>7.1999999999999998E-3</v>
      </c>
      <c r="CU84">
        <v>83.357299999999995</v>
      </c>
      <c r="CV84" t="s">
        <v>321</v>
      </c>
      <c r="CW84" t="s">
        <v>320</v>
      </c>
      <c r="CX84">
        <v>0</v>
      </c>
      <c r="CY84">
        <v>56.25</v>
      </c>
      <c r="CZ84">
        <v>8.6999999999999994E-3</v>
      </c>
      <c r="DA84">
        <v>83.318299999999994</v>
      </c>
      <c r="DB84" t="s">
        <v>321</v>
      </c>
      <c r="DC84" t="s">
        <v>320</v>
      </c>
      <c r="DD84">
        <v>0</v>
      </c>
      <c r="DE84">
        <v>53.333300000000001</v>
      </c>
      <c r="DF84">
        <v>7.3000000000000001E-3</v>
      </c>
      <c r="DG84">
        <v>78.135099999999994</v>
      </c>
      <c r="DH84" t="s">
        <v>321</v>
      </c>
      <c r="DI84" t="s">
        <v>320</v>
      </c>
      <c r="DJ84">
        <v>0</v>
      </c>
      <c r="DK84">
        <v>37.666699999999999</v>
      </c>
      <c r="DL84">
        <v>2.4199999999999999E-2</v>
      </c>
      <c r="DM84">
        <v>63.628999999999998</v>
      </c>
      <c r="DN84" t="s">
        <v>321</v>
      </c>
      <c r="DO84" t="s">
        <v>320</v>
      </c>
      <c r="DP84">
        <v>0</v>
      </c>
      <c r="DQ84">
        <v>44.666699999999999</v>
      </c>
      <c r="DR84">
        <v>0.02</v>
      </c>
      <c r="DS84">
        <v>67.4589</v>
      </c>
      <c r="DT84">
        <v>1E-4</v>
      </c>
      <c r="DU84">
        <v>0</v>
      </c>
    </row>
    <row r="85" spans="1:125" x14ac:dyDescent="0.25">
      <c r="A85">
        <v>0</v>
      </c>
      <c r="B85" t="s">
        <v>322</v>
      </c>
      <c r="C85" t="s">
        <v>32</v>
      </c>
      <c r="D85" t="s">
        <v>323</v>
      </c>
      <c r="E85" t="s">
        <v>322</v>
      </c>
      <c r="F85">
        <v>1E-4</v>
      </c>
      <c r="G85">
        <v>42.5</v>
      </c>
      <c r="H85">
        <v>4.0399999999999998E-2</v>
      </c>
      <c r="I85">
        <v>35.332999999999998</v>
      </c>
      <c r="J85" t="s">
        <v>323</v>
      </c>
      <c r="K85" t="s">
        <v>322</v>
      </c>
      <c r="L85">
        <v>1E-4</v>
      </c>
      <c r="M85">
        <v>42.5</v>
      </c>
      <c r="N85">
        <v>4.0399999999999998E-2</v>
      </c>
      <c r="O85">
        <v>35.332999999999998</v>
      </c>
      <c r="P85" t="e">
        <f>-FIXFRSKS</f>
        <v>#NAME?</v>
      </c>
      <c r="Q85" t="s">
        <v>322</v>
      </c>
      <c r="R85">
        <v>0</v>
      </c>
      <c r="S85">
        <v>80</v>
      </c>
      <c r="T85">
        <v>1.38E-2</v>
      </c>
      <c r="U85">
        <v>69.598500000000001</v>
      </c>
      <c r="V85" t="s">
        <v>323</v>
      </c>
      <c r="W85" t="s">
        <v>322</v>
      </c>
      <c r="X85">
        <v>0</v>
      </c>
      <c r="Y85">
        <v>75</v>
      </c>
      <c r="Z85">
        <v>8.9999999999999993E-3</v>
      </c>
      <c r="AA85">
        <v>89.016199999999998</v>
      </c>
      <c r="AB85" t="s">
        <v>324</v>
      </c>
      <c r="AC85" t="s">
        <v>322</v>
      </c>
      <c r="AD85">
        <v>0</v>
      </c>
      <c r="AE85">
        <v>65</v>
      </c>
      <c r="AF85">
        <v>1.5699999999999999E-2</v>
      </c>
      <c r="AG85">
        <v>78.250500000000002</v>
      </c>
      <c r="AH85" t="s">
        <v>325</v>
      </c>
      <c r="AI85" t="s">
        <v>322</v>
      </c>
      <c r="AJ85">
        <v>0</v>
      </c>
      <c r="AK85">
        <v>60</v>
      </c>
      <c r="AL85">
        <v>2.6700000000000002E-2</v>
      </c>
      <c r="AM85">
        <v>70.846599999999995</v>
      </c>
      <c r="AN85" t="s">
        <v>323</v>
      </c>
      <c r="AO85" t="s">
        <v>322</v>
      </c>
      <c r="AP85">
        <v>2.0000000000000001E-4</v>
      </c>
      <c r="AQ85">
        <v>27.222200000000001</v>
      </c>
      <c r="AR85">
        <v>2.4299999999999999E-2</v>
      </c>
      <c r="AS85">
        <v>35.040100000000002</v>
      </c>
      <c r="AT85" t="s">
        <v>323</v>
      </c>
      <c r="AU85" t="s">
        <v>322</v>
      </c>
      <c r="AV85">
        <v>0</v>
      </c>
      <c r="AW85">
        <v>27</v>
      </c>
      <c r="AX85">
        <v>2.52E-2</v>
      </c>
      <c r="AY85">
        <v>35.132399999999997</v>
      </c>
      <c r="AZ85" t="s">
        <v>323</v>
      </c>
      <c r="BA85" t="s">
        <v>322</v>
      </c>
      <c r="BB85">
        <v>0</v>
      </c>
      <c r="BC85">
        <v>34.333300000000001</v>
      </c>
      <c r="BD85">
        <v>2.3199999999999998E-2</v>
      </c>
      <c r="BE85">
        <v>38.264600000000002</v>
      </c>
      <c r="BF85" t="s">
        <v>323</v>
      </c>
      <c r="BG85" t="s">
        <v>322</v>
      </c>
      <c r="BH85">
        <v>0</v>
      </c>
      <c r="BI85">
        <v>53.636400000000002</v>
      </c>
      <c r="BJ85">
        <v>1.9699999999999999E-2</v>
      </c>
      <c r="BK85">
        <v>59.564399999999999</v>
      </c>
      <c r="BL85" t="s">
        <v>323</v>
      </c>
      <c r="BM85" t="s">
        <v>322</v>
      </c>
      <c r="BN85">
        <v>0</v>
      </c>
      <c r="BO85">
        <v>52</v>
      </c>
      <c r="BP85">
        <v>1.35E-2</v>
      </c>
      <c r="BQ85">
        <v>65.4512</v>
      </c>
      <c r="BR85" t="s">
        <v>324</v>
      </c>
      <c r="BS85" t="s">
        <v>322</v>
      </c>
      <c r="BT85">
        <v>0</v>
      </c>
      <c r="BU85">
        <v>47</v>
      </c>
      <c r="BV85">
        <v>2.92E-2</v>
      </c>
      <c r="BW85">
        <v>50.3429</v>
      </c>
      <c r="BX85" t="s">
        <v>323</v>
      </c>
      <c r="BY85" t="s">
        <v>322</v>
      </c>
      <c r="BZ85">
        <v>0</v>
      </c>
      <c r="CA85">
        <v>55</v>
      </c>
      <c r="CB85">
        <v>2.9899999999999999E-2</v>
      </c>
      <c r="CC85">
        <v>48.178699999999999</v>
      </c>
      <c r="CD85" t="s">
        <v>323</v>
      </c>
      <c r="CE85" t="s">
        <v>322</v>
      </c>
      <c r="CF85">
        <v>0</v>
      </c>
      <c r="CG85">
        <v>57.5</v>
      </c>
      <c r="CH85">
        <v>1.6500000000000001E-2</v>
      </c>
      <c r="CI85">
        <v>52.872799999999998</v>
      </c>
      <c r="CJ85" t="s">
        <v>323</v>
      </c>
      <c r="CK85" t="s">
        <v>322</v>
      </c>
      <c r="CL85">
        <v>0</v>
      </c>
      <c r="CM85">
        <v>50</v>
      </c>
      <c r="CN85">
        <v>9.1000000000000004E-3</v>
      </c>
      <c r="CO85">
        <v>54.2224</v>
      </c>
      <c r="CP85" t="s">
        <v>323</v>
      </c>
      <c r="CQ85" t="s">
        <v>322</v>
      </c>
      <c r="CR85">
        <v>0</v>
      </c>
      <c r="CS85">
        <v>45</v>
      </c>
      <c r="CT85">
        <v>1.34E-2</v>
      </c>
      <c r="CU85">
        <v>58.7669</v>
      </c>
      <c r="CV85" t="s">
        <v>323</v>
      </c>
      <c r="CW85" t="s">
        <v>322</v>
      </c>
      <c r="CX85">
        <v>0</v>
      </c>
      <c r="CY85">
        <v>51.428600000000003</v>
      </c>
      <c r="CZ85">
        <v>1.61E-2</v>
      </c>
      <c r="DA85">
        <v>58.785800000000002</v>
      </c>
      <c r="DB85" t="s">
        <v>323</v>
      </c>
      <c r="DC85" t="s">
        <v>322</v>
      </c>
      <c r="DD85">
        <v>0</v>
      </c>
      <c r="DE85">
        <v>39.666699999999999</v>
      </c>
      <c r="DF85">
        <v>1.77E-2</v>
      </c>
      <c r="DG85">
        <v>47.115200000000002</v>
      </c>
      <c r="DH85" t="s">
        <v>323</v>
      </c>
      <c r="DI85" t="s">
        <v>322</v>
      </c>
      <c r="DJ85">
        <v>0</v>
      </c>
      <c r="DK85">
        <v>37</v>
      </c>
      <c r="DL85">
        <v>5.5199999999999999E-2</v>
      </c>
      <c r="DM85">
        <v>34.953600000000002</v>
      </c>
      <c r="DN85" t="s">
        <v>323</v>
      </c>
      <c r="DO85" t="s">
        <v>322</v>
      </c>
      <c r="DP85">
        <v>1E-4</v>
      </c>
      <c r="DQ85">
        <v>37.333300000000001</v>
      </c>
      <c r="DR85">
        <v>3.9300000000000002E-2</v>
      </c>
      <c r="DS85">
        <v>43.958199999999998</v>
      </c>
      <c r="DT85">
        <v>0</v>
      </c>
      <c r="DU85">
        <v>0</v>
      </c>
    </row>
    <row r="86" spans="1:125" x14ac:dyDescent="0.25">
      <c r="A86">
        <v>0</v>
      </c>
      <c r="B86" t="s">
        <v>326</v>
      </c>
      <c r="C86" t="s">
        <v>32</v>
      </c>
      <c r="D86" t="s">
        <v>327</v>
      </c>
      <c r="E86" t="s">
        <v>326</v>
      </c>
      <c r="F86">
        <v>1E-4</v>
      </c>
      <c r="G86">
        <v>38.833300000000001</v>
      </c>
      <c r="H86">
        <v>2.7300000000000001E-2</v>
      </c>
      <c r="I86">
        <v>53.209200000000003</v>
      </c>
      <c r="J86" t="s">
        <v>327</v>
      </c>
      <c r="K86" t="s">
        <v>326</v>
      </c>
      <c r="L86">
        <v>1E-4</v>
      </c>
      <c r="M86">
        <v>38.833300000000001</v>
      </c>
      <c r="N86">
        <v>2.7300000000000001E-2</v>
      </c>
      <c r="O86">
        <v>53.209200000000003</v>
      </c>
      <c r="P86" t="s">
        <v>328</v>
      </c>
      <c r="Q86" t="s">
        <v>326</v>
      </c>
      <c r="R86">
        <v>5.0000000000000001E-4</v>
      </c>
      <c r="S86">
        <v>20.941199999999998</v>
      </c>
      <c r="T86">
        <v>2.07E-2</v>
      </c>
      <c r="U86">
        <v>45.210999999999999</v>
      </c>
      <c r="V86" t="s">
        <v>328</v>
      </c>
      <c r="W86" t="s">
        <v>326</v>
      </c>
      <c r="X86">
        <v>0</v>
      </c>
      <c r="Y86">
        <v>52.5</v>
      </c>
      <c r="Z86">
        <v>1.55E-2</v>
      </c>
      <c r="AA86">
        <v>67.1447</v>
      </c>
      <c r="AB86" t="s">
        <v>328</v>
      </c>
      <c r="AC86" t="s">
        <v>326</v>
      </c>
      <c r="AD86">
        <v>0</v>
      </c>
      <c r="AE86">
        <v>42</v>
      </c>
      <c r="AF86">
        <v>2.0400000000000001E-2</v>
      </c>
      <c r="AG86">
        <v>67.111099999999993</v>
      </c>
      <c r="AH86" t="s">
        <v>328</v>
      </c>
      <c r="AI86" t="s">
        <v>326</v>
      </c>
      <c r="AJ86">
        <v>0</v>
      </c>
      <c r="AK86">
        <v>46.5</v>
      </c>
      <c r="AL86">
        <v>3.5499999999999997E-2</v>
      </c>
      <c r="AM86">
        <v>55.2986</v>
      </c>
      <c r="AN86" t="s">
        <v>329</v>
      </c>
      <c r="AO86" t="s">
        <v>326</v>
      </c>
      <c r="AP86">
        <v>1.9E-3</v>
      </c>
      <c r="AQ86">
        <v>10.993600000000001</v>
      </c>
      <c r="AR86">
        <v>4.2200000000000001E-2</v>
      </c>
      <c r="AS86">
        <v>19.806999999999999</v>
      </c>
      <c r="AT86" t="s">
        <v>328</v>
      </c>
      <c r="AU86" t="s">
        <v>326</v>
      </c>
      <c r="AV86">
        <v>0</v>
      </c>
      <c r="AW86">
        <v>24.333300000000001</v>
      </c>
      <c r="AX86">
        <v>2.41E-2</v>
      </c>
      <c r="AY86">
        <v>36.363199999999999</v>
      </c>
      <c r="AZ86" t="s">
        <v>328</v>
      </c>
      <c r="BA86" t="s">
        <v>326</v>
      </c>
      <c r="BB86">
        <v>0</v>
      </c>
      <c r="BC86">
        <v>27.571400000000001</v>
      </c>
      <c r="BD86">
        <v>2.4799999999999999E-2</v>
      </c>
      <c r="BE86">
        <v>36.494999999999997</v>
      </c>
      <c r="BF86" t="s">
        <v>328</v>
      </c>
      <c r="BG86" t="s">
        <v>326</v>
      </c>
      <c r="BH86">
        <v>7.3000000000000001E-3</v>
      </c>
      <c r="BI86">
        <v>4.3869999999999996</v>
      </c>
      <c r="BJ86">
        <v>5.7799999999999997E-2</v>
      </c>
      <c r="BK86">
        <v>11.7561</v>
      </c>
      <c r="BL86" t="s">
        <v>328</v>
      </c>
      <c r="BM86" t="s">
        <v>326</v>
      </c>
      <c r="BN86">
        <v>5.0000000000000001E-4</v>
      </c>
      <c r="BO86">
        <v>16.685700000000001</v>
      </c>
      <c r="BP86">
        <v>2.98E-2</v>
      </c>
      <c r="BQ86">
        <v>33.924900000000001</v>
      </c>
      <c r="BR86" t="s">
        <v>328</v>
      </c>
      <c r="BS86" t="s">
        <v>326</v>
      </c>
      <c r="BT86">
        <v>5.0000000000000001E-4</v>
      </c>
      <c r="BU86">
        <v>10.8218</v>
      </c>
      <c r="BV86">
        <v>7.6799999999999993E-2</v>
      </c>
      <c r="BW86">
        <v>14.9122</v>
      </c>
      <c r="BX86" t="s">
        <v>328</v>
      </c>
      <c r="BY86" t="s">
        <v>326</v>
      </c>
      <c r="BZ86">
        <v>1.6000000000000001E-3</v>
      </c>
      <c r="CA86">
        <v>7.8853</v>
      </c>
      <c r="CB86">
        <v>9.2200000000000004E-2</v>
      </c>
      <c r="CC86">
        <v>11.476100000000001</v>
      </c>
      <c r="CD86" t="s">
        <v>328</v>
      </c>
      <c r="CE86" t="s">
        <v>326</v>
      </c>
      <c r="CF86">
        <v>1.6000000000000001E-3</v>
      </c>
      <c r="CG86">
        <v>6.5307000000000004</v>
      </c>
      <c r="CH86">
        <v>7.1499999999999994E-2</v>
      </c>
      <c r="CI86">
        <v>9.9330999999999996</v>
      </c>
      <c r="CJ86" t="s">
        <v>328</v>
      </c>
      <c r="CK86" t="s">
        <v>326</v>
      </c>
      <c r="CL86">
        <v>1E-4</v>
      </c>
      <c r="CM86">
        <v>19.384599999999999</v>
      </c>
      <c r="CN86">
        <v>1.5299999999999999E-2</v>
      </c>
      <c r="CO86">
        <v>35.873699999999999</v>
      </c>
      <c r="CP86" t="s">
        <v>328</v>
      </c>
      <c r="CQ86" t="s">
        <v>326</v>
      </c>
      <c r="CR86">
        <v>4.0000000000000002E-4</v>
      </c>
      <c r="CS86">
        <v>16.089300000000001</v>
      </c>
      <c r="CT86">
        <v>2.5999999999999999E-2</v>
      </c>
      <c r="CU86">
        <v>32.547199999999997</v>
      </c>
      <c r="CV86" t="s">
        <v>328</v>
      </c>
      <c r="CW86" t="s">
        <v>326</v>
      </c>
      <c r="CX86">
        <v>5.0000000000000001E-4</v>
      </c>
      <c r="CY86">
        <v>17.8889</v>
      </c>
      <c r="CZ86">
        <v>3.0599999999999999E-2</v>
      </c>
      <c r="DA86">
        <v>32.950600000000001</v>
      </c>
      <c r="DB86" t="s">
        <v>328</v>
      </c>
      <c r="DC86" t="s">
        <v>326</v>
      </c>
      <c r="DD86">
        <v>2.9999999999999997E-4</v>
      </c>
      <c r="DE86">
        <v>18.333300000000001</v>
      </c>
      <c r="DF86">
        <v>2.6499999999999999E-2</v>
      </c>
      <c r="DG86">
        <v>33.755000000000003</v>
      </c>
      <c r="DH86" t="s">
        <v>328</v>
      </c>
      <c r="DI86" t="s">
        <v>326</v>
      </c>
      <c r="DJ86">
        <v>6.9999999999999999E-4</v>
      </c>
      <c r="DK86">
        <v>13.7561</v>
      </c>
      <c r="DL86">
        <v>7.8899999999999998E-2</v>
      </c>
      <c r="DM86">
        <v>24.298200000000001</v>
      </c>
      <c r="DN86" t="s">
        <v>327</v>
      </c>
      <c r="DO86" t="s">
        <v>326</v>
      </c>
      <c r="DP86">
        <v>2.9999999999999997E-4</v>
      </c>
      <c r="DQ86">
        <v>21.58</v>
      </c>
      <c r="DR86">
        <v>6.4199999999999993E-2</v>
      </c>
      <c r="DS86">
        <v>28.399899999999999</v>
      </c>
      <c r="DT86">
        <v>8.0000000000000004E-4</v>
      </c>
      <c r="DU86">
        <v>0</v>
      </c>
    </row>
    <row r="87" spans="1:125" x14ac:dyDescent="0.25">
      <c r="A87">
        <v>0</v>
      </c>
      <c r="B87" t="s">
        <v>330</v>
      </c>
      <c r="C87" t="s">
        <v>32</v>
      </c>
      <c r="D87" t="s">
        <v>331</v>
      </c>
      <c r="E87" t="s">
        <v>330</v>
      </c>
      <c r="F87">
        <v>1E-4</v>
      </c>
      <c r="G87">
        <v>44.5</v>
      </c>
      <c r="H87">
        <v>2.52E-2</v>
      </c>
      <c r="I87">
        <v>57.062100000000001</v>
      </c>
      <c r="J87" t="s">
        <v>331</v>
      </c>
      <c r="K87" t="s">
        <v>330</v>
      </c>
      <c r="L87">
        <v>1E-4</v>
      </c>
      <c r="M87">
        <v>44.5</v>
      </c>
      <c r="N87">
        <v>2.52E-2</v>
      </c>
      <c r="O87">
        <v>57.062100000000001</v>
      </c>
      <c r="P87" t="e">
        <f>-YIVXEXEC</f>
        <v>#NAME?</v>
      </c>
      <c r="Q87" t="s">
        <v>330</v>
      </c>
      <c r="R87">
        <v>0</v>
      </c>
      <c r="S87">
        <v>78.333299999999994</v>
      </c>
      <c r="T87">
        <v>7.7000000000000002E-3</v>
      </c>
      <c r="U87">
        <v>92.625799999999998</v>
      </c>
      <c r="V87" t="s">
        <v>332</v>
      </c>
      <c r="W87" t="s">
        <v>330</v>
      </c>
      <c r="X87">
        <v>0</v>
      </c>
      <c r="Y87">
        <v>50</v>
      </c>
      <c r="Z87">
        <v>1.43E-2</v>
      </c>
      <c r="AA87">
        <v>71.036100000000005</v>
      </c>
      <c r="AB87" t="s">
        <v>331</v>
      </c>
      <c r="AC87" t="s">
        <v>330</v>
      </c>
      <c r="AD87">
        <v>0</v>
      </c>
      <c r="AE87">
        <v>49.5</v>
      </c>
      <c r="AF87">
        <v>1.9E-2</v>
      </c>
      <c r="AG87">
        <v>70.266300000000001</v>
      </c>
      <c r="AH87" t="s">
        <v>331</v>
      </c>
      <c r="AI87" t="s">
        <v>330</v>
      </c>
      <c r="AJ87">
        <v>0</v>
      </c>
      <c r="AK87">
        <v>51.1111</v>
      </c>
      <c r="AL87">
        <v>2.3699999999999999E-2</v>
      </c>
      <c r="AM87">
        <v>76.593599999999995</v>
      </c>
      <c r="AN87" t="s">
        <v>331</v>
      </c>
      <c r="AO87" t="s">
        <v>330</v>
      </c>
      <c r="AP87">
        <v>5.0000000000000001E-4</v>
      </c>
      <c r="AQ87">
        <v>18.369900000000001</v>
      </c>
      <c r="AR87">
        <v>2.6499999999999999E-2</v>
      </c>
      <c r="AS87">
        <v>32.404699999999998</v>
      </c>
      <c r="AT87" t="s">
        <v>332</v>
      </c>
      <c r="AU87" t="s">
        <v>330</v>
      </c>
      <c r="AV87">
        <v>2.0000000000000001E-4</v>
      </c>
      <c r="AW87">
        <v>16.379300000000001</v>
      </c>
      <c r="AX87">
        <v>4.6600000000000003E-2</v>
      </c>
      <c r="AY87">
        <v>20.712599999999998</v>
      </c>
      <c r="AZ87" t="s">
        <v>331</v>
      </c>
      <c r="BA87" t="s">
        <v>330</v>
      </c>
      <c r="BB87">
        <v>1E-4</v>
      </c>
      <c r="BC87">
        <v>21</v>
      </c>
      <c r="BD87">
        <v>4.07E-2</v>
      </c>
      <c r="BE87">
        <v>24.4466</v>
      </c>
      <c r="BF87" t="s">
        <v>333</v>
      </c>
      <c r="BG87" t="s">
        <v>330</v>
      </c>
      <c r="BH87">
        <v>2.9999999999999997E-4</v>
      </c>
      <c r="BI87">
        <v>23.9375</v>
      </c>
      <c r="BJ87">
        <v>2.1000000000000001E-2</v>
      </c>
      <c r="BK87">
        <v>56.059899999999999</v>
      </c>
      <c r="BL87" t="s">
        <v>331</v>
      </c>
      <c r="BM87" t="s">
        <v>330</v>
      </c>
      <c r="BN87">
        <v>2.0000000000000001E-4</v>
      </c>
      <c r="BO87">
        <v>23.956499999999998</v>
      </c>
      <c r="BP87">
        <v>2.3599999999999999E-2</v>
      </c>
      <c r="BQ87">
        <v>42.248399999999997</v>
      </c>
      <c r="BR87" t="s">
        <v>333</v>
      </c>
      <c r="BS87" t="s">
        <v>330</v>
      </c>
      <c r="BT87">
        <v>0</v>
      </c>
      <c r="BU87">
        <v>55</v>
      </c>
      <c r="BV87">
        <v>1.9199999999999998E-2</v>
      </c>
      <c r="BW87">
        <v>68.934899999999999</v>
      </c>
      <c r="BX87" t="e">
        <f>-YIVXEXEC</f>
        <v>#NAME?</v>
      </c>
      <c r="BY87" t="s">
        <v>330</v>
      </c>
      <c r="BZ87">
        <v>0</v>
      </c>
      <c r="CA87">
        <v>44.5</v>
      </c>
      <c r="CB87">
        <v>2.7E-2</v>
      </c>
      <c r="CC87">
        <v>52.637999999999998</v>
      </c>
      <c r="CD87" t="s">
        <v>332</v>
      </c>
      <c r="CE87" t="s">
        <v>330</v>
      </c>
      <c r="CF87">
        <v>0</v>
      </c>
      <c r="CG87">
        <v>38</v>
      </c>
      <c r="CH87">
        <v>1.9300000000000001E-2</v>
      </c>
      <c r="CI87">
        <v>46.5886</v>
      </c>
      <c r="CJ87" t="s">
        <v>331</v>
      </c>
      <c r="CK87" t="s">
        <v>330</v>
      </c>
      <c r="CL87">
        <v>1E-4</v>
      </c>
      <c r="CM87">
        <v>17.777799999999999</v>
      </c>
      <c r="CN87">
        <v>2.1600000000000001E-2</v>
      </c>
      <c r="CO87">
        <v>25.484500000000001</v>
      </c>
      <c r="CP87" t="s">
        <v>331</v>
      </c>
      <c r="CQ87" t="s">
        <v>330</v>
      </c>
      <c r="CR87">
        <v>2.0000000000000001E-4</v>
      </c>
      <c r="CS87">
        <v>20.75</v>
      </c>
      <c r="CT87">
        <v>2.3800000000000002E-2</v>
      </c>
      <c r="CU87">
        <v>35.584099999999999</v>
      </c>
      <c r="CV87" t="s">
        <v>331</v>
      </c>
      <c r="CW87" t="s">
        <v>330</v>
      </c>
      <c r="CX87">
        <v>2.9999999999999997E-4</v>
      </c>
      <c r="CY87">
        <v>20.933299999999999</v>
      </c>
      <c r="CZ87">
        <v>3.0700000000000002E-2</v>
      </c>
      <c r="DA87">
        <v>32.911299999999997</v>
      </c>
      <c r="DB87" t="s">
        <v>331</v>
      </c>
      <c r="DC87" t="s">
        <v>330</v>
      </c>
      <c r="DD87">
        <v>5.0000000000000001E-4</v>
      </c>
      <c r="DE87">
        <v>15.3864</v>
      </c>
      <c r="DF87">
        <v>3.5799999999999998E-2</v>
      </c>
      <c r="DG87">
        <v>25.2498</v>
      </c>
      <c r="DH87" t="s">
        <v>331</v>
      </c>
      <c r="DI87" t="s">
        <v>330</v>
      </c>
      <c r="DJ87">
        <v>1E-4</v>
      </c>
      <c r="DK87">
        <v>34</v>
      </c>
      <c r="DL87">
        <v>3.9600000000000003E-2</v>
      </c>
      <c r="DM87">
        <v>45.987499999999997</v>
      </c>
      <c r="DN87" t="s">
        <v>332</v>
      </c>
      <c r="DO87" t="s">
        <v>330</v>
      </c>
      <c r="DP87">
        <v>0</v>
      </c>
      <c r="DQ87">
        <v>42</v>
      </c>
      <c r="DR87">
        <v>2.9499999999999998E-2</v>
      </c>
      <c r="DS87">
        <v>53.754300000000001</v>
      </c>
      <c r="DT87">
        <v>1E-4</v>
      </c>
      <c r="DU87">
        <v>0</v>
      </c>
    </row>
    <row r="88" spans="1:125" x14ac:dyDescent="0.25">
      <c r="A88">
        <v>0</v>
      </c>
      <c r="B88" t="s">
        <v>334</v>
      </c>
      <c r="C88" t="s">
        <v>32</v>
      </c>
      <c r="D88" t="s">
        <v>335</v>
      </c>
      <c r="E88" t="s">
        <v>334</v>
      </c>
      <c r="F88">
        <v>1E-4</v>
      </c>
      <c r="G88">
        <v>40.666699999999999</v>
      </c>
      <c r="H88">
        <v>3.09E-2</v>
      </c>
      <c r="I88">
        <v>47.198500000000003</v>
      </c>
      <c r="J88" t="s">
        <v>335</v>
      </c>
      <c r="K88" t="s">
        <v>334</v>
      </c>
      <c r="L88">
        <v>1E-4</v>
      </c>
      <c r="M88">
        <v>40.666699999999999</v>
      </c>
      <c r="N88">
        <v>3.09E-2</v>
      </c>
      <c r="O88">
        <v>47.198500000000003</v>
      </c>
      <c r="P88" t="s">
        <v>335</v>
      </c>
      <c r="Q88" t="s">
        <v>334</v>
      </c>
      <c r="R88">
        <v>0</v>
      </c>
      <c r="S88">
        <v>60</v>
      </c>
      <c r="T88">
        <v>1.3100000000000001E-2</v>
      </c>
      <c r="U88">
        <v>72.719399999999993</v>
      </c>
      <c r="V88" t="s">
        <v>335</v>
      </c>
      <c r="W88" t="s">
        <v>334</v>
      </c>
      <c r="X88">
        <v>0</v>
      </c>
      <c r="Y88">
        <v>46</v>
      </c>
      <c r="Z88">
        <v>1.37E-2</v>
      </c>
      <c r="AA88">
        <v>72.954099999999997</v>
      </c>
      <c r="AB88" t="s">
        <v>335</v>
      </c>
      <c r="AC88" t="s">
        <v>334</v>
      </c>
      <c r="AD88">
        <v>1E-4</v>
      </c>
      <c r="AE88">
        <v>28.692299999999999</v>
      </c>
      <c r="AF88">
        <v>2.7400000000000001E-2</v>
      </c>
      <c r="AG88">
        <v>53.4392</v>
      </c>
      <c r="AH88" t="s">
        <v>335</v>
      </c>
      <c r="AI88" t="s">
        <v>334</v>
      </c>
      <c r="AJ88">
        <v>1E-4</v>
      </c>
      <c r="AK88">
        <v>31.1111</v>
      </c>
      <c r="AL88">
        <v>3.8699999999999998E-2</v>
      </c>
      <c r="AM88">
        <v>50.468800000000002</v>
      </c>
      <c r="AN88" t="s">
        <v>335</v>
      </c>
      <c r="AO88" t="s">
        <v>334</v>
      </c>
      <c r="AP88">
        <v>1.6999999999999999E-3</v>
      </c>
      <c r="AQ88">
        <v>11.488899999999999</v>
      </c>
      <c r="AR88">
        <v>4.5900000000000003E-2</v>
      </c>
      <c r="AS88">
        <v>17.974299999999999</v>
      </c>
      <c r="AT88" t="s">
        <v>335</v>
      </c>
      <c r="AU88" t="s">
        <v>334</v>
      </c>
      <c r="AV88">
        <v>2.9999999999999997E-4</v>
      </c>
      <c r="AW88">
        <v>12.6494</v>
      </c>
      <c r="AX88">
        <v>4.3299999999999998E-2</v>
      </c>
      <c r="AY88">
        <v>22.1904</v>
      </c>
      <c r="AZ88" t="s">
        <v>335</v>
      </c>
      <c r="BA88" t="s">
        <v>334</v>
      </c>
      <c r="BB88">
        <v>1.1000000000000001E-3</v>
      </c>
      <c r="BC88">
        <v>10.409599999999999</v>
      </c>
      <c r="BD88">
        <v>4.7100000000000003E-2</v>
      </c>
      <c r="BE88">
        <v>21.3812</v>
      </c>
      <c r="BF88" t="s">
        <v>335</v>
      </c>
      <c r="BG88" t="s">
        <v>334</v>
      </c>
      <c r="BH88">
        <v>4.0000000000000002E-4</v>
      </c>
      <c r="BI88">
        <v>21.5581</v>
      </c>
      <c r="BJ88">
        <v>2.75E-2</v>
      </c>
      <c r="BK88">
        <v>41.313800000000001</v>
      </c>
      <c r="BL88" t="s">
        <v>335</v>
      </c>
      <c r="BM88" t="s">
        <v>334</v>
      </c>
      <c r="BN88">
        <v>2.0000000000000001E-4</v>
      </c>
      <c r="BO88">
        <v>24.315799999999999</v>
      </c>
      <c r="BP88">
        <v>2.1100000000000001E-2</v>
      </c>
      <c r="BQ88">
        <v>46.741500000000002</v>
      </c>
      <c r="BR88" t="s">
        <v>335</v>
      </c>
      <c r="BS88" t="s">
        <v>334</v>
      </c>
      <c r="BT88">
        <v>1E-4</v>
      </c>
      <c r="BU88">
        <v>21</v>
      </c>
      <c r="BV88">
        <v>4.3900000000000002E-2</v>
      </c>
      <c r="BW88">
        <v>33.139800000000001</v>
      </c>
      <c r="BX88" t="s">
        <v>335</v>
      </c>
      <c r="BY88" t="s">
        <v>334</v>
      </c>
      <c r="BZ88">
        <v>1E-4</v>
      </c>
      <c r="CA88">
        <v>26.818200000000001</v>
      </c>
      <c r="CB88">
        <v>3.9399999999999998E-2</v>
      </c>
      <c r="CC88">
        <v>36.710599999999999</v>
      </c>
      <c r="CD88" t="s">
        <v>335</v>
      </c>
      <c r="CE88" t="s">
        <v>334</v>
      </c>
      <c r="CF88">
        <v>2.0000000000000001E-4</v>
      </c>
      <c r="CG88">
        <v>15.081099999999999</v>
      </c>
      <c r="CH88">
        <v>3.6900000000000002E-2</v>
      </c>
      <c r="CI88">
        <v>24.592500000000001</v>
      </c>
      <c r="CJ88" t="s">
        <v>335</v>
      </c>
      <c r="CK88" t="s">
        <v>334</v>
      </c>
      <c r="CL88">
        <v>2.9999999999999997E-4</v>
      </c>
      <c r="CM88">
        <v>11.987299999999999</v>
      </c>
      <c r="CN88">
        <v>1.72E-2</v>
      </c>
      <c r="CO88">
        <v>32.1785</v>
      </c>
      <c r="CP88" t="s">
        <v>335</v>
      </c>
      <c r="CQ88" t="s">
        <v>334</v>
      </c>
      <c r="CR88">
        <v>2.9999999999999997E-4</v>
      </c>
      <c r="CS88">
        <v>18.7179</v>
      </c>
      <c r="CT88">
        <v>2.1600000000000001E-2</v>
      </c>
      <c r="CU88">
        <v>39.077300000000001</v>
      </c>
      <c r="CV88" t="s">
        <v>335</v>
      </c>
      <c r="CW88" t="s">
        <v>334</v>
      </c>
      <c r="CX88">
        <v>5.0000000000000001E-4</v>
      </c>
      <c r="CY88">
        <v>17.728400000000001</v>
      </c>
      <c r="CZ88">
        <v>2.53E-2</v>
      </c>
      <c r="DA88">
        <v>40.091999999999999</v>
      </c>
      <c r="DB88" t="s">
        <v>335</v>
      </c>
      <c r="DC88" t="s">
        <v>334</v>
      </c>
      <c r="DD88">
        <v>8.0000000000000004E-4</v>
      </c>
      <c r="DE88">
        <v>13.166700000000001</v>
      </c>
      <c r="DF88">
        <v>3.27E-2</v>
      </c>
      <c r="DG88">
        <v>27.721599999999999</v>
      </c>
      <c r="DH88" t="s">
        <v>335</v>
      </c>
      <c r="DI88" t="s">
        <v>334</v>
      </c>
      <c r="DJ88">
        <v>2.3999999999999998E-3</v>
      </c>
      <c r="DK88">
        <v>7.8305999999999996</v>
      </c>
      <c r="DL88">
        <v>0.109</v>
      </c>
      <c r="DM88">
        <v>16.461200000000002</v>
      </c>
      <c r="DN88" t="s">
        <v>336</v>
      </c>
      <c r="DO88" t="s">
        <v>334</v>
      </c>
      <c r="DP88">
        <v>5.0000000000000001E-3</v>
      </c>
      <c r="DQ88">
        <v>7.8379000000000003</v>
      </c>
      <c r="DR88">
        <v>8.2799999999999999E-2</v>
      </c>
      <c r="DS88">
        <v>21.5182</v>
      </c>
      <c r="DT88">
        <v>6.9999999999999999E-4</v>
      </c>
      <c r="DU88">
        <v>0</v>
      </c>
    </row>
    <row r="89" spans="1:125" x14ac:dyDescent="0.25">
      <c r="A89">
        <v>0</v>
      </c>
      <c r="B89" t="s">
        <v>337</v>
      </c>
      <c r="C89" t="s">
        <v>32</v>
      </c>
      <c r="D89" t="s">
        <v>338</v>
      </c>
      <c r="E89" t="s">
        <v>337</v>
      </c>
      <c r="F89">
        <v>5.5999999999999999E-3</v>
      </c>
      <c r="G89">
        <v>6.6665000000000001</v>
      </c>
      <c r="H89">
        <v>0.13639999999999999</v>
      </c>
      <c r="I89">
        <v>6.9438000000000004</v>
      </c>
      <c r="J89" t="s">
        <v>338</v>
      </c>
      <c r="K89" t="s">
        <v>337</v>
      </c>
      <c r="L89">
        <v>5.5999999999999999E-3</v>
      </c>
      <c r="M89">
        <v>6.6665000000000001</v>
      </c>
      <c r="N89">
        <v>0.13639999999999999</v>
      </c>
      <c r="O89">
        <v>6.9438000000000004</v>
      </c>
      <c r="P89" t="s">
        <v>339</v>
      </c>
      <c r="Q89" t="s">
        <v>337</v>
      </c>
      <c r="R89">
        <v>5.9999999999999995E-4</v>
      </c>
      <c r="S89">
        <v>18.472200000000001</v>
      </c>
      <c r="T89">
        <v>3.3000000000000002E-2</v>
      </c>
      <c r="U89">
        <v>21.519500000000001</v>
      </c>
      <c r="V89" t="s">
        <v>340</v>
      </c>
      <c r="W89" t="s">
        <v>337</v>
      </c>
      <c r="X89">
        <v>5.0000000000000001E-4</v>
      </c>
      <c r="Y89">
        <v>13.113899999999999</v>
      </c>
      <c r="Z89">
        <v>4.9200000000000001E-2</v>
      </c>
      <c r="AA89">
        <v>18.496600000000001</v>
      </c>
      <c r="AB89" t="s">
        <v>340</v>
      </c>
      <c r="AC89" t="s">
        <v>337</v>
      </c>
      <c r="AD89">
        <v>1.2999999999999999E-3</v>
      </c>
      <c r="AE89">
        <v>12.0649</v>
      </c>
      <c r="AF89">
        <v>7.0999999999999994E-2</v>
      </c>
      <c r="AG89">
        <v>17.504899999999999</v>
      </c>
      <c r="AH89" t="s">
        <v>340</v>
      </c>
      <c r="AI89" t="s">
        <v>337</v>
      </c>
      <c r="AJ89">
        <v>2.0000000000000001E-4</v>
      </c>
      <c r="AK89">
        <v>27.785699999999999</v>
      </c>
      <c r="AL89">
        <v>4.9399999999999999E-2</v>
      </c>
      <c r="AM89">
        <v>37.221800000000002</v>
      </c>
      <c r="AN89" t="s">
        <v>340</v>
      </c>
      <c r="AO89" t="s">
        <v>337</v>
      </c>
      <c r="AP89">
        <v>9.6699999999999994E-2</v>
      </c>
      <c r="AQ89">
        <v>1.02</v>
      </c>
      <c r="AR89">
        <v>0.1759</v>
      </c>
      <c r="AS89">
        <v>1.8065</v>
      </c>
      <c r="AT89" t="s">
        <v>340</v>
      </c>
      <c r="AU89" t="s">
        <v>337</v>
      </c>
      <c r="AV89">
        <v>0.51590000000000003</v>
      </c>
      <c r="AW89">
        <v>0.18210000000000001</v>
      </c>
      <c r="AX89">
        <v>0.50829999999999997</v>
      </c>
      <c r="AY89">
        <v>0.46089999999999998</v>
      </c>
      <c r="AZ89" t="s">
        <v>340</v>
      </c>
      <c r="BA89" t="s">
        <v>337</v>
      </c>
      <c r="BB89">
        <v>0.51259999999999994</v>
      </c>
      <c r="BC89">
        <v>0.23089999999999999</v>
      </c>
      <c r="BD89">
        <v>0.48780000000000001</v>
      </c>
      <c r="BE89">
        <v>0.4778</v>
      </c>
      <c r="BF89" t="s">
        <v>340</v>
      </c>
      <c r="BG89" t="s">
        <v>337</v>
      </c>
      <c r="BH89">
        <v>6.4000000000000003E-3</v>
      </c>
      <c r="BI89">
        <v>4.7698</v>
      </c>
      <c r="BJ89">
        <v>8.1000000000000003E-2</v>
      </c>
      <c r="BK89">
        <v>4.9638</v>
      </c>
      <c r="BL89" t="s">
        <v>340</v>
      </c>
      <c r="BM89" t="s">
        <v>337</v>
      </c>
      <c r="BN89">
        <v>1.15E-2</v>
      </c>
      <c r="BO89">
        <v>3.7492000000000001</v>
      </c>
      <c r="BP89">
        <v>0.1104</v>
      </c>
      <c r="BQ89">
        <v>5.2064000000000004</v>
      </c>
      <c r="BR89" t="s">
        <v>340</v>
      </c>
      <c r="BS89" t="s">
        <v>337</v>
      </c>
      <c r="BT89">
        <v>5.1000000000000004E-3</v>
      </c>
      <c r="BU89">
        <v>2.9948000000000001</v>
      </c>
      <c r="BV89">
        <v>0.17610000000000001</v>
      </c>
      <c r="BW89">
        <v>2.7797000000000001</v>
      </c>
      <c r="BX89" t="s">
        <v>340</v>
      </c>
      <c r="BY89" t="s">
        <v>337</v>
      </c>
      <c r="BZ89">
        <v>8.6E-3</v>
      </c>
      <c r="CA89">
        <v>3.2856999999999998</v>
      </c>
      <c r="CB89">
        <v>0.16830000000000001</v>
      </c>
      <c r="CC89">
        <v>3.6766000000000001</v>
      </c>
      <c r="CD89" t="s">
        <v>340</v>
      </c>
      <c r="CE89" t="s">
        <v>337</v>
      </c>
      <c r="CF89">
        <v>1.5800000000000002E-2</v>
      </c>
      <c r="CG89">
        <v>1.6557999999999999</v>
      </c>
      <c r="CH89">
        <v>0.1535</v>
      </c>
      <c r="CI89">
        <v>2.1448999999999998</v>
      </c>
      <c r="CJ89" t="s">
        <v>340</v>
      </c>
      <c r="CK89" t="s">
        <v>337</v>
      </c>
      <c r="CL89">
        <v>6.9400000000000003E-2</v>
      </c>
      <c r="CM89">
        <v>0.6169</v>
      </c>
      <c r="CN89">
        <v>0.14710000000000001</v>
      </c>
      <c r="CO89">
        <v>1.1415999999999999</v>
      </c>
      <c r="CP89" t="s">
        <v>340</v>
      </c>
      <c r="CQ89" t="s">
        <v>337</v>
      </c>
      <c r="CR89">
        <v>1.6799999999999999E-2</v>
      </c>
      <c r="CS89">
        <v>2.8144999999999998</v>
      </c>
      <c r="CT89">
        <v>0.1124</v>
      </c>
      <c r="CU89">
        <v>3.8157999999999999</v>
      </c>
      <c r="CV89" t="s">
        <v>340</v>
      </c>
      <c r="CW89" t="s">
        <v>337</v>
      </c>
      <c r="CX89">
        <v>2.5999999999999999E-2</v>
      </c>
      <c r="CY89">
        <v>2.8437000000000001</v>
      </c>
      <c r="CZ89">
        <v>0.13150000000000001</v>
      </c>
      <c r="DA89">
        <v>3.556</v>
      </c>
      <c r="DB89" t="s">
        <v>340</v>
      </c>
      <c r="DC89" t="s">
        <v>337</v>
      </c>
      <c r="DD89">
        <v>0.22220000000000001</v>
      </c>
      <c r="DE89">
        <v>0.45450000000000002</v>
      </c>
      <c r="DF89">
        <v>0.26069999999999999</v>
      </c>
      <c r="DG89">
        <v>0.83950000000000002</v>
      </c>
      <c r="DH89" t="s">
        <v>340</v>
      </c>
      <c r="DI89" t="s">
        <v>337</v>
      </c>
      <c r="DJ89">
        <v>0.27500000000000002</v>
      </c>
      <c r="DK89">
        <v>0.29070000000000001</v>
      </c>
      <c r="DL89">
        <v>0.46260000000000001</v>
      </c>
      <c r="DM89">
        <v>0.8034</v>
      </c>
      <c r="DN89" t="s">
        <v>340</v>
      </c>
      <c r="DO89" t="s">
        <v>337</v>
      </c>
      <c r="DP89">
        <v>0.49049999999999999</v>
      </c>
      <c r="DQ89">
        <v>0.1532</v>
      </c>
      <c r="DR89">
        <v>0.4909</v>
      </c>
      <c r="DS89">
        <v>0.40820000000000001</v>
      </c>
      <c r="DT89">
        <v>0.1143</v>
      </c>
      <c r="DU89">
        <v>8</v>
      </c>
    </row>
    <row r="90" spans="1:125" x14ac:dyDescent="0.25">
      <c r="A90">
        <v>0</v>
      </c>
      <c r="B90" t="s">
        <v>341</v>
      </c>
      <c r="C90" t="s">
        <v>32</v>
      </c>
      <c r="D90" t="s">
        <v>342</v>
      </c>
      <c r="E90" t="s">
        <v>341</v>
      </c>
      <c r="F90">
        <v>0</v>
      </c>
      <c r="G90">
        <v>80</v>
      </c>
      <c r="H90">
        <v>1.24E-2</v>
      </c>
      <c r="I90">
        <v>87.474000000000004</v>
      </c>
      <c r="J90" t="s">
        <v>342</v>
      </c>
      <c r="K90" t="s">
        <v>341</v>
      </c>
      <c r="L90">
        <v>0</v>
      </c>
      <c r="M90">
        <v>80</v>
      </c>
      <c r="N90">
        <v>1.24E-2</v>
      </c>
      <c r="O90">
        <v>87.474000000000004</v>
      </c>
      <c r="P90" t="s">
        <v>343</v>
      </c>
      <c r="Q90" t="s">
        <v>341</v>
      </c>
      <c r="R90">
        <v>0</v>
      </c>
      <c r="S90">
        <v>95</v>
      </c>
      <c r="T90">
        <v>5.4999999999999997E-3</v>
      </c>
      <c r="U90">
        <v>96.030100000000004</v>
      </c>
      <c r="V90" t="s">
        <v>344</v>
      </c>
      <c r="W90" t="s">
        <v>341</v>
      </c>
      <c r="X90">
        <v>0</v>
      </c>
      <c r="Y90">
        <v>75</v>
      </c>
      <c r="Z90">
        <v>8.2000000000000007E-3</v>
      </c>
      <c r="AA90">
        <v>91.4255</v>
      </c>
      <c r="AB90" t="s">
        <v>344</v>
      </c>
      <c r="AC90" t="s">
        <v>341</v>
      </c>
      <c r="AD90">
        <v>0</v>
      </c>
      <c r="AE90">
        <v>75</v>
      </c>
      <c r="AF90">
        <v>1.1900000000000001E-2</v>
      </c>
      <c r="AG90">
        <v>87.731499999999997</v>
      </c>
      <c r="AH90" t="s">
        <v>343</v>
      </c>
      <c r="AI90" t="s">
        <v>341</v>
      </c>
      <c r="AJ90">
        <v>0</v>
      </c>
      <c r="AK90">
        <v>65</v>
      </c>
      <c r="AL90">
        <v>1.7299999999999999E-2</v>
      </c>
      <c r="AM90">
        <v>88.277199999999993</v>
      </c>
      <c r="AN90" t="s">
        <v>344</v>
      </c>
      <c r="AO90" t="s">
        <v>341</v>
      </c>
      <c r="AP90">
        <v>2.0000000000000001E-4</v>
      </c>
      <c r="AQ90">
        <v>24.1111</v>
      </c>
      <c r="AR90">
        <v>2.0899999999999998E-2</v>
      </c>
      <c r="AS90">
        <v>40.141399999999997</v>
      </c>
      <c r="AT90" t="s">
        <v>345</v>
      </c>
      <c r="AU90" t="s">
        <v>341</v>
      </c>
      <c r="AV90">
        <v>0</v>
      </c>
      <c r="AW90">
        <v>39</v>
      </c>
      <c r="AX90">
        <v>1.55E-2</v>
      </c>
      <c r="AY90">
        <v>49.301299999999998</v>
      </c>
      <c r="AZ90" t="s">
        <v>344</v>
      </c>
      <c r="BA90" t="s">
        <v>341</v>
      </c>
      <c r="BB90">
        <v>0</v>
      </c>
      <c r="BC90">
        <v>37</v>
      </c>
      <c r="BD90">
        <v>1.5900000000000001E-2</v>
      </c>
      <c r="BE90">
        <v>49.305700000000002</v>
      </c>
      <c r="BF90" t="s">
        <v>346</v>
      </c>
      <c r="BG90" t="s">
        <v>341</v>
      </c>
      <c r="BH90">
        <v>1E-4</v>
      </c>
      <c r="BI90">
        <v>41.6</v>
      </c>
      <c r="BJ90">
        <v>1.5599999999999999E-2</v>
      </c>
      <c r="BK90">
        <v>72.2196</v>
      </c>
      <c r="BL90" t="s">
        <v>342</v>
      </c>
      <c r="BM90" t="s">
        <v>341</v>
      </c>
      <c r="BN90">
        <v>1E-4</v>
      </c>
      <c r="BO90">
        <v>36.200000000000003</v>
      </c>
      <c r="BP90">
        <v>1.77E-2</v>
      </c>
      <c r="BQ90">
        <v>53.986800000000002</v>
      </c>
      <c r="BR90" t="s">
        <v>343</v>
      </c>
      <c r="BS90" t="s">
        <v>341</v>
      </c>
      <c r="BT90">
        <v>0</v>
      </c>
      <c r="BU90">
        <v>75</v>
      </c>
      <c r="BV90">
        <v>1.3299999999999999E-2</v>
      </c>
      <c r="BW90">
        <v>82.8797</v>
      </c>
      <c r="BX90" t="s">
        <v>343</v>
      </c>
      <c r="BY90" t="s">
        <v>341</v>
      </c>
      <c r="BZ90">
        <v>0</v>
      </c>
      <c r="CA90">
        <v>58.333300000000001</v>
      </c>
      <c r="CB90">
        <v>1.4999999999999999E-2</v>
      </c>
      <c r="CC90">
        <v>76.979100000000003</v>
      </c>
      <c r="CD90" t="s">
        <v>345</v>
      </c>
      <c r="CE90" t="s">
        <v>341</v>
      </c>
      <c r="CF90">
        <v>0</v>
      </c>
      <c r="CG90">
        <v>44</v>
      </c>
      <c r="CH90">
        <v>1.04E-2</v>
      </c>
      <c r="CI90">
        <v>71.498800000000003</v>
      </c>
      <c r="CJ90" t="s">
        <v>344</v>
      </c>
      <c r="CK90" t="s">
        <v>341</v>
      </c>
      <c r="CL90">
        <v>0</v>
      </c>
      <c r="CM90">
        <v>38</v>
      </c>
      <c r="CN90">
        <v>9.1999999999999998E-3</v>
      </c>
      <c r="CO90">
        <v>53.670299999999997</v>
      </c>
      <c r="CP90" t="s">
        <v>344</v>
      </c>
      <c r="CQ90" t="s">
        <v>341</v>
      </c>
      <c r="CR90">
        <v>0</v>
      </c>
      <c r="CS90">
        <v>34.4</v>
      </c>
      <c r="CT90">
        <v>1.47E-2</v>
      </c>
      <c r="CU90">
        <v>54.569600000000001</v>
      </c>
      <c r="CV90" t="s">
        <v>344</v>
      </c>
      <c r="CW90" t="s">
        <v>341</v>
      </c>
      <c r="CX90">
        <v>1E-4</v>
      </c>
      <c r="CY90">
        <v>33.25</v>
      </c>
      <c r="CZ90">
        <v>1.9E-2</v>
      </c>
      <c r="DA90">
        <v>51.807000000000002</v>
      </c>
      <c r="DB90" t="s">
        <v>345</v>
      </c>
      <c r="DC90" t="s">
        <v>341</v>
      </c>
      <c r="DD90">
        <v>1E-4</v>
      </c>
      <c r="DE90">
        <v>32.6</v>
      </c>
      <c r="DF90">
        <v>1.6E-2</v>
      </c>
      <c r="DG90">
        <v>50.757800000000003</v>
      </c>
      <c r="DH90" t="s">
        <v>342</v>
      </c>
      <c r="DI90" t="s">
        <v>341</v>
      </c>
      <c r="DJ90">
        <v>0</v>
      </c>
      <c r="DK90">
        <v>51.25</v>
      </c>
      <c r="DL90">
        <v>2.1000000000000001E-2</v>
      </c>
      <c r="DM90">
        <v>68.571200000000005</v>
      </c>
      <c r="DN90" t="s">
        <v>342</v>
      </c>
      <c r="DO90" t="s">
        <v>341</v>
      </c>
      <c r="DP90">
        <v>0</v>
      </c>
      <c r="DQ90">
        <v>44.666699999999999</v>
      </c>
      <c r="DR90">
        <v>2.69E-2</v>
      </c>
      <c r="DS90">
        <v>56.961300000000001</v>
      </c>
      <c r="DT90">
        <v>0</v>
      </c>
      <c r="DU90">
        <v>0</v>
      </c>
    </row>
    <row r="91" spans="1:125" x14ac:dyDescent="0.25">
      <c r="A91">
        <v>0</v>
      </c>
      <c r="B91" t="s">
        <v>347</v>
      </c>
      <c r="C91" t="s">
        <v>32</v>
      </c>
      <c r="D91" t="s">
        <v>348</v>
      </c>
      <c r="E91" t="s">
        <v>347</v>
      </c>
      <c r="F91">
        <v>2.0000000000000001E-4</v>
      </c>
      <c r="G91">
        <v>27.6</v>
      </c>
      <c r="H91">
        <v>4.9500000000000002E-2</v>
      </c>
      <c r="I91">
        <v>27.794799999999999</v>
      </c>
      <c r="J91" t="s">
        <v>348</v>
      </c>
      <c r="K91" t="s">
        <v>347</v>
      </c>
      <c r="L91">
        <v>2.0000000000000001E-4</v>
      </c>
      <c r="M91">
        <v>27.6</v>
      </c>
      <c r="N91">
        <v>4.9500000000000002E-2</v>
      </c>
      <c r="O91">
        <v>27.794799999999999</v>
      </c>
      <c r="P91" t="s">
        <v>348</v>
      </c>
      <c r="Q91" t="s">
        <v>347</v>
      </c>
      <c r="R91">
        <v>0</v>
      </c>
      <c r="S91">
        <v>59.5</v>
      </c>
      <c r="T91">
        <v>1.21E-2</v>
      </c>
      <c r="U91">
        <v>76.508099999999999</v>
      </c>
      <c r="V91" t="s">
        <v>348</v>
      </c>
      <c r="W91" t="s">
        <v>347</v>
      </c>
      <c r="X91">
        <v>0</v>
      </c>
      <c r="Y91">
        <v>67.5</v>
      </c>
      <c r="Z91">
        <v>1.01E-2</v>
      </c>
      <c r="AA91">
        <v>85.527500000000003</v>
      </c>
      <c r="AB91" t="s">
        <v>349</v>
      </c>
      <c r="AC91" t="s">
        <v>347</v>
      </c>
      <c r="AD91">
        <v>0</v>
      </c>
      <c r="AE91">
        <v>63.75</v>
      </c>
      <c r="AF91">
        <v>1.43E-2</v>
      </c>
      <c r="AG91">
        <v>81.965699999999998</v>
      </c>
      <c r="AH91" t="s">
        <v>350</v>
      </c>
      <c r="AI91" t="s">
        <v>347</v>
      </c>
      <c r="AJ91">
        <v>0</v>
      </c>
      <c r="AK91">
        <v>51.666699999999999</v>
      </c>
      <c r="AL91">
        <v>2.6700000000000002E-2</v>
      </c>
      <c r="AM91">
        <v>70.8977</v>
      </c>
      <c r="AN91" t="s">
        <v>348</v>
      </c>
      <c r="AO91" t="s">
        <v>347</v>
      </c>
      <c r="AP91">
        <v>2.9999999999999997E-4</v>
      </c>
      <c r="AQ91">
        <v>22.7027</v>
      </c>
      <c r="AR91">
        <v>3.2099999999999997E-2</v>
      </c>
      <c r="AS91">
        <v>26.6982</v>
      </c>
      <c r="AT91" t="s">
        <v>350</v>
      </c>
      <c r="AU91" t="s">
        <v>347</v>
      </c>
      <c r="AV91">
        <v>0</v>
      </c>
      <c r="AW91">
        <v>38</v>
      </c>
      <c r="AX91">
        <v>1.37E-2</v>
      </c>
      <c r="AY91">
        <v>53.4161</v>
      </c>
      <c r="AZ91" t="s">
        <v>349</v>
      </c>
      <c r="BA91" t="s">
        <v>347</v>
      </c>
      <c r="BB91">
        <v>0</v>
      </c>
      <c r="BC91">
        <v>36</v>
      </c>
      <c r="BD91">
        <v>1.32E-2</v>
      </c>
      <c r="BE91">
        <v>55.143999999999998</v>
      </c>
      <c r="BF91" t="s">
        <v>351</v>
      </c>
      <c r="BG91" t="s">
        <v>347</v>
      </c>
      <c r="BH91">
        <v>4.0000000000000002E-4</v>
      </c>
      <c r="BI91">
        <v>20.3</v>
      </c>
      <c r="BJ91">
        <v>3.4700000000000002E-2</v>
      </c>
      <c r="BK91">
        <v>30.196300000000001</v>
      </c>
      <c r="BL91" t="s">
        <v>350</v>
      </c>
      <c r="BM91" t="s">
        <v>347</v>
      </c>
      <c r="BN91">
        <v>0</v>
      </c>
      <c r="BO91">
        <v>47</v>
      </c>
      <c r="BP91">
        <v>1.4E-2</v>
      </c>
      <c r="BQ91">
        <v>63.783799999999999</v>
      </c>
      <c r="BR91" t="s">
        <v>350</v>
      </c>
      <c r="BS91" t="s">
        <v>347</v>
      </c>
      <c r="BT91">
        <v>1E-4</v>
      </c>
      <c r="BU91">
        <v>23.4</v>
      </c>
      <c r="BV91">
        <v>4.4900000000000002E-2</v>
      </c>
      <c r="BW91">
        <v>32.297600000000003</v>
      </c>
      <c r="BX91" t="s">
        <v>348</v>
      </c>
      <c r="BY91" t="s">
        <v>347</v>
      </c>
      <c r="BZ91">
        <v>2.9999999999999997E-4</v>
      </c>
      <c r="CA91">
        <v>18.093800000000002</v>
      </c>
      <c r="CB91">
        <v>5.1499999999999997E-2</v>
      </c>
      <c r="CC91">
        <v>26.960100000000001</v>
      </c>
      <c r="CD91" t="s">
        <v>348</v>
      </c>
      <c r="CE91" t="s">
        <v>347</v>
      </c>
      <c r="CF91">
        <v>2.0000000000000001E-4</v>
      </c>
      <c r="CG91">
        <v>15.973000000000001</v>
      </c>
      <c r="CH91">
        <v>3.9699999999999999E-2</v>
      </c>
      <c r="CI91">
        <v>22.5319</v>
      </c>
      <c r="CJ91" t="s">
        <v>350</v>
      </c>
      <c r="CK91" t="s">
        <v>347</v>
      </c>
      <c r="CL91">
        <v>0</v>
      </c>
      <c r="CM91">
        <v>48</v>
      </c>
      <c r="CN91">
        <v>7.1000000000000004E-3</v>
      </c>
      <c r="CO91">
        <v>63.338500000000003</v>
      </c>
      <c r="CP91" t="s">
        <v>350</v>
      </c>
      <c r="CQ91" t="s">
        <v>347</v>
      </c>
      <c r="CR91">
        <v>0</v>
      </c>
      <c r="CS91">
        <v>41</v>
      </c>
      <c r="CT91">
        <v>1.34E-2</v>
      </c>
      <c r="CU91">
        <v>58.7577</v>
      </c>
      <c r="CV91" t="s">
        <v>350</v>
      </c>
      <c r="CW91" t="s">
        <v>347</v>
      </c>
      <c r="CX91">
        <v>0</v>
      </c>
      <c r="CY91">
        <v>43</v>
      </c>
      <c r="CZ91">
        <v>1.49E-2</v>
      </c>
      <c r="DA91">
        <v>62.200099999999999</v>
      </c>
      <c r="DB91" t="s">
        <v>348</v>
      </c>
      <c r="DC91" t="s">
        <v>347</v>
      </c>
      <c r="DD91">
        <v>0</v>
      </c>
      <c r="DE91">
        <v>42.5</v>
      </c>
      <c r="DF91">
        <v>1.29E-2</v>
      </c>
      <c r="DG91">
        <v>58.333300000000001</v>
      </c>
      <c r="DH91" t="s">
        <v>348</v>
      </c>
      <c r="DI91" t="s">
        <v>347</v>
      </c>
      <c r="DJ91">
        <v>1E-4</v>
      </c>
      <c r="DK91">
        <v>27.833300000000001</v>
      </c>
      <c r="DL91">
        <v>0.05</v>
      </c>
      <c r="DM91">
        <v>38.131500000000003</v>
      </c>
      <c r="DN91" t="s">
        <v>349</v>
      </c>
      <c r="DO91" t="s">
        <v>347</v>
      </c>
      <c r="DP91">
        <v>1E-4</v>
      </c>
      <c r="DQ91">
        <v>32.799999999999997</v>
      </c>
      <c r="DR91">
        <v>3.3700000000000001E-2</v>
      </c>
      <c r="DS91">
        <v>49.097499999999997</v>
      </c>
      <c r="DT91">
        <v>1E-4</v>
      </c>
      <c r="DU91">
        <v>0</v>
      </c>
    </row>
    <row r="92" spans="1:125" x14ac:dyDescent="0.25">
      <c r="A92">
        <v>0</v>
      </c>
      <c r="B92" t="s">
        <v>352</v>
      </c>
      <c r="C92" t="s">
        <v>32</v>
      </c>
      <c r="D92" t="s">
        <v>353</v>
      </c>
      <c r="E92" t="s">
        <v>352</v>
      </c>
      <c r="F92">
        <v>2.9999999999999997E-4</v>
      </c>
      <c r="G92">
        <v>23.1143</v>
      </c>
      <c r="H92">
        <v>4.48E-2</v>
      </c>
      <c r="I92">
        <v>31.392099999999999</v>
      </c>
      <c r="J92" t="s">
        <v>353</v>
      </c>
      <c r="K92" t="s">
        <v>352</v>
      </c>
      <c r="L92">
        <v>2.9999999999999997E-4</v>
      </c>
      <c r="M92">
        <v>23.1143</v>
      </c>
      <c r="N92">
        <v>4.48E-2</v>
      </c>
      <c r="O92">
        <v>31.392099999999999</v>
      </c>
      <c r="P92" t="s">
        <v>353</v>
      </c>
      <c r="Q92" t="s">
        <v>352</v>
      </c>
      <c r="R92">
        <v>2.9999999999999997E-4</v>
      </c>
      <c r="S92">
        <v>25.5</v>
      </c>
      <c r="T92">
        <v>2.7699999999999999E-2</v>
      </c>
      <c r="U92">
        <v>29.079000000000001</v>
      </c>
      <c r="V92" t="s">
        <v>354</v>
      </c>
      <c r="W92" t="s">
        <v>352</v>
      </c>
      <c r="X92">
        <v>1E-4</v>
      </c>
      <c r="Y92">
        <v>22.666699999999999</v>
      </c>
      <c r="Z92">
        <v>2.9399999999999999E-2</v>
      </c>
      <c r="AA92">
        <v>36.229900000000001</v>
      </c>
      <c r="AB92" t="s">
        <v>355</v>
      </c>
      <c r="AC92" t="s">
        <v>352</v>
      </c>
      <c r="AD92">
        <v>2.0000000000000001E-4</v>
      </c>
      <c r="AE92">
        <v>23.384599999999999</v>
      </c>
      <c r="AF92">
        <v>4.1000000000000002E-2</v>
      </c>
      <c r="AG92">
        <v>35.272599999999997</v>
      </c>
      <c r="AH92" t="s">
        <v>354</v>
      </c>
      <c r="AI92" t="s">
        <v>352</v>
      </c>
      <c r="AJ92">
        <v>1E-4</v>
      </c>
      <c r="AK92">
        <v>42.666699999999999</v>
      </c>
      <c r="AL92">
        <v>3.7400000000000003E-2</v>
      </c>
      <c r="AM92">
        <v>52.518700000000003</v>
      </c>
      <c r="AN92" t="s">
        <v>356</v>
      </c>
      <c r="AO92" t="s">
        <v>352</v>
      </c>
      <c r="AP92">
        <v>1.1999999999999999E-3</v>
      </c>
      <c r="AQ92">
        <v>13.331799999999999</v>
      </c>
      <c r="AR92">
        <v>3.6200000000000003E-2</v>
      </c>
      <c r="AS92">
        <v>23.5367</v>
      </c>
      <c r="AT92" t="s">
        <v>353</v>
      </c>
      <c r="AU92" t="s">
        <v>352</v>
      </c>
      <c r="AV92">
        <v>2.0000000000000001E-4</v>
      </c>
      <c r="AW92">
        <v>15.567600000000001</v>
      </c>
      <c r="AX92">
        <v>3.3099999999999997E-2</v>
      </c>
      <c r="AY92">
        <v>28.063199999999998</v>
      </c>
      <c r="AZ92" t="s">
        <v>353</v>
      </c>
      <c r="BA92" t="s">
        <v>352</v>
      </c>
      <c r="BB92">
        <v>4.0000000000000002E-4</v>
      </c>
      <c r="BC92">
        <v>14.4719</v>
      </c>
      <c r="BD92">
        <v>4.0099999999999997E-2</v>
      </c>
      <c r="BE92">
        <v>24.727699999999999</v>
      </c>
      <c r="BF92" t="s">
        <v>353</v>
      </c>
      <c r="BG92" t="s">
        <v>352</v>
      </c>
      <c r="BH92">
        <v>1.8E-3</v>
      </c>
      <c r="BI92">
        <v>10.0627</v>
      </c>
      <c r="BJ92">
        <v>5.4199999999999998E-2</v>
      </c>
      <c r="BK92">
        <v>13.5999</v>
      </c>
      <c r="BL92" t="s">
        <v>354</v>
      </c>
      <c r="BM92" t="s">
        <v>352</v>
      </c>
      <c r="BN92">
        <v>6.9999999999999999E-4</v>
      </c>
      <c r="BO92">
        <v>14.3</v>
      </c>
      <c r="BP92">
        <v>0.04</v>
      </c>
      <c r="BQ92">
        <v>24.582100000000001</v>
      </c>
      <c r="BR92" t="e">
        <f>-SLGVRVLF</f>
        <v>#NAME?</v>
      </c>
      <c r="BS92" t="s">
        <v>352</v>
      </c>
      <c r="BT92">
        <v>2.0000000000000001E-4</v>
      </c>
      <c r="BU92">
        <v>18</v>
      </c>
      <c r="BV92">
        <v>5.8000000000000003E-2</v>
      </c>
      <c r="BW92">
        <v>23.128</v>
      </c>
      <c r="BX92" t="s">
        <v>353</v>
      </c>
      <c r="BY92" t="s">
        <v>352</v>
      </c>
      <c r="BZ92">
        <v>5.0000000000000001E-4</v>
      </c>
      <c r="CA92">
        <v>13.482799999999999</v>
      </c>
      <c r="CB92">
        <v>6.3200000000000006E-2</v>
      </c>
      <c r="CC92">
        <v>20.556699999999999</v>
      </c>
      <c r="CD92" t="s">
        <v>356</v>
      </c>
      <c r="CE92" t="s">
        <v>352</v>
      </c>
      <c r="CF92">
        <v>2.9999999999999997E-4</v>
      </c>
      <c r="CG92">
        <v>13.950799999999999</v>
      </c>
      <c r="CH92">
        <v>3.8199999999999998E-2</v>
      </c>
      <c r="CI92">
        <v>23.5364</v>
      </c>
      <c r="CJ92" t="s">
        <v>353</v>
      </c>
      <c r="CK92" t="s">
        <v>352</v>
      </c>
      <c r="CL92">
        <v>1E-4</v>
      </c>
      <c r="CM92">
        <v>18.2667</v>
      </c>
      <c r="CN92">
        <v>1.61E-2</v>
      </c>
      <c r="CO92">
        <v>34.261899999999997</v>
      </c>
      <c r="CP92" t="s">
        <v>354</v>
      </c>
      <c r="CQ92" t="s">
        <v>352</v>
      </c>
      <c r="CR92">
        <v>2.9999999999999997E-4</v>
      </c>
      <c r="CS92">
        <v>18.076899999999998</v>
      </c>
      <c r="CT92">
        <v>2.3699999999999999E-2</v>
      </c>
      <c r="CU92">
        <v>35.749200000000002</v>
      </c>
      <c r="CV92" t="s">
        <v>356</v>
      </c>
      <c r="CW92" t="s">
        <v>352</v>
      </c>
      <c r="CX92">
        <v>5.9999999999999995E-4</v>
      </c>
      <c r="CY92">
        <v>16.494599999999998</v>
      </c>
      <c r="CZ92">
        <v>2.98E-2</v>
      </c>
      <c r="DA92">
        <v>33.877299999999998</v>
      </c>
      <c r="DB92" t="s">
        <v>353</v>
      </c>
      <c r="DC92" t="s">
        <v>352</v>
      </c>
      <c r="DD92">
        <v>2.9999999999999997E-4</v>
      </c>
      <c r="DE92">
        <v>17.949200000000001</v>
      </c>
      <c r="DF92">
        <v>2.9399999999999999E-2</v>
      </c>
      <c r="DG92">
        <v>30.8081</v>
      </c>
      <c r="DH92" t="e">
        <f>-SLGVRVLF</f>
        <v>#NAME?</v>
      </c>
      <c r="DI92" t="s">
        <v>352</v>
      </c>
      <c r="DJ92">
        <v>5.9999999999999995E-4</v>
      </c>
      <c r="DK92">
        <v>13.861800000000001</v>
      </c>
      <c r="DL92">
        <v>8.5900000000000004E-2</v>
      </c>
      <c r="DM92">
        <v>22.082699999999999</v>
      </c>
      <c r="DN92" t="e">
        <f>-SLGVRVLF</f>
        <v>#NAME?</v>
      </c>
      <c r="DO92" t="s">
        <v>352</v>
      </c>
      <c r="DP92">
        <v>1.12E-2</v>
      </c>
      <c r="DQ92">
        <v>5.3704000000000001</v>
      </c>
      <c r="DR92">
        <v>0.14660000000000001</v>
      </c>
      <c r="DS92">
        <v>9.9093</v>
      </c>
      <c r="DT92">
        <v>1E-3</v>
      </c>
      <c r="DU92">
        <v>0</v>
      </c>
    </row>
    <row r="93" spans="1:125" x14ac:dyDescent="0.25">
      <c r="A93">
        <v>0</v>
      </c>
      <c r="B93" t="s">
        <v>357</v>
      </c>
      <c r="C93" t="s">
        <v>32</v>
      </c>
      <c r="D93" t="e">
        <f>-VXEXECCF</f>
        <v>#NAME?</v>
      </c>
      <c r="E93" t="s">
        <v>357</v>
      </c>
      <c r="F93">
        <v>0</v>
      </c>
      <c r="G93">
        <v>68.75</v>
      </c>
      <c r="H93">
        <v>1.47E-2</v>
      </c>
      <c r="I93">
        <v>81.521000000000001</v>
      </c>
      <c r="J93" t="e">
        <f>-VXEXECCF</f>
        <v>#NAME?</v>
      </c>
      <c r="K93" t="s">
        <v>357</v>
      </c>
      <c r="L93">
        <v>0</v>
      </c>
      <c r="M93">
        <v>68.75</v>
      </c>
      <c r="N93">
        <v>1.47E-2</v>
      </c>
      <c r="O93">
        <v>81.521000000000001</v>
      </c>
      <c r="P93" t="s">
        <v>358</v>
      </c>
      <c r="Q93" t="s">
        <v>357</v>
      </c>
      <c r="R93">
        <v>0</v>
      </c>
      <c r="S93">
        <v>81.666700000000006</v>
      </c>
      <c r="T93">
        <v>8.6999999999999994E-3</v>
      </c>
      <c r="U93">
        <v>89.828800000000001</v>
      </c>
      <c r="V93" t="s">
        <v>359</v>
      </c>
      <c r="W93" t="s">
        <v>357</v>
      </c>
      <c r="X93">
        <v>0</v>
      </c>
      <c r="Y93">
        <v>67.5</v>
      </c>
      <c r="Z93">
        <v>1.12E-2</v>
      </c>
      <c r="AA93">
        <v>81.650400000000005</v>
      </c>
      <c r="AB93" t="s">
        <v>358</v>
      </c>
      <c r="AC93" t="s">
        <v>357</v>
      </c>
      <c r="AD93">
        <v>0</v>
      </c>
      <c r="AE93">
        <v>67.5</v>
      </c>
      <c r="AF93">
        <v>1.21E-2</v>
      </c>
      <c r="AG93">
        <v>87.224900000000005</v>
      </c>
      <c r="AH93" t="s">
        <v>360</v>
      </c>
      <c r="AI93" t="s">
        <v>357</v>
      </c>
      <c r="AJ93">
        <v>0</v>
      </c>
      <c r="AK93">
        <v>90</v>
      </c>
      <c r="AL93">
        <v>1.6799999999999999E-2</v>
      </c>
      <c r="AM93">
        <v>89.1785</v>
      </c>
      <c r="AN93" t="s">
        <v>359</v>
      </c>
      <c r="AO93" t="s">
        <v>357</v>
      </c>
      <c r="AP93">
        <v>1E-4</v>
      </c>
      <c r="AQ93">
        <v>32.9</v>
      </c>
      <c r="AR93">
        <v>1.8100000000000002E-2</v>
      </c>
      <c r="AS93">
        <v>45.196199999999997</v>
      </c>
      <c r="AT93" t="e">
        <f>-VXEXECCF</f>
        <v>#NAME?</v>
      </c>
      <c r="AU93" t="s">
        <v>357</v>
      </c>
      <c r="AV93">
        <v>0</v>
      </c>
      <c r="AW93">
        <v>38</v>
      </c>
      <c r="AX93">
        <v>1.4999999999999999E-2</v>
      </c>
      <c r="AY93">
        <v>50.451300000000003</v>
      </c>
      <c r="AZ93" t="e">
        <f>-VXEXECCF</f>
        <v>#NAME?</v>
      </c>
      <c r="BA93" t="s">
        <v>357</v>
      </c>
      <c r="BB93">
        <v>0</v>
      </c>
      <c r="BC93">
        <v>39</v>
      </c>
      <c r="BD93">
        <v>1.5299999999999999E-2</v>
      </c>
      <c r="BE93">
        <v>50.708100000000002</v>
      </c>
      <c r="BF93" t="s">
        <v>361</v>
      </c>
      <c r="BG93" t="s">
        <v>357</v>
      </c>
      <c r="BH93">
        <v>5.9999999999999995E-4</v>
      </c>
      <c r="BI93">
        <v>17.918900000000001</v>
      </c>
      <c r="BJ93">
        <v>4.4200000000000003E-2</v>
      </c>
      <c r="BK93">
        <v>20.272600000000001</v>
      </c>
      <c r="BL93" t="s">
        <v>359</v>
      </c>
      <c r="BM93" t="s">
        <v>357</v>
      </c>
      <c r="BN93">
        <v>4.0000000000000002E-4</v>
      </c>
      <c r="BO93">
        <v>18.510200000000001</v>
      </c>
      <c r="BP93">
        <v>4.4400000000000002E-2</v>
      </c>
      <c r="BQ93">
        <v>21.590499999999999</v>
      </c>
      <c r="BR93" t="s">
        <v>362</v>
      </c>
      <c r="BS93" t="s">
        <v>357</v>
      </c>
      <c r="BT93">
        <v>0</v>
      </c>
      <c r="BU93">
        <v>39</v>
      </c>
      <c r="BV93">
        <v>2.6700000000000002E-2</v>
      </c>
      <c r="BW93">
        <v>54.384399999999999</v>
      </c>
      <c r="BX93" t="s">
        <v>360</v>
      </c>
      <c r="BY93" t="s">
        <v>357</v>
      </c>
      <c r="BZ93">
        <v>0</v>
      </c>
      <c r="CA93">
        <v>38.333300000000001</v>
      </c>
      <c r="CB93">
        <v>3.4700000000000002E-2</v>
      </c>
      <c r="CC93">
        <v>41.9878</v>
      </c>
      <c r="CD93" t="s">
        <v>362</v>
      </c>
      <c r="CE93" t="s">
        <v>357</v>
      </c>
      <c r="CF93">
        <v>0</v>
      </c>
      <c r="CG93">
        <v>28.25</v>
      </c>
      <c r="CH93">
        <v>1.7500000000000002E-2</v>
      </c>
      <c r="CI93">
        <v>50.565300000000001</v>
      </c>
      <c r="CJ93" t="s">
        <v>359</v>
      </c>
      <c r="CK93" t="s">
        <v>357</v>
      </c>
      <c r="CL93">
        <v>0</v>
      </c>
      <c r="CM93">
        <v>34</v>
      </c>
      <c r="CN93">
        <v>1.0699999999999999E-2</v>
      </c>
      <c r="CO93">
        <v>48.049100000000003</v>
      </c>
      <c r="CP93" t="s">
        <v>360</v>
      </c>
      <c r="CQ93" t="s">
        <v>357</v>
      </c>
      <c r="CR93">
        <v>4.0000000000000002E-4</v>
      </c>
      <c r="CS93">
        <v>16.625</v>
      </c>
      <c r="CT93">
        <v>3.39E-2</v>
      </c>
      <c r="CU93">
        <v>24.030899999999999</v>
      </c>
      <c r="CV93" t="s">
        <v>360</v>
      </c>
      <c r="CW93" t="s">
        <v>357</v>
      </c>
      <c r="CX93">
        <v>8.0000000000000004E-4</v>
      </c>
      <c r="CY93">
        <v>14.851100000000001</v>
      </c>
      <c r="CZ93">
        <v>4.2000000000000003E-2</v>
      </c>
      <c r="DA93">
        <v>22.754799999999999</v>
      </c>
      <c r="DB93" t="s">
        <v>359</v>
      </c>
      <c r="DC93" t="s">
        <v>357</v>
      </c>
      <c r="DD93">
        <v>0</v>
      </c>
      <c r="DE93">
        <v>35.75</v>
      </c>
      <c r="DF93">
        <v>1.8599999999999998E-2</v>
      </c>
      <c r="DG93">
        <v>45.346299999999999</v>
      </c>
      <c r="DH93" t="s">
        <v>359</v>
      </c>
      <c r="DI93" t="s">
        <v>357</v>
      </c>
      <c r="DJ93">
        <v>0</v>
      </c>
      <c r="DK93">
        <v>36.75</v>
      </c>
      <c r="DL93">
        <v>3.7600000000000001E-2</v>
      </c>
      <c r="DM93">
        <v>47.745800000000003</v>
      </c>
      <c r="DN93" t="e">
        <f>-VXEXECCF</f>
        <v>#NAME?</v>
      </c>
      <c r="DO93" t="s">
        <v>357</v>
      </c>
      <c r="DP93">
        <v>1E-4</v>
      </c>
      <c r="DQ93">
        <v>30.076899999999998</v>
      </c>
      <c r="DR93">
        <v>0.05</v>
      </c>
      <c r="DS93">
        <v>36.008099999999999</v>
      </c>
      <c r="DT93">
        <v>1E-4</v>
      </c>
      <c r="DU93">
        <v>0</v>
      </c>
    </row>
    <row r="94" spans="1:125" x14ac:dyDescent="0.25">
      <c r="A94">
        <v>0</v>
      </c>
      <c r="B94" t="s">
        <v>363</v>
      </c>
      <c r="C94" t="s">
        <v>32</v>
      </c>
      <c r="D94" t="s">
        <v>364</v>
      </c>
      <c r="E94" t="s">
        <v>363</v>
      </c>
      <c r="F94">
        <v>1E-3</v>
      </c>
      <c r="G94">
        <v>14.8599</v>
      </c>
      <c r="H94">
        <v>6.0400000000000002E-2</v>
      </c>
      <c r="I94">
        <v>21.7042</v>
      </c>
      <c r="J94" t="s">
        <v>364</v>
      </c>
      <c r="K94" t="s">
        <v>363</v>
      </c>
      <c r="L94">
        <v>1E-3</v>
      </c>
      <c r="M94">
        <v>14.8599</v>
      </c>
      <c r="N94">
        <v>6.0400000000000002E-2</v>
      </c>
      <c r="O94">
        <v>21.7042</v>
      </c>
      <c r="P94" t="s">
        <v>365</v>
      </c>
      <c r="Q94" t="s">
        <v>363</v>
      </c>
      <c r="R94">
        <v>9.2200000000000004E-2</v>
      </c>
      <c r="S94">
        <v>1.6102000000000001</v>
      </c>
      <c r="T94">
        <v>8.8099999999999998E-2</v>
      </c>
      <c r="U94">
        <v>3.8262</v>
      </c>
      <c r="V94" t="s">
        <v>366</v>
      </c>
      <c r="W94" t="s">
        <v>363</v>
      </c>
      <c r="X94">
        <v>2.9999999999999997E-4</v>
      </c>
      <c r="Y94">
        <v>15.5098</v>
      </c>
      <c r="Z94">
        <v>4.02E-2</v>
      </c>
      <c r="AA94">
        <v>24.5276</v>
      </c>
      <c r="AB94" t="s">
        <v>366</v>
      </c>
      <c r="AC94" t="s">
        <v>363</v>
      </c>
      <c r="AD94">
        <v>1.9E-3</v>
      </c>
      <c r="AE94">
        <v>10.2765</v>
      </c>
      <c r="AF94">
        <v>5.8099999999999999E-2</v>
      </c>
      <c r="AG94">
        <v>22.7468</v>
      </c>
      <c r="AH94" t="s">
        <v>366</v>
      </c>
      <c r="AI94" t="s">
        <v>363</v>
      </c>
      <c r="AJ94">
        <v>2.0000000000000001E-4</v>
      </c>
      <c r="AK94">
        <v>23.956499999999998</v>
      </c>
      <c r="AL94">
        <v>4.8099999999999997E-2</v>
      </c>
      <c r="AM94">
        <v>38.708799999999997</v>
      </c>
      <c r="AN94" t="s">
        <v>364</v>
      </c>
      <c r="AO94" t="s">
        <v>363</v>
      </c>
      <c r="AP94">
        <v>1.8E-3</v>
      </c>
      <c r="AQ94">
        <v>11.1167</v>
      </c>
      <c r="AR94">
        <v>4.87E-2</v>
      </c>
      <c r="AS94">
        <v>16.759</v>
      </c>
      <c r="AT94" t="s">
        <v>366</v>
      </c>
      <c r="AU94" t="s">
        <v>363</v>
      </c>
      <c r="AV94">
        <v>1.1000000000000001E-3</v>
      </c>
      <c r="AW94">
        <v>8.2919</v>
      </c>
      <c r="AX94">
        <v>7.4999999999999997E-2</v>
      </c>
      <c r="AY94">
        <v>12.700200000000001</v>
      </c>
      <c r="AZ94" t="s">
        <v>367</v>
      </c>
      <c r="BA94" t="s">
        <v>363</v>
      </c>
      <c r="BB94">
        <v>2.3999999999999998E-3</v>
      </c>
      <c r="BC94">
        <v>7.7923</v>
      </c>
      <c r="BD94">
        <v>7.0599999999999996E-2</v>
      </c>
      <c r="BE94">
        <v>14.2996</v>
      </c>
      <c r="BF94" t="s">
        <v>366</v>
      </c>
      <c r="BG94" t="s">
        <v>363</v>
      </c>
      <c r="BH94">
        <v>6.7000000000000002E-3</v>
      </c>
      <c r="BI94">
        <v>4.6085000000000003</v>
      </c>
      <c r="BJ94">
        <v>7.0599999999999996E-2</v>
      </c>
      <c r="BK94">
        <v>7.242</v>
      </c>
      <c r="BL94" t="s">
        <v>366</v>
      </c>
      <c r="BM94" t="s">
        <v>363</v>
      </c>
      <c r="BN94">
        <v>1.1000000000000001E-3</v>
      </c>
      <c r="BO94">
        <v>11.3286</v>
      </c>
      <c r="BP94">
        <v>4.65E-2</v>
      </c>
      <c r="BQ94">
        <v>20.329899999999999</v>
      </c>
      <c r="BR94" t="s">
        <v>366</v>
      </c>
      <c r="BS94" t="s">
        <v>363</v>
      </c>
      <c r="BT94">
        <v>0.21190000000000001</v>
      </c>
      <c r="BU94">
        <v>0.1305</v>
      </c>
      <c r="BV94">
        <v>0.4098</v>
      </c>
      <c r="BW94">
        <v>0.1691</v>
      </c>
      <c r="BX94" t="s">
        <v>366</v>
      </c>
      <c r="BY94" t="s">
        <v>363</v>
      </c>
      <c r="BZ94">
        <v>0.32590000000000002</v>
      </c>
      <c r="CA94">
        <v>0.1489</v>
      </c>
      <c r="CB94">
        <v>0.45550000000000002</v>
      </c>
      <c r="CC94">
        <v>0.16059999999999999</v>
      </c>
      <c r="CD94" t="s">
        <v>366</v>
      </c>
      <c r="CE94" t="s">
        <v>363</v>
      </c>
      <c r="CF94">
        <v>6.7599999999999993E-2</v>
      </c>
      <c r="CG94">
        <v>0.45900000000000002</v>
      </c>
      <c r="CH94">
        <v>0.246</v>
      </c>
      <c r="CI94">
        <v>0.52529999999999999</v>
      </c>
      <c r="CJ94" t="s">
        <v>366</v>
      </c>
      <c r="CK94" t="s">
        <v>363</v>
      </c>
      <c r="CL94">
        <v>4.0000000000000002E-4</v>
      </c>
      <c r="CM94">
        <v>10.634600000000001</v>
      </c>
      <c r="CN94">
        <v>2.75E-2</v>
      </c>
      <c r="CO94">
        <v>19.408899999999999</v>
      </c>
      <c r="CP94" t="s">
        <v>366</v>
      </c>
      <c r="CQ94" t="s">
        <v>363</v>
      </c>
      <c r="CR94">
        <v>1.6000000000000001E-3</v>
      </c>
      <c r="CS94">
        <v>8.9436999999999998</v>
      </c>
      <c r="CT94">
        <v>4.3700000000000003E-2</v>
      </c>
      <c r="CU94">
        <v>17.303000000000001</v>
      </c>
      <c r="CV94" t="s">
        <v>366</v>
      </c>
      <c r="CW94" t="s">
        <v>363</v>
      </c>
      <c r="CX94">
        <v>2.0999999999999999E-3</v>
      </c>
      <c r="CY94">
        <v>9.83</v>
      </c>
      <c r="CZ94">
        <v>4.9000000000000002E-2</v>
      </c>
      <c r="DA94">
        <v>18.540500000000002</v>
      </c>
      <c r="DB94" t="s">
        <v>366</v>
      </c>
      <c r="DC94" t="s">
        <v>363</v>
      </c>
      <c r="DD94">
        <v>1.1000000000000001E-3</v>
      </c>
      <c r="DE94">
        <v>11.4521</v>
      </c>
      <c r="DF94">
        <v>4.9599999999999998E-2</v>
      </c>
      <c r="DG94">
        <v>17.490100000000002</v>
      </c>
      <c r="DH94" t="s">
        <v>366</v>
      </c>
      <c r="DI94" t="s">
        <v>363</v>
      </c>
      <c r="DJ94">
        <v>8.3000000000000001E-3</v>
      </c>
      <c r="DK94">
        <v>4.1997</v>
      </c>
      <c r="DL94">
        <v>0.19170000000000001</v>
      </c>
      <c r="DM94">
        <v>6.9184000000000001</v>
      </c>
      <c r="DN94" t="s">
        <v>366</v>
      </c>
      <c r="DO94" t="s">
        <v>363</v>
      </c>
      <c r="DP94">
        <v>4.0000000000000001E-3</v>
      </c>
      <c r="DQ94">
        <v>8.6577000000000002</v>
      </c>
      <c r="DR94">
        <v>0.1207</v>
      </c>
      <c r="DS94">
        <v>13.2727</v>
      </c>
      <c r="DT94">
        <v>3.6600000000000001E-2</v>
      </c>
      <c r="DU94">
        <v>4</v>
      </c>
    </row>
    <row r="95" spans="1:125" x14ac:dyDescent="0.25">
      <c r="A95">
        <v>0</v>
      </c>
      <c r="B95" t="s">
        <v>368</v>
      </c>
      <c r="C95" t="s">
        <v>32</v>
      </c>
      <c r="D95" t="s">
        <v>369</v>
      </c>
      <c r="E95" t="s">
        <v>368</v>
      </c>
      <c r="F95">
        <v>0</v>
      </c>
      <c r="G95">
        <v>50.416699999999999</v>
      </c>
      <c r="H95">
        <v>2.41E-2</v>
      </c>
      <c r="I95">
        <v>59.243600000000001</v>
      </c>
      <c r="J95" t="s">
        <v>369</v>
      </c>
      <c r="K95" t="s">
        <v>368</v>
      </c>
      <c r="L95">
        <v>0</v>
      </c>
      <c r="M95">
        <v>50.416699999999999</v>
      </c>
      <c r="N95">
        <v>2.41E-2</v>
      </c>
      <c r="O95">
        <v>59.243600000000001</v>
      </c>
      <c r="P95" t="s">
        <v>369</v>
      </c>
      <c r="Q95" t="s">
        <v>368</v>
      </c>
      <c r="R95">
        <v>1E-4</v>
      </c>
      <c r="S95">
        <v>41.6</v>
      </c>
      <c r="T95">
        <v>2.2499999999999999E-2</v>
      </c>
      <c r="U95">
        <v>40.250599999999999</v>
      </c>
      <c r="V95" t="s">
        <v>369</v>
      </c>
      <c r="W95" t="s">
        <v>368</v>
      </c>
      <c r="X95">
        <v>0</v>
      </c>
      <c r="Y95">
        <v>38.333300000000001</v>
      </c>
      <c r="Z95">
        <v>2.0500000000000001E-2</v>
      </c>
      <c r="AA95">
        <v>53.177799999999998</v>
      </c>
      <c r="AB95" t="s">
        <v>369</v>
      </c>
      <c r="AC95" t="s">
        <v>368</v>
      </c>
      <c r="AD95">
        <v>1E-4</v>
      </c>
      <c r="AE95">
        <v>33.625</v>
      </c>
      <c r="AF95">
        <v>3.9699999999999999E-2</v>
      </c>
      <c r="AG95">
        <v>36.5441</v>
      </c>
      <c r="AH95" t="s">
        <v>369</v>
      </c>
      <c r="AI95" t="s">
        <v>368</v>
      </c>
      <c r="AJ95">
        <v>0</v>
      </c>
      <c r="AK95">
        <v>49.5</v>
      </c>
      <c r="AL95">
        <v>2.9399999999999999E-2</v>
      </c>
      <c r="AM95">
        <v>65.781000000000006</v>
      </c>
      <c r="AN95" t="s">
        <v>369</v>
      </c>
      <c r="AO95" t="s">
        <v>368</v>
      </c>
      <c r="AP95">
        <v>8.0000000000000004E-4</v>
      </c>
      <c r="AQ95">
        <v>15.779400000000001</v>
      </c>
      <c r="AR95">
        <v>3.5200000000000002E-2</v>
      </c>
      <c r="AS95">
        <v>24.271000000000001</v>
      </c>
      <c r="AT95" t="s">
        <v>369</v>
      </c>
      <c r="AU95" t="s">
        <v>368</v>
      </c>
      <c r="AV95">
        <v>2.9999999999999997E-4</v>
      </c>
      <c r="AW95">
        <v>13.321999999999999</v>
      </c>
      <c r="AX95">
        <v>4.3900000000000002E-2</v>
      </c>
      <c r="AY95">
        <v>21.9192</v>
      </c>
      <c r="AZ95" t="s">
        <v>369</v>
      </c>
      <c r="BA95" t="s">
        <v>368</v>
      </c>
      <c r="BB95">
        <v>1.4E-3</v>
      </c>
      <c r="BC95">
        <v>9.5786999999999995</v>
      </c>
      <c r="BD95">
        <v>4.6399999999999997E-2</v>
      </c>
      <c r="BE95">
        <v>21.669499999999999</v>
      </c>
      <c r="BF95" t="s">
        <v>369</v>
      </c>
      <c r="BG95" t="s">
        <v>368</v>
      </c>
      <c r="BH95">
        <v>6.9999999999999999E-4</v>
      </c>
      <c r="BI95">
        <v>16.9651</v>
      </c>
      <c r="BJ95">
        <v>4.6899999999999997E-2</v>
      </c>
      <c r="BK95">
        <v>18.1602</v>
      </c>
      <c r="BL95" t="s">
        <v>369</v>
      </c>
      <c r="BM95" t="s">
        <v>368</v>
      </c>
      <c r="BN95">
        <v>2.9999999999999997E-4</v>
      </c>
      <c r="BO95">
        <v>20.2941</v>
      </c>
      <c r="BP95">
        <v>3.5200000000000002E-2</v>
      </c>
      <c r="BQ95">
        <v>28.557099999999998</v>
      </c>
      <c r="BR95" t="s">
        <v>369</v>
      </c>
      <c r="BS95" t="s">
        <v>368</v>
      </c>
      <c r="BT95">
        <v>2.9999999999999997E-4</v>
      </c>
      <c r="BU95">
        <v>14.651199999999999</v>
      </c>
      <c r="BV95">
        <v>6.2199999999999998E-2</v>
      </c>
      <c r="BW95">
        <v>20.877300000000002</v>
      </c>
      <c r="BX95" t="s">
        <v>369</v>
      </c>
      <c r="BY95" t="s">
        <v>368</v>
      </c>
      <c r="BZ95">
        <v>4.0000000000000002E-4</v>
      </c>
      <c r="CA95">
        <v>15.7273</v>
      </c>
      <c r="CB95">
        <v>5.5399999999999998E-2</v>
      </c>
      <c r="CC95">
        <v>24.554500000000001</v>
      </c>
      <c r="CD95" t="s">
        <v>369</v>
      </c>
      <c r="CE95" t="s">
        <v>368</v>
      </c>
      <c r="CF95">
        <v>1E-4</v>
      </c>
      <c r="CG95">
        <v>21.230799999999999</v>
      </c>
      <c r="CH95">
        <v>2.7900000000000001E-2</v>
      </c>
      <c r="CI95">
        <v>33.3401</v>
      </c>
      <c r="CJ95" t="s">
        <v>369</v>
      </c>
      <c r="CK95" t="s">
        <v>368</v>
      </c>
      <c r="CL95">
        <v>1E-4</v>
      </c>
      <c r="CM95">
        <v>18.399999999999999</v>
      </c>
      <c r="CN95">
        <v>2.1299999999999999E-2</v>
      </c>
      <c r="CO95">
        <v>25.9132</v>
      </c>
      <c r="CP95" t="s">
        <v>369</v>
      </c>
      <c r="CQ95" t="s">
        <v>368</v>
      </c>
      <c r="CR95">
        <v>1E-4</v>
      </c>
      <c r="CS95">
        <v>26.923100000000002</v>
      </c>
      <c r="CT95">
        <v>2.4E-2</v>
      </c>
      <c r="CU95">
        <v>35.277299999999997</v>
      </c>
      <c r="CV95" t="s">
        <v>369</v>
      </c>
      <c r="CW95" t="s">
        <v>368</v>
      </c>
      <c r="CX95">
        <v>2.0000000000000001E-4</v>
      </c>
      <c r="CY95">
        <v>24.3704</v>
      </c>
      <c r="CZ95">
        <v>2.9700000000000001E-2</v>
      </c>
      <c r="DA95">
        <v>34.058900000000001</v>
      </c>
      <c r="DB95" t="s">
        <v>369</v>
      </c>
      <c r="DC95" t="s">
        <v>368</v>
      </c>
      <c r="DD95">
        <v>4.0000000000000002E-4</v>
      </c>
      <c r="DE95">
        <v>17.067799999999998</v>
      </c>
      <c r="DF95">
        <v>3.7999999999999999E-2</v>
      </c>
      <c r="DG95">
        <v>23.740200000000002</v>
      </c>
      <c r="DH95" t="s">
        <v>369</v>
      </c>
      <c r="DI95" t="s">
        <v>368</v>
      </c>
      <c r="DJ95">
        <v>1.6000000000000001E-3</v>
      </c>
      <c r="DK95">
        <v>9.3711000000000002</v>
      </c>
      <c r="DL95">
        <v>9.8799999999999999E-2</v>
      </c>
      <c r="DM95">
        <v>18.607900000000001</v>
      </c>
      <c r="DN95" t="s">
        <v>369</v>
      </c>
      <c r="DO95" t="s">
        <v>368</v>
      </c>
      <c r="DP95">
        <v>9.1000000000000004E-3</v>
      </c>
      <c r="DQ95">
        <v>5.9332000000000003</v>
      </c>
      <c r="DR95">
        <v>0.16239999999999999</v>
      </c>
      <c r="DS95">
        <v>8.4296000000000006</v>
      </c>
      <c r="DT95">
        <v>8.0000000000000004E-4</v>
      </c>
      <c r="DU95">
        <v>0</v>
      </c>
    </row>
    <row r="96" spans="1:125" x14ac:dyDescent="0.25">
      <c r="A96">
        <v>0</v>
      </c>
      <c r="B96" t="s">
        <v>370</v>
      </c>
      <c r="C96" t="s">
        <v>32</v>
      </c>
      <c r="D96" t="s">
        <v>371</v>
      </c>
      <c r="E96" t="s">
        <v>370</v>
      </c>
      <c r="F96">
        <v>0</v>
      </c>
      <c r="G96">
        <v>67.5</v>
      </c>
      <c r="H96">
        <v>2.1299999999999999E-2</v>
      </c>
      <c r="I96">
        <v>65.243799999999993</v>
      </c>
      <c r="J96" t="s">
        <v>371</v>
      </c>
      <c r="K96" t="s">
        <v>370</v>
      </c>
      <c r="L96">
        <v>0</v>
      </c>
      <c r="M96">
        <v>67.5</v>
      </c>
      <c r="N96">
        <v>2.1299999999999999E-2</v>
      </c>
      <c r="O96">
        <v>65.243799999999993</v>
      </c>
      <c r="P96" t="s">
        <v>372</v>
      </c>
      <c r="Q96" t="s">
        <v>370</v>
      </c>
      <c r="R96">
        <v>0</v>
      </c>
      <c r="S96">
        <v>81.666700000000006</v>
      </c>
      <c r="T96">
        <v>1.5599999999999999E-2</v>
      </c>
      <c r="U96">
        <v>62.575800000000001</v>
      </c>
      <c r="V96" t="s">
        <v>373</v>
      </c>
      <c r="W96" t="s">
        <v>370</v>
      </c>
      <c r="X96">
        <v>2.7000000000000001E-3</v>
      </c>
      <c r="Y96">
        <v>6.1875</v>
      </c>
      <c r="Z96">
        <v>0.19350000000000001</v>
      </c>
      <c r="AA96">
        <v>2.5834999999999999</v>
      </c>
      <c r="AB96" t="s">
        <v>372</v>
      </c>
      <c r="AC96" t="s">
        <v>370</v>
      </c>
      <c r="AD96">
        <v>9.2999999999999992E-3</v>
      </c>
      <c r="AE96">
        <v>5.2275</v>
      </c>
      <c r="AF96">
        <v>0.30320000000000003</v>
      </c>
      <c r="AG96">
        <v>2.2511999999999999</v>
      </c>
      <c r="AH96" t="s">
        <v>371</v>
      </c>
      <c r="AI96" t="s">
        <v>370</v>
      </c>
      <c r="AJ96">
        <v>8.9999999999999998E-4</v>
      </c>
      <c r="AK96">
        <v>12.7469</v>
      </c>
      <c r="AL96">
        <v>0.1971</v>
      </c>
      <c r="AM96">
        <v>4.4432</v>
      </c>
      <c r="AN96" t="e">
        <f>-XEXECCFL</f>
        <v>#NAME?</v>
      </c>
      <c r="AO96" t="s">
        <v>370</v>
      </c>
      <c r="AP96">
        <v>0</v>
      </c>
      <c r="AQ96">
        <v>58.75</v>
      </c>
      <c r="AR96">
        <v>1.4E-2</v>
      </c>
      <c r="AS96">
        <v>55.177300000000002</v>
      </c>
      <c r="AT96" t="s">
        <v>373</v>
      </c>
      <c r="AU96" t="s">
        <v>370</v>
      </c>
      <c r="AV96">
        <v>0</v>
      </c>
      <c r="AW96">
        <v>65</v>
      </c>
      <c r="AX96">
        <v>1.24E-2</v>
      </c>
      <c r="AY96">
        <v>56.676499999999997</v>
      </c>
      <c r="AZ96" t="s">
        <v>373</v>
      </c>
      <c r="BA96" t="s">
        <v>370</v>
      </c>
      <c r="BB96">
        <v>0</v>
      </c>
      <c r="BC96">
        <v>60</v>
      </c>
      <c r="BD96">
        <v>1.29E-2</v>
      </c>
      <c r="BE96">
        <v>56.117800000000003</v>
      </c>
      <c r="BF96" t="s">
        <v>373</v>
      </c>
      <c r="BG96" t="s">
        <v>370</v>
      </c>
      <c r="BH96">
        <v>2.9999999999999997E-4</v>
      </c>
      <c r="BI96">
        <v>24.8889</v>
      </c>
      <c r="BJ96">
        <v>4.53E-2</v>
      </c>
      <c r="BK96">
        <v>19.409199999999998</v>
      </c>
      <c r="BL96" t="e">
        <f>-XEXECCFL</f>
        <v>#NAME?</v>
      </c>
      <c r="BM96" t="s">
        <v>370</v>
      </c>
      <c r="BN96">
        <v>0</v>
      </c>
      <c r="BO96">
        <v>39.75</v>
      </c>
      <c r="BP96">
        <v>3.2000000000000001E-2</v>
      </c>
      <c r="BQ96">
        <v>31.533300000000001</v>
      </c>
      <c r="BR96" t="s">
        <v>373</v>
      </c>
      <c r="BS96" t="s">
        <v>370</v>
      </c>
      <c r="BT96">
        <v>0</v>
      </c>
      <c r="BU96">
        <v>65</v>
      </c>
      <c r="BV96">
        <v>2.4299999999999999E-2</v>
      </c>
      <c r="BW96">
        <v>58.600900000000003</v>
      </c>
      <c r="BX96" t="s">
        <v>374</v>
      </c>
      <c r="BY96" t="s">
        <v>370</v>
      </c>
      <c r="BZ96">
        <v>0</v>
      </c>
      <c r="CA96">
        <v>58.333300000000001</v>
      </c>
      <c r="CB96">
        <v>2.58E-2</v>
      </c>
      <c r="CC96">
        <v>54.538800000000002</v>
      </c>
      <c r="CD96" t="s">
        <v>373</v>
      </c>
      <c r="CE96" t="s">
        <v>370</v>
      </c>
      <c r="CF96">
        <v>0</v>
      </c>
      <c r="CG96">
        <v>47</v>
      </c>
      <c r="CH96">
        <v>2.4400000000000002E-2</v>
      </c>
      <c r="CI96">
        <v>37.863399999999999</v>
      </c>
      <c r="CJ96" t="s">
        <v>373</v>
      </c>
      <c r="CK96" t="s">
        <v>370</v>
      </c>
      <c r="CL96">
        <v>0</v>
      </c>
      <c r="CM96">
        <v>48</v>
      </c>
      <c r="CN96">
        <v>1.18E-2</v>
      </c>
      <c r="CO96">
        <v>44.771000000000001</v>
      </c>
      <c r="CP96" t="e">
        <f>-XEXECCFL</f>
        <v>#NAME?</v>
      </c>
      <c r="CQ96" t="s">
        <v>370</v>
      </c>
      <c r="CR96">
        <v>0</v>
      </c>
      <c r="CS96">
        <v>40</v>
      </c>
      <c r="CT96">
        <v>2.5399999999999999E-2</v>
      </c>
      <c r="CU96">
        <v>33.348300000000002</v>
      </c>
      <c r="CV96" t="e">
        <f>-XEXECCFL</f>
        <v>#NAME?</v>
      </c>
      <c r="CW96" t="s">
        <v>370</v>
      </c>
      <c r="CX96">
        <v>1E-4</v>
      </c>
      <c r="CY96">
        <v>34.285699999999999</v>
      </c>
      <c r="CZ96">
        <v>3.1300000000000001E-2</v>
      </c>
      <c r="DA96">
        <v>32.185200000000002</v>
      </c>
      <c r="DB96" t="s">
        <v>373</v>
      </c>
      <c r="DC96" t="s">
        <v>370</v>
      </c>
      <c r="DD96">
        <v>0</v>
      </c>
      <c r="DE96">
        <v>55</v>
      </c>
      <c r="DF96">
        <v>1.4800000000000001E-2</v>
      </c>
      <c r="DG96">
        <v>53.570399999999999</v>
      </c>
      <c r="DH96" t="s">
        <v>373</v>
      </c>
      <c r="DI96" t="s">
        <v>370</v>
      </c>
      <c r="DJ96">
        <v>0</v>
      </c>
      <c r="DK96">
        <v>67.5</v>
      </c>
      <c r="DL96">
        <v>2.0400000000000001E-2</v>
      </c>
      <c r="DM96">
        <v>69.584900000000005</v>
      </c>
      <c r="DN96" t="s">
        <v>371</v>
      </c>
      <c r="DO96" t="s">
        <v>370</v>
      </c>
      <c r="DP96">
        <v>0</v>
      </c>
      <c r="DQ96">
        <v>67.5</v>
      </c>
      <c r="DR96">
        <v>2.0199999999999999E-2</v>
      </c>
      <c r="DS96">
        <v>67.142399999999995</v>
      </c>
      <c r="DT96">
        <v>6.9999999999999999E-4</v>
      </c>
      <c r="DU96">
        <v>0</v>
      </c>
    </row>
    <row r="97" spans="1:125" x14ac:dyDescent="0.25">
      <c r="A97">
        <v>0</v>
      </c>
      <c r="B97" t="s">
        <v>375</v>
      </c>
      <c r="C97" t="s">
        <v>32</v>
      </c>
      <c r="D97" t="s">
        <v>376</v>
      </c>
      <c r="E97" t="s">
        <v>375</v>
      </c>
      <c r="F97">
        <v>2.0000000000000001E-4</v>
      </c>
      <c r="G97">
        <v>29.529399999999999</v>
      </c>
      <c r="H97">
        <v>3.4299999999999997E-2</v>
      </c>
      <c r="I97">
        <v>42.4026</v>
      </c>
      <c r="J97" t="s">
        <v>376</v>
      </c>
      <c r="K97" t="s">
        <v>375</v>
      </c>
      <c r="L97">
        <v>2.0000000000000001E-4</v>
      </c>
      <c r="M97">
        <v>29.529399999999999</v>
      </c>
      <c r="N97">
        <v>3.4299999999999997E-2</v>
      </c>
      <c r="O97">
        <v>42.4026</v>
      </c>
      <c r="P97" t="e">
        <f>-RSKSVVFY</f>
        <v>#NAME?</v>
      </c>
      <c r="Q97" t="s">
        <v>375</v>
      </c>
      <c r="R97">
        <v>2.0299999999999999E-2</v>
      </c>
      <c r="S97">
        <v>3.5141</v>
      </c>
      <c r="T97">
        <v>4.4999999999999998E-2</v>
      </c>
      <c r="U97">
        <v>12.109299999999999</v>
      </c>
      <c r="V97" t="s">
        <v>377</v>
      </c>
      <c r="W97" t="s">
        <v>375</v>
      </c>
      <c r="X97">
        <v>1E-4</v>
      </c>
      <c r="Y97">
        <v>22.2</v>
      </c>
      <c r="Z97">
        <v>2.29E-2</v>
      </c>
      <c r="AA97">
        <v>47.615900000000003</v>
      </c>
      <c r="AB97" t="s">
        <v>376</v>
      </c>
      <c r="AC97" t="s">
        <v>375</v>
      </c>
      <c r="AD97">
        <v>2.0000000000000001E-4</v>
      </c>
      <c r="AE97">
        <v>27.1875</v>
      </c>
      <c r="AF97">
        <v>3.3300000000000003E-2</v>
      </c>
      <c r="AG97">
        <v>44.256300000000003</v>
      </c>
      <c r="AH97" t="s">
        <v>376</v>
      </c>
      <c r="AI97" t="s">
        <v>375</v>
      </c>
      <c r="AJ97">
        <v>1E-4</v>
      </c>
      <c r="AK97">
        <v>34.285699999999999</v>
      </c>
      <c r="AL97">
        <v>3.95E-2</v>
      </c>
      <c r="AM97">
        <v>49.373100000000001</v>
      </c>
      <c r="AN97" t="s">
        <v>378</v>
      </c>
      <c r="AO97" t="s">
        <v>375</v>
      </c>
      <c r="AP97">
        <v>6.9999999999999999E-4</v>
      </c>
      <c r="AQ97">
        <v>16.526800000000001</v>
      </c>
      <c r="AR97">
        <v>2.5899999999999999E-2</v>
      </c>
      <c r="AS97">
        <v>32.972299999999997</v>
      </c>
      <c r="AT97" t="s">
        <v>376</v>
      </c>
      <c r="AU97" t="s">
        <v>375</v>
      </c>
      <c r="AV97">
        <v>2.0000000000000001E-4</v>
      </c>
      <c r="AW97">
        <v>15.8919</v>
      </c>
      <c r="AX97">
        <v>2.5700000000000001E-2</v>
      </c>
      <c r="AY97">
        <v>34.616700000000002</v>
      </c>
      <c r="AZ97" t="s">
        <v>376</v>
      </c>
      <c r="BA97" t="s">
        <v>375</v>
      </c>
      <c r="BB97">
        <v>4.0000000000000002E-4</v>
      </c>
      <c r="BC97">
        <v>14.853899999999999</v>
      </c>
      <c r="BD97">
        <v>2.9899999999999999E-2</v>
      </c>
      <c r="BE97">
        <v>31.517099999999999</v>
      </c>
      <c r="BF97" t="s">
        <v>376</v>
      </c>
      <c r="BG97" t="s">
        <v>375</v>
      </c>
      <c r="BH97">
        <v>8.0000000000000004E-4</v>
      </c>
      <c r="BI97">
        <v>15.8972</v>
      </c>
      <c r="BJ97">
        <v>3.8399999999999997E-2</v>
      </c>
      <c r="BK97">
        <v>25.710899999999999</v>
      </c>
      <c r="BL97" t="s">
        <v>376</v>
      </c>
      <c r="BM97" t="s">
        <v>375</v>
      </c>
      <c r="BN97">
        <v>6.9999999999999999E-4</v>
      </c>
      <c r="BO97">
        <v>14.24</v>
      </c>
      <c r="BP97">
        <v>3.78E-2</v>
      </c>
      <c r="BQ97">
        <v>26.385200000000001</v>
      </c>
      <c r="BR97" t="e">
        <f>-RSKSVVFY</f>
        <v>#NAME?</v>
      </c>
      <c r="BS97" t="s">
        <v>375</v>
      </c>
      <c r="BT97">
        <v>1.04E-2</v>
      </c>
      <c r="BU97">
        <v>1.8868</v>
      </c>
      <c r="BV97">
        <v>0.17560000000000001</v>
      </c>
      <c r="BW97">
        <v>2.7980999999999998</v>
      </c>
      <c r="BX97" t="e">
        <f>-RSKSVVFY</f>
        <v>#NAME?</v>
      </c>
      <c r="BY97" t="s">
        <v>375</v>
      </c>
      <c r="BZ97">
        <v>6.7999999999999996E-3</v>
      </c>
      <c r="CA97">
        <v>3.7381000000000002</v>
      </c>
      <c r="CB97">
        <v>0.13880000000000001</v>
      </c>
      <c r="CC97">
        <v>5.4641000000000002</v>
      </c>
      <c r="CD97" t="s">
        <v>377</v>
      </c>
      <c r="CE97" t="s">
        <v>375</v>
      </c>
      <c r="CF97">
        <v>2.0000000000000001E-4</v>
      </c>
      <c r="CG97">
        <v>17.12</v>
      </c>
      <c r="CH97">
        <v>2.3E-2</v>
      </c>
      <c r="CI97">
        <v>40.023400000000002</v>
      </c>
      <c r="CJ97" t="s">
        <v>376</v>
      </c>
      <c r="CK97" t="s">
        <v>375</v>
      </c>
      <c r="CL97">
        <v>1E-4</v>
      </c>
      <c r="CM97">
        <v>17.444400000000002</v>
      </c>
      <c r="CN97">
        <v>1.52E-2</v>
      </c>
      <c r="CO97">
        <v>35.947400000000002</v>
      </c>
      <c r="CP97" t="s">
        <v>376</v>
      </c>
      <c r="CQ97" t="s">
        <v>375</v>
      </c>
      <c r="CR97">
        <v>2.0000000000000001E-4</v>
      </c>
      <c r="CS97">
        <v>20.928599999999999</v>
      </c>
      <c r="CT97">
        <v>2.3E-2</v>
      </c>
      <c r="CU97">
        <v>36.850099999999998</v>
      </c>
      <c r="CV97" t="s">
        <v>376</v>
      </c>
      <c r="CW97" t="s">
        <v>375</v>
      </c>
      <c r="CX97">
        <v>2.9999999999999997E-4</v>
      </c>
      <c r="CY97">
        <v>22.060600000000001</v>
      </c>
      <c r="CZ97">
        <v>2.7199999999999998E-2</v>
      </c>
      <c r="DA97">
        <v>37.303400000000003</v>
      </c>
      <c r="DB97" t="s">
        <v>376</v>
      </c>
      <c r="DC97" t="s">
        <v>375</v>
      </c>
      <c r="DD97">
        <v>4.0000000000000002E-4</v>
      </c>
      <c r="DE97">
        <v>16.9315</v>
      </c>
      <c r="DF97">
        <v>2.9700000000000001E-2</v>
      </c>
      <c r="DG97">
        <v>30.462599999999998</v>
      </c>
      <c r="DH97" t="s">
        <v>376</v>
      </c>
      <c r="DI97" t="s">
        <v>375</v>
      </c>
      <c r="DJ97">
        <v>4.2200000000000001E-2</v>
      </c>
      <c r="DK97">
        <v>1.5448</v>
      </c>
      <c r="DL97">
        <v>0.21210000000000001</v>
      </c>
      <c r="DM97">
        <v>5.7241999999999997</v>
      </c>
      <c r="DN97" t="s">
        <v>376</v>
      </c>
      <c r="DO97" t="s">
        <v>375</v>
      </c>
      <c r="DP97">
        <v>0.21529999999999999</v>
      </c>
      <c r="DQ97">
        <v>0.60370000000000001</v>
      </c>
      <c r="DR97">
        <v>0.35410000000000003</v>
      </c>
      <c r="DS97">
        <v>1.373</v>
      </c>
      <c r="DT97">
        <v>1.4999999999999999E-2</v>
      </c>
      <c r="DU97">
        <v>3</v>
      </c>
    </row>
    <row r="98" spans="1:125" x14ac:dyDescent="0.25">
      <c r="A98">
        <v>0</v>
      </c>
      <c r="B98" t="s">
        <v>379</v>
      </c>
      <c r="C98" t="s">
        <v>32</v>
      </c>
      <c r="D98" t="s">
        <v>380</v>
      </c>
      <c r="E98" t="s">
        <v>379</v>
      </c>
      <c r="F98">
        <v>1E-4</v>
      </c>
      <c r="G98">
        <v>40.666699999999999</v>
      </c>
      <c r="H98">
        <v>3.8800000000000001E-2</v>
      </c>
      <c r="I98">
        <v>36.955599999999997</v>
      </c>
      <c r="J98" t="s">
        <v>380</v>
      </c>
      <c r="K98" t="s">
        <v>379</v>
      </c>
      <c r="L98">
        <v>1E-4</v>
      </c>
      <c r="M98">
        <v>40.666699999999999</v>
      </c>
      <c r="N98">
        <v>3.8800000000000001E-2</v>
      </c>
      <c r="O98">
        <v>36.955599999999997</v>
      </c>
      <c r="P98" t="s">
        <v>380</v>
      </c>
      <c r="Q98" t="s">
        <v>379</v>
      </c>
      <c r="R98">
        <v>0</v>
      </c>
      <c r="S98">
        <v>55.5</v>
      </c>
      <c r="T98">
        <v>2.06E-2</v>
      </c>
      <c r="U98">
        <v>45.456600000000002</v>
      </c>
      <c r="V98" t="s">
        <v>380</v>
      </c>
      <c r="W98" t="s">
        <v>379</v>
      </c>
      <c r="X98">
        <v>0</v>
      </c>
      <c r="Y98">
        <v>67.5</v>
      </c>
      <c r="Z98">
        <v>1.7399999999999999E-2</v>
      </c>
      <c r="AA98">
        <v>61.487699999999997</v>
      </c>
      <c r="AB98" t="s">
        <v>380</v>
      </c>
      <c r="AC98" t="s">
        <v>379</v>
      </c>
      <c r="AD98">
        <v>0</v>
      </c>
      <c r="AE98">
        <v>56</v>
      </c>
      <c r="AF98">
        <v>3.5400000000000001E-2</v>
      </c>
      <c r="AG98">
        <v>41.579900000000002</v>
      </c>
      <c r="AH98" t="s">
        <v>380</v>
      </c>
      <c r="AI98" t="s">
        <v>379</v>
      </c>
      <c r="AJ98">
        <v>0</v>
      </c>
      <c r="AK98">
        <v>65</v>
      </c>
      <c r="AL98">
        <v>4.2700000000000002E-2</v>
      </c>
      <c r="AM98">
        <v>45.015099999999997</v>
      </c>
      <c r="AN98" t="s">
        <v>381</v>
      </c>
      <c r="AO98" t="s">
        <v>379</v>
      </c>
      <c r="AP98">
        <v>0</v>
      </c>
      <c r="AQ98">
        <v>46.333300000000001</v>
      </c>
      <c r="AR98">
        <v>1.4E-2</v>
      </c>
      <c r="AS98">
        <v>55.216299999999997</v>
      </c>
      <c r="AT98" t="s">
        <v>380</v>
      </c>
      <c r="AU98" t="s">
        <v>379</v>
      </c>
      <c r="AV98">
        <v>0</v>
      </c>
      <c r="AW98">
        <v>39</v>
      </c>
      <c r="AX98">
        <v>1.2999999999999999E-2</v>
      </c>
      <c r="AY98">
        <v>54.979700000000001</v>
      </c>
      <c r="AZ98" t="s">
        <v>380</v>
      </c>
      <c r="BA98" t="s">
        <v>379</v>
      </c>
      <c r="BB98">
        <v>0</v>
      </c>
      <c r="BC98">
        <v>40</v>
      </c>
      <c r="BD98">
        <v>1.4200000000000001E-2</v>
      </c>
      <c r="BE98">
        <v>53.078400000000002</v>
      </c>
      <c r="BF98" t="s">
        <v>380</v>
      </c>
      <c r="BG98" t="s">
        <v>379</v>
      </c>
      <c r="BH98">
        <v>0</v>
      </c>
      <c r="BI98">
        <v>50.909100000000002</v>
      </c>
      <c r="BJ98">
        <v>2.4899999999999999E-2</v>
      </c>
      <c r="BK98">
        <v>46.5154</v>
      </c>
      <c r="BL98" t="s">
        <v>380</v>
      </c>
      <c r="BM98" t="s">
        <v>379</v>
      </c>
      <c r="BN98">
        <v>0</v>
      </c>
      <c r="BO98">
        <v>43</v>
      </c>
      <c r="BP98">
        <v>1.9900000000000001E-2</v>
      </c>
      <c r="BQ98">
        <v>49.054400000000001</v>
      </c>
      <c r="BR98" t="s">
        <v>380</v>
      </c>
      <c r="BS98" t="s">
        <v>379</v>
      </c>
      <c r="BT98">
        <v>0</v>
      </c>
      <c r="BU98">
        <v>51.666699999999999</v>
      </c>
      <c r="BV98">
        <v>2.1899999999999999E-2</v>
      </c>
      <c r="BW98">
        <v>63.092500000000001</v>
      </c>
      <c r="BX98" t="s">
        <v>380</v>
      </c>
      <c r="BY98" t="s">
        <v>379</v>
      </c>
      <c r="BZ98">
        <v>0</v>
      </c>
      <c r="CA98">
        <v>58.333300000000001</v>
      </c>
      <c r="CB98">
        <v>1.6299999999999999E-2</v>
      </c>
      <c r="CC98">
        <v>73.8215</v>
      </c>
      <c r="CD98" t="s">
        <v>382</v>
      </c>
      <c r="CE98" t="s">
        <v>379</v>
      </c>
      <c r="CF98">
        <v>0</v>
      </c>
      <c r="CG98">
        <v>43</v>
      </c>
      <c r="CH98">
        <v>1.35E-2</v>
      </c>
      <c r="CI98">
        <v>60.998100000000001</v>
      </c>
      <c r="CJ98" t="s">
        <v>380</v>
      </c>
      <c r="CK98" t="s">
        <v>379</v>
      </c>
      <c r="CL98">
        <v>0</v>
      </c>
      <c r="CM98">
        <v>40</v>
      </c>
      <c r="CN98">
        <v>1.2500000000000001E-2</v>
      </c>
      <c r="CO98">
        <v>42.613799999999998</v>
      </c>
      <c r="CP98" t="s">
        <v>380</v>
      </c>
      <c r="CQ98" t="s">
        <v>379</v>
      </c>
      <c r="CR98">
        <v>0</v>
      </c>
      <c r="CS98">
        <v>52.5</v>
      </c>
      <c r="CT98">
        <v>1.44E-2</v>
      </c>
      <c r="CU98">
        <v>55.644199999999998</v>
      </c>
      <c r="CV98" t="s">
        <v>380</v>
      </c>
      <c r="CW98" t="s">
        <v>379</v>
      </c>
      <c r="CX98">
        <v>0</v>
      </c>
      <c r="CY98">
        <v>52.142899999999997</v>
      </c>
      <c r="CZ98">
        <v>1.7299999999999999E-2</v>
      </c>
      <c r="DA98">
        <v>55.599299999999999</v>
      </c>
      <c r="DB98" t="s">
        <v>380</v>
      </c>
      <c r="DC98" t="s">
        <v>379</v>
      </c>
      <c r="DD98">
        <v>0</v>
      </c>
      <c r="DE98">
        <v>39</v>
      </c>
      <c r="DF98">
        <v>1.9E-2</v>
      </c>
      <c r="DG98">
        <v>44.714500000000001</v>
      </c>
      <c r="DH98" t="s">
        <v>380</v>
      </c>
      <c r="DI98" t="s">
        <v>379</v>
      </c>
      <c r="DJ98">
        <v>1E-4</v>
      </c>
      <c r="DK98">
        <v>27.083300000000001</v>
      </c>
      <c r="DL98">
        <v>4.48E-2</v>
      </c>
      <c r="DM98">
        <v>41.767099999999999</v>
      </c>
      <c r="DN98" t="s">
        <v>380</v>
      </c>
      <c r="DO98" t="s">
        <v>379</v>
      </c>
      <c r="DP98">
        <v>1E-4</v>
      </c>
      <c r="DQ98">
        <v>28.833300000000001</v>
      </c>
      <c r="DR98">
        <v>5.0799999999999998E-2</v>
      </c>
      <c r="DS98">
        <v>35.5139</v>
      </c>
      <c r="DT98">
        <v>0</v>
      </c>
      <c r="DU98">
        <v>0</v>
      </c>
    </row>
    <row r="99" spans="1:125" x14ac:dyDescent="0.25">
      <c r="A99">
        <v>0</v>
      </c>
      <c r="B99" t="s">
        <v>383</v>
      </c>
      <c r="C99" t="s">
        <v>32</v>
      </c>
      <c r="D99" t="s">
        <v>384</v>
      </c>
      <c r="E99" t="s">
        <v>383</v>
      </c>
      <c r="F99">
        <v>0</v>
      </c>
      <c r="G99">
        <v>85</v>
      </c>
      <c r="H99">
        <v>1.4500000000000001E-2</v>
      </c>
      <c r="I99">
        <v>81.944699999999997</v>
      </c>
      <c r="J99" t="s">
        <v>384</v>
      </c>
      <c r="K99" t="s">
        <v>383</v>
      </c>
      <c r="L99">
        <v>0</v>
      </c>
      <c r="M99">
        <v>85</v>
      </c>
      <c r="N99">
        <v>1.4500000000000001E-2</v>
      </c>
      <c r="O99">
        <v>81.944699999999997</v>
      </c>
      <c r="P99" t="e">
        <f>-EXECCFLF</f>
        <v>#NAME?</v>
      </c>
      <c r="Q99" t="s">
        <v>383</v>
      </c>
      <c r="R99">
        <v>0</v>
      </c>
      <c r="S99">
        <v>81.666700000000006</v>
      </c>
      <c r="T99">
        <v>1.8499999999999999E-2</v>
      </c>
      <c r="U99">
        <v>51.974899999999998</v>
      </c>
      <c r="V99" t="e">
        <f>-EXECCFLF</f>
        <v>#NAME?</v>
      </c>
      <c r="W99" t="s">
        <v>383</v>
      </c>
      <c r="X99">
        <v>1E-4</v>
      </c>
      <c r="Y99">
        <v>27.25</v>
      </c>
      <c r="Z99">
        <v>8.9399999999999993E-2</v>
      </c>
      <c r="AA99">
        <v>7.6379999999999999</v>
      </c>
      <c r="AB99" t="e">
        <f>-EXECCFLF</f>
        <v>#NAME?</v>
      </c>
      <c r="AC99" t="s">
        <v>383</v>
      </c>
      <c r="AD99">
        <v>5.0000000000000001E-4</v>
      </c>
      <c r="AE99">
        <v>18.017499999999998</v>
      </c>
      <c r="AF99">
        <v>0.1603</v>
      </c>
      <c r="AG99">
        <v>5.8944999999999999</v>
      </c>
      <c r="AH99" t="e">
        <f>-EXECCFLF</f>
        <v>#NAME?</v>
      </c>
      <c r="AI99" t="s">
        <v>383</v>
      </c>
      <c r="AJ99">
        <v>1E-4</v>
      </c>
      <c r="AK99">
        <v>39</v>
      </c>
      <c r="AL99">
        <v>0.1148</v>
      </c>
      <c r="AM99">
        <v>10.1319</v>
      </c>
      <c r="AN99" t="s">
        <v>385</v>
      </c>
      <c r="AO99" t="s">
        <v>383</v>
      </c>
      <c r="AP99">
        <v>0</v>
      </c>
      <c r="AQ99">
        <v>80</v>
      </c>
      <c r="AR99">
        <v>7.7999999999999996E-3</v>
      </c>
      <c r="AS99">
        <v>77.041799999999995</v>
      </c>
      <c r="AT99" t="s">
        <v>385</v>
      </c>
      <c r="AU99" t="s">
        <v>383</v>
      </c>
      <c r="AV99">
        <v>0</v>
      </c>
      <c r="AW99">
        <v>100</v>
      </c>
      <c r="AX99">
        <v>6.1999999999999998E-3</v>
      </c>
      <c r="AY99">
        <v>78.125600000000006</v>
      </c>
      <c r="AZ99" t="s">
        <v>385</v>
      </c>
      <c r="BA99" t="s">
        <v>383</v>
      </c>
      <c r="BB99">
        <v>0</v>
      </c>
      <c r="BC99">
        <v>70</v>
      </c>
      <c r="BD99">
        <v>6.8999999999999999E-3</v>
      </c>
      <c r="BE99">
        <v>75.684399999999997</v>
      </c>
      <c r="BF99" t="s">
        <v>384</v>
      </c>
      <c r="BG99" t="s">
        <v>383</v>
      </c>
      <c r="BH99">
        <v>1E-4</v>
      </c>
      <c r="BI99">
        <v>44.75</v>
      </c>
      <c r="BJ99">
        <v>3.6799999999999999E-2</v>
      </c>
      <c r="BK99">
        <v>27.52</v>
      </c>
      <c r="BL99" t="s">
        <v>386</v>
      </c>
      <c r="BM99" t="s">
        <v>383</v>
      </c>
      <c r="BN99">
        <v>0</v>
      </c>
      <c r="BO99">
        <v>53</v>
      </c>
      <c r="BP99">
        <v>2.0899999999999998E-2</v>
      </c>
      <c r="BQ99">
        <v>46.977400000000003</v>
      </c>
      <c r="BR99" t="s">
        <v>387</v>
      </c>
      <c r="BS99" t="s">
        <v>383</v>
      </c>
      <c r="BT99">
        <v>0</v>
      </c>
      <c r="BU99">
        <v>65</v>
      </c>
      <c r="BV99">
        <v>2.1299999999999999E-2</v>
      </c>
      <c r="BW99">
        <v>64.303399999999996</v>
      </c>
      <c r="BX99" t="e">
        <f>-EXECCFLF</f>
        <v>#NAME?</v>
      </c>
      <c r="BY99" t="s">
        <v>383</v>
      </c>
      <c r="BZ99">
        <v>0</v>
      </c>
      <c r="CA99">
        <v>75</v>
      </c>
      <c r="CB99">
        <v>2.2800000000000001E-2</v>
      </c>
      <c r="CC99">
        <v>59.878100000000003</v>
      </c>
      <c r="CD99" t="s">
        <v>386</v>
      </c>
      <c r="CE99" t="s">
        <v>383</v>
      </c>
      <c r="CF99">
        <v>0</v>
      </c>
      <c r="CG99">
        <v>80</v>
      </c>
      <c r="CH99">
        <v>1.03E-2</v>
      </c>
      <c r="CI99">
        <v>71.913200000000003</v>
      </c>
      <c r="CJ99" t="s">
        <v>386</v>
      </c>
      <c r="CK99" t="s">
        <v>383</v>
      </c>
      <c r="CL99">
        <v>0</v>
      </c>
      <c r="CM99">
        <v>70</v>
      </c>
      <c r="CN99">
        <v>7.4999999999999997E-3</v>
      </c>
      <c r="CO99">
        <v>61.347700000000003</v>
      </c>
      <c r="CP99" t="s">
        <v>386</v>
      </c>
      <c r="CQ99" t="s">
        <v>383</v>
      </c>
      <c r="CR99">
        <v>0</v>
      </c>
      <c r="CS99">
        <v>67.5</v>
      </c>
      <c r="CT99">
        <v>1.32E-2</v>
      </c>
      <c r="CU99">
        <v>59.193300000000001</v>
      </c>
      <c r="CV99" t="s">
        <v>388</v>
      </c>
      <c r="CW99" t="s">
        <v>383</v>
      </c>
      <c r="CX99">
        <v>0</v>
      </c>
      <c r="CY99">
        <v>63.75</v>
      </c>
      <c r="CZ99">
        <v>1.7500000000000002E-2</v>
      </c>
      <c r="DA99">
        <v>55.049500000000002</v>
      </c>
      <c r="DB99" t="s">
        <v>386</v>
      </c>
      <c r="DC99" t="s">
        <v>383</v>
      </c>
      <c r="DD99">
        <v>0</v>
      </c>
      <c r="DE99">
        <v>80</v>
      </c>
      <c r="DF99">
        <v>9.5999999999999992E-3</v>
      </c>
      <c r="DG99">
        <v>68.808400000000006</v>
      </c>
      <c r="DH99" t="s">
        <v>387</v>
      </c>
      <c r="DI99" t="s">
        <v>383</v>
      </c>
      <c r="DJ99">
        <v>0</v>
      </c>
      <c r="DK99">
        <v>70</v>
      </c>
      <c r="DL99">
        <v>1.6899999999999998E-2</v>
      </c>
      <c r="DM99">
        <v>75.733099999999993</v>
      </c>
      <c r="DN99" t="s">
        <v>388</v>
      </c>
      <c r="DO99" t="s">
        <v>383</v>
      </c>
      <c r="DP99">
        <v>0</v>
      </c>
      <c r="DQ99">
        <v>62.5</v>
      </c>
      <c r="DR99">
        <v>2.1000000000000001E-2</v>
      </c>
      <c r="DS99">
        <v>65.727199999999996</v>
      </c>
      <c r="DT99">
        <v>0</v>
      </c>
      <c r="DU99">
        <v>0</v>
      </c>
    </row>
    <row r="100" spans="1:125" x14ac:dyDescent="0.25">
      <c r="A100">
        <v>0</v>
      </c>
      <c r="B100" t="s">
        <v>389</v>
      </c>
      <c r="C100" t="s">
        <v>32</v>
      </c>
      <c r="D100" t="s">
        <v>390</v>
      </c>
      <c r="E100" t="s">
        <v>389</v>
      </c>
      <c r="F100">
        <v>0</v>
      </c>
      <c r="G100">
        <v>78.333299999999994</v>
      </c>
      <c r="H100">
        <v>1.49E-2</v>
      </c>
      <c r="I100">
        <v>81.013199999999998</v>
      </c>
      <c r="J100" t="s">
        <v>390</v>
      </c>
      <c r="K100" t="s">
        <v>389</v>
      </c>
      <c r="L100">
        <v>0</v>
      </c>
      <c r="M100">
        <v>78.333299999999994</v>
      </c>
      <c r="N100">
        <v>1.49E-2</v>
      </c>
      <c r="O100">
        <v>81.013199999999998</v>
      </c>
      <c r="P100" t="s">
        <v>390</v>
      </c>
      <c r="Q100" t="s">
        <v>389</v>
      </c>
      <c r="R100">
        <v>1E-4</v>
      </c>
      <c r="S100">
        <v>44.6</v>
      </c>
      <c r="T100">
        <v>1.7899999999999999E-2</v>
      </c>
      <c r="U100">
        <v>54.1768</v>
      </c>
      <c r="V100" t="s">
        <v>390</v>
      </c>
      <c r="W100" t="s">
        <v>389</v>
      </c>
      <c r="X100">
        <v>0</v>
      </c>
      <c r="Y100">
        <v>52.5</v>
      </c>
      <c r="Z100">
        <v>2.1100000000000001E-2</v>
      </c>
      <c r="AA100">
        <v>51.8489</v>
      </c>
      <c r="AB100" t="s">
        <v>391</v>
      </c>
      <c r="AC100" t="s">
        <v>389</v>
      </c>
      <c r="AD100">
        <v>1E-4</v>
      </c>
      <c r="AE100">
        <v>34.285699999999999</v>
      </c>
      <c r="AF100">
        <v>5.11E-2</v>
      </c>
      <c r="AG100">
        <v>26.915199999999999</v>
      </c>
      <c r="AH100" t="s">
        <v>391</v>
      </c>
      <c r="AI100" t="s">
        <v>389</v>
      </c>
      <c r="AJ100">
        <v>1E-4</v>
      </c>
      <c r="AK100">
        <v>36</v>
      </c>
      <c r="AL100">
        <v>5.2999999999999999E-2</v>
      </c>
      <c r="AM100">
        <v>33.697099999999999</v>
      </c>
      <c r="AN100" t="e">
        <f>-SKSVVFYS</f>
        <v>#NAME?</v>
      </c>
      <c r="AO100" t="s">
        <v>389</v>
      </c>
      <c r="AP100">
        <v>0</v>
      </c>
      <c r="AQ100">
        <v>80</v>
      </c>
      <c r="AR100">
        <v>6.0000000000000001E-3</v>
      </c>
      <c r="AS100">
        <v>84.970200000000006</v>
      </c>
      <c r="AT100" t="e">
        <f>-SKSVVFYS</f>
        <v>#NAME?</v>
      </c>
      <c r="AU100" t="s">
        <v>389</v>
      </c>
      <c r="AV100">
        <v>0</v>
      </c>
      <c r="AW100">
        <v>100</v>
      </c>
      <c r="AX100">
        <v>6.6E-3</v>
      </c>
      <c r="AY100">
        <v>76.466399999999993</v>
      </c>
      <c r="AZ100" t="e">
        <f>-SKSVVFYS</f>
        <v>#NAME?</v>
      </c>
      <c r="BA100" t="s">
        <v>389</v>
      </c>
      <c r="BB100">
        <v>0</v>
      </c>
      <c r="BC100">
        <v>70</v>
      </c>
      <c r="BD100">
        <v>6.7000000000000002E-3</v>
      </c>
      <c r="BE100">
        <v>76.665199999999999</v>
      </c>
      <c r="BF100" t="s">
        <v>390</v>
      </c>
      <c r="BG100" t="s">
        <v>389</v>
      </c>
      <c r="BH100">
        <v>0</v>
      </c>
      <c r="BI100">
        <v>71.25</v>
      </c>
      <c r="BJ100">
        <v>1.44E-2</v>
      </c>
      <c r="BK100">
        <v>76.329899999999995</v>
      </c>
      <c r="BL100" t="e">
        <f>-SKSVVFYS</f>
        <v>#NAME?</v>
      </c>
      <c r="BM100" t="s">
        <v>389</v>
      </c>
      <c r="BN100">
        <v>0</v>
      </c>
      <c r="BO100">
        <v>80</v>
      </c>
      <c r="BP100">
        <v>8.8999999999999999E-3</v>
      </c>
      <c r="BQ100">
        <v>82.072400000000002</v>
      </c>
      <c r="BR100" t="s">
        <v>391</v>
      </c>
      <c r="BS100" t="s">
        <v>389</v>
      </c>
      <c r="BT100">
        <v>0</v>
      </c>
      <c r="BU100">
        <v>46</v>
      </c>
      <c r="BV100">
        <v>2.9399999999999999E-2</v>
      </c>
      <c r="BW100">
        <v>49.9985</v>
      </c>
      <c r="BX100" t="s">
        <v>390</v>
      </c>
      <c r="BY100" t="s">
        <v>389</v>
      </c>
      <c r="BZ100">
        <v>0</v>
      </c>
      <c r="CA100">
        <v>45</v>
      </c>
      <c r="CB100">
        <v>2.5999999999999999E-2</v>
      </c>
      <c r="CC100">
        <v>54.235599999999998</v>
      </c>
      <c r="CD100" t="s">
        <v>391</v>
      </c>
      <c r="CE100" t="s">
        <v>389</v>
      </c>
      <c r="CF100">
        <v>0</v>
      </c>
      <c r="CG100">
        <v>44</v>
      </c>
      <c r="CH100">
        <v>1.5599999999999999E-2</v>
      </c>
      <c r="CI100">
        <v>55.249200000000002</v>
      </c>
      <c r="CJ100" t="s">
        <v>391</v>
      </c>
      <c r="CK100" t="s">
        <v>389</v>
      </c>
      <c r="CL100">
        <v>0</v>
      </c>
      <c r="CM100">
        <v>70</v>
      </c>
      <c r="CN100">
        <v>5.4000000000000003E-3</v>
      </c>
      <c r="CO100">
        <v>73.669700000000006</v>
      </c>
      <c r="CP100" t="s">
        <v>391</v>
      </c>
      <c r="CQ100" t="s">
        <v>389</v>
      </c>
      <c r="CR100">
        <v>0</v>
      </c>
      <c r="CS100">
        <v>90</v>
      </c>
      <c r="CT100">
        <v>7.6E-3</v>
      </c>
      <c r="CU100">
        <v>81.4452</v>
      </c>
      <c r="CV100" t="s">
        <v>391</v>
      </c>
      <c r="CW100" t="s">
        <v>389</v>
      </c>
      <c r="CX100">
        <v>0</v>
      </c>
      <c r="CY100">
        <v>80</v>
      </c>
      <c r="CZ100">
        <v>9.4999999999999998E-3</v>
      </c>
      <c r="DA100">
        <v>80.2483</v>
      </c>
      <c r="DB100" t="s">
        <v>391</v>
      </c>
      <c r="DC100" t="s">
        <v>389</v>
      </c>
      <c r="DD100">
        <v>0</v>
      </c>
      <c r="DE100">
        <v>70</v>
      </c>
      <c r="DF100">
        <v>8.3000000000000001E-3</v>
      </c>
      <c r="DG100">
        <v>73.7256</v>
      </c>
      <c r="DH100" t="s">
        <v>390</v>
      </c>
      <c r="DI100" t="s">
        <v>389</v>
      </c>
      <c r="DJ100">
        <v>0</v>
      </c>
      <c r="DK100">
        <v>65</v>
      </c>
      <c r="DL100">
        <v>2.3199999999999998E-2</v>
      </c>
      <c r="DM100">
        <v>65.086200000000005</v>
      </c>
      <c r="DN100" t="s">
        <v>392</v>
      </c>
      <c r="DO100" t="s">
        <v>389</v>
      </c>
      <c r="DP100">
        <v>0</v>
      </c>
      <c r="DQ100">
        <v>54</v>
      </c>
      <c r="DR100">
        <v>2.4199999999999999E-2</v>
      </c>
      <c r="DS100">
        <v>60.610599999999998</v>
      </c>
      <c r="DT100">
        <v>0</v>
      </c>
      <c r="DU100">
        <v>0</v>
      </c>
    </row>
    <row r="101" spans="1:125" x14ac:dyDescent="0.25">
      <c r="A101">
        <v>0</v>
      </c>
      <c r="B101" t="s">
        <v>393</v>
      </c>
      <c r="C101" t="s">
        <v>32</v>
      </c>
      <c r="D101" t="s">
        <v>394</v>
      </c>
      <c r="E101" t="s">
        <v>393</v>
      </c>
      <c r="F101">
        <v>0</v>
      </c>
      <c r="G101">
        <v>76.666700000000006</v>
      </c>
      <c r="H101">
        <v>1.0200000000000001E-2</v>
      </c>
      <c r="I101">
        <v>92.244299999999996</v>
      </c>
      <c r="J101" t="s">
        <v>394</v>
      </c>
      <c r="K101" t="s">
        <v>393</v>
      </c>
      <c r="L101">
        <v>0</v>
      </c>
      <c r="M101">
        <v>76.666700000000006</v>
      </c>
      <c r="N101">
        <v>1.0200000000000001E-2</v>
      </c>
      <c r="O101">
        <v>92.244299999999996</v>
      </c>
      <c r="P101" t="s">
        <v>394</v>
      </c>
      <c r="Q101" t="s">
        <v>393</v>
      </c>
      <c r="R101">
        <v>4.1999999999999997E-3</v>
      </c>
      <c r="S101">
        <v>7.4276999999999997</v>
      </c>
      <c r="T101">
        <v>5.3800000000000001E-2</v>
      </c>
      <c r="U101">
        <v>8.7758000000000003</v>
      </c>
      <c r="V101" t="s">
        <v>394</v>
      </c>
      <c r="W101" t="s">
        <v>393</v>
      </c>
      <c r="X101">
        <v>0</v>
      </c>
      <c r="Y101">
        <v>75</v>
      </c>
      <c r="Z101">
        <v>1.2E-2</v>
      </c>
      <c r="AA101">
        <v>78.988100000000003</v>
      </c>
      <c r="AB101" t="s">
        <v>394</v>
      </c>
      <c r="AC101" t="s">
        <v>393</v>
      </c>
      <c r="AD101">
        <v>0</v>
      </c>
      <c r="AE101">
        <v>55</v>
      </c>
      <c r="AF101">
        <v>2.5600000000000001E-2</v>
      </c>
      <c r="AG101">
        <v>56.538800000000002</v>
      </c>
      <c r="AH101" t="s">
        <v>394</v>
      </c>
      <c r="AI101" t="s">
        <v>393</v>
      </c>
      <c r="AJ101">
        <v>0</v>
      </c>
      <c r="AK101">
        <v>75</v>
      </c>
      <c r="AL101">
        <v>2.3099999999999999E-2</v>
      </c>
      <c r="AM101">
        <v>77.760199999999998</v>
      </c>
      <c r="AN101" t="s">
        <v>394</v>
      </c>
      <c r="AO101" t="s">
        <v>393</v>
      </c>
      <c r="AP101">
        <v>0</v>
      </c>
      <c r="AQ101">
        <v>90</v>
      </c>
      <c r="AR101">
        <v>3.3999999999999998E-3</v>
      </c>
      <c r="AS101">
        <v>95.254000000000005</v>
      </c>
      <c r="AT101" t="s">
        <v>394</v>
      </c>
      <c r="AU101" t="s">
        <v>393</v>
      </c>
      <c r="AV101">
        <v>0</v>
      </c>
      <c r="AW101">
        <v>100</v>
      </c>
      <c r="AX101">
        <v>3.3E-3</v>
      </c>
      <c r="AY101">
        <v>92.385800000000003</v>
      </c>
      <c r="AZ101" t="s">
        <v>395</v>
      </c>
      <c r="BA101" t="s">
        <v>393</v>
      </c>
      <c r="BB101">
        <v>0</v>
      </c>
      <c r="BC101">
        <v>100</v>
      </c>
      <c r="BD101">
        <v>2.8999999999999998E-3</v>
      </c>
      <c r="BE101">
        <v>94.177400000000006</v>
      </c>
      <c r="BF101" t="s">
        <v>394</v>
      </c>
      <c r="BG101" t="s">
        <v>393</v>
      </c>
      <c r="BH101">
        <v>0</v>
      </c>
      <c r="BI101">
        <v>82.5</v>
      </c>
      <c r="BJ101">
        <v>9.7999999999999997E-3</v>
      </c>
      <c r="BK101">
        <v>91.054000000000002</v>
      </c>
      <c r="BL101" t="s">
        <v>394</v>
      </c>
      <c r="BM101" t="s">
        <v>393</v>
      </c>
      <c r="BN101">
        <v>0</v>
      </c>
      <c r="BO101">
        <v>100</v>
      </c>
      <c r="BP101">
        <v>3.7000000000000002E-3</v>
      </c>
      <c r="BQ101">
        <v>96.487700000000004</v>
      </c>
      <c r="BR101" t="s">
        <v>396</v>
      </c>
      <c r="BS101" t="s">
        <v>393</v>
      </c>
      <c r="BT101">
        <v>0</v>
      </c>
      <c r="BU101">
        <v>33</v>
      </c>
      <c r="BV101">
        <v>2.64E-2</v>
      </c>
      <c r="BW101">
        <v>54.789499999999997</v>
      </c>
      <c r="BX101" t="s">
        <v>394</v>
      </c>
      <c r="BY101" t="s">
        <v>393</v>
      </c>
      <c r="BZ101">
        <v>1E-4</v>
      </c>
      <c r="CA101">
        <v>31</v>
      </c>
      <c r="CB101">
        <v>3.1699999999999999E-2</v>
      </c>
      <c r="CC101">
        <v>45.7547</v>
      </c>
      <c r="CD101" t="s">
        <v>394</v>
      </c>
      <c r="CE101" t="s">
        <v>393</v>
      </c>
      <c r="CF101">
        <v>0</v>
      </c>
      <c r="CG101">
        <v>50</v>
      </c>
      <c r="CH101">
        <v>9.9000000000000008E-3</v>
      </c>
      <c r="CI101">
        <v>73.493399999999994</v>
      </c>
      <c r="CJ101" t="s">
        <v>394</v>
      </c>
      <c r="CK101" t="s">
        <v>393</v>
      </c>
      <c r="CL101">
        <v>0</v>
      </c>
      <c r="CM101">
        <v>100</v>
      </c>
      <c r="CN101">
        <v>2.8E-3</v>
      </c>
      <c r="CO101">
        <v>91.570499999999996</v>
      </c>
      <c r="CP101" t="s">
        <v>394</v>
      </c>
      <c r="CQ101" t="s">
        <v>393</v>
      </c>
      <c r="CR101">
        <v>0</v>
      </c>
      <c r="CS101">
        <v>100</v>
      </c>
      <c r="CT101">
        <v>3.3999999999999998E-3</v>
      </c>
      <c r="CU101">
        <v>96.039100000000005</v>
      </c>
      <c r="CV101" t="s">
        <v>394</v>
      </c>
      <c r="CW101" t="s">
        <v>393</v>
      </c>
      <c r="CX101">
        <v>0</v>
      </c>
      <c r="CY101">
        <v>100</v>
      </c>
      <c r="CZ101">
        <v>4.1000000000000003E-3</v>
      </c>
      <c r="DA101">
        <v>96.100099999999998</v>
      </c>
      <c r="DB101" t="s">
        <v>394</v>
      </c>
      <c r="DC101" t="s">
        <v>393</v>
      </c>
      <c r="DD101">
        <v>0</v>
      </c>
      <c r="DE101">
        <v>100</v>
      </c>
      <c r="DF101">
        <v>4.1000000000000003E-3</v>
      </c>
      <c r="DG101">
        <v>92.041300000000007</v>
      </c>
      <c r="DH101" t="s">
        <v>394</v>
      </c>
      <c r="DI101" t="s">
        <v>393</v>
      </c>
      <c r="DJ101">
        <v>0</v>
      </c>
      <c r="DK101">
        <v>65</v>
      </c>
      <c r="DL101">
        <v>1.38E-2</v>
      </c>
      <c r="DM101">
        <v>81.788200000000003</v>
      </c>
      <c r="DN101" t="s">
        <v>395</v>
      </c>
      <c r="DO101" t="s">
        <v>393</v>
      </c>
      <c r="DP101">
        <v>0</v>
      </c>
      <c r="DQ101">
        <v>85</v>
      </c>
      <c r="DR101">
        <v>8.5000000000000006E-3</v>
      </c>
      <c r="DS101">
        <v>90.604699999999994</v>
      </c>
      <c r="DT101">
        <v>2.0000000000000001E-4</v>
      </c>
      <c r="DU101">
        <v>0</v>
      </c>
    </row>
    <row r="102" spans="1:125" x14ac:dyDescent="0.25">
      <c r="A102">
        <v>0</v>
      </c>
      <c r="B102" t="s">
        <v>397</v>
      </c>
      <c r="C102" t="s">
        <v>32</v>
      </c>
      <c r="D102" t="s">
        <v>398</v>
      </c>
      <c r="E102" t="s">
        <v>397</v>
      </c>
      <c r="F102">
        <v>0</v>
      </c>
      <c r="G102">
        <v>95</v>
      </c>
      <c r="H102">
        <v>8.8999999999999999E-3</v>
      </c>
      <c r="I102">
        <v>95.025199999999998</v>
      </c>
      <c r="J102" t="s">
        <v>398</v>
      </c>
      <c r="K102" t="s">
        <v>397</v>
      </c>
      <c r="L102">
        <v>0</v>
      </c>
      <c r="M102">
        <v>95</v>
      </c>
      <c r="N102">
        <v>8.8999999999999999E-3</v>
      </c>
      <c r="O102">
        <v>95.025199999999998</v>
      </c>
      <c r="P102" t="s">
        <v>399</v>
      </c>
      <c r="Q102" t="s">
        <v>397</v>
      </c>
      <c r="R102">
        <v>0</v>
      </c>
      <c r="S102">
        <v>83.333299999999994</v>
      </c>
      <c r="T102">
        <v>2.1499999999999998E-2</v>
      </c>
      <c r="U102">
        <v>42.8459</v>
      </c>
      <c r="V102" t="s">
        <v>399</v>
      </c>
      <c r="W102" t="s">
        <v>397</v>
      </c>
      <c r="X102">
        <v>0</v>
      </c>
      <c r="Y102">
        <v>65</v>
      </c>
      <c r="Z102">
        <v>3.1899999999999998E-2</v>
      </c>
      <c r="AA102">
        <v>32.7913</v>
      </c>
      <c r="AB102" t="s">
        <v>400</v>
      </c>
      <c r="AC102" t="s">
        <v>397</v>
      </c>
      <c r="AD102">
        <v>0</v>
      </c>
      <c r="AE102">
        <v>60</v>
      </c>
      <c r="AF102">
        <v>7.0099999999999996E-2</v>
      </c>
      <c r="AG102">
        <v>17.784600000000001</v>
      </c>
      <c r="AH102" t="s">
        <v>400</v>
      </c>
      <c r="AI102" t="s">
        <v>397</v>
      </c>
      <c r="AJ102">
        <v>0</v>
      </c>
      <c r="AK102">
        <v>59.285699999999999</v>
      </c>
      <c r="AL102">
        <v>7.9299999999999995E-2</v>
      </c>
      <c r="AM102">
        <v>18.0852</v>
      </c>
      <c r="AN102" t="s">
        <v>398</v>
      </c>
      <c r="AO102" t="s">
        <v>397</v>
      </c>
      <c r="AP102">
        <v>0</v>
      </c>
      <c r="AQ102">
        <v>100</v>
      </c>
      <c r="AR102">
        <v>2.5999999999999999E-3</v>
      </c>
      <c r="AS102">
        <v>96.358999999999995</v>
      </c>
      <c r="AT102" t="s">
        <v>399</v>
      </c>
      <c r="AU102" t="s">
        <v>397</v>
      </c>
      <c r="AV102">
        <v>0</v>
      </c>
      <c r="AW102">
        <v>100</v>
      </c>
      <c r="AX102">
        <v>2.5000000000000001E-3</v>
      </c>
      <c r="AY102">
        <v>95.435699999999997</v>
      </c>
      <c r="AZ102" t="s">
        <v>399</v>
      </c>
      <c r="BA102" t="s">
        <v>397</v>
      </c>
      <c r="BB102">
        <v>0</v>
      </c>
      <c r="BC102">
        <v>100</v>
      </c>
      <c r="BD102">
        <v>2.3E-3</v>
      </c>
      <c r="BE102">
        <v>95.763499999999993</v>
      </c>
      <c r="BF102" t="s">
        <v>398</v>
      </c>
      <c r="BG102" t="s">
        <v>397</v>
      </c>
      <c r="BH102">
        <v>0</v>
      </c>
      <c r="BI102">
        <v>95</v>
      </c>
      <c r="BJ102">
        <v>1.34E-2</v>
      </c>
      <c r="BK102">
        <v>79.554400000000001</v>
      </c>
      <c r="BL102" t="s">
        <v>399</v>
      </c>
      <c r="BM102" t="s">
        <v>397</v>
      </c>
      <c r="BN102">
        <v>0</v>
      </c>
      <c r="BO102">
        <v>90</v>
      </c>
      <c r="BP102">
        <v>7.0000000000000001E-3</v>
      </c>
      <c r="BQ102">
        <v>89.158699999999996</v>
      </c>
      <c r="BR102" t="s">
        <v>399</v>
      </c>
      <c r="BS102" t="s">
        <v>397</v>
      </c>
      <c r="BT102">
        <v>0</v>
      </c>
      <c r="BU102">
        <v>100</v>
      </c>
      <c r="BV102">
        <v>1.15E-2</v>
      </c>
      <c r="BW102">
        <v>87.088800000000006</v>
      </c>
      <c r="BX102" t="s">
        <v>399</v>
      </c>
      <c r="BY102" t="s">
        <v>397</v>
      </c>
      <c r="BZ102">
        <v>0</v>
      </c>
      <c r="CA102">
        <v>90</v>
      </c>
      <c r="CB102">
        <v>1.0200000000000001E-2</v>
      </c>
      <c r="CC102">
        <v>88.9495</v>
      </c>
      <c r="CD102" t="s">
        <v>399</v>
      </c>
      <c r="CE102" t="s">
        <v>397</v>
      </c>
      <c r="CF102">
        <v>0</v>
      </c>
      <c r="CG102">
        <v>100</v>
      </c>
      <c r="CH102">
        <v>5.1000000000000004E-3</v>
      </c>
      <c r="CI102">
        <v>92.703500000000005</v>
      </c>
      <c r="CJ102" t="s">
        <v>399</v>
      </c>
      <c r="CK102" t="s">
        <v>397</v>
      </c>
      <c r="CL102">
        <v>0</v>
      </c>
      <c r="CM102">
        <v>100</v>
      </c>
      <c r="CN102">
        <v>3.5999999999999999E-3</v>
      </c>
      <c r="CO102">
        <v>85.802800000000005</v>
      </c>
      <c r="CP102" t="s">
        <v>399</v>
      </c>
      <c r="CQ102" t="s">
        <v>397</v>
      </c>
      <c r="CR102">
        <v>0</v>
      </c>
      <c r="CS102">
        <v>90</v>
      </c>
      <c r="CT102">
        <v>5.3E-3</v>
      </c>
      <c r="CU102">
        <v>91.467600000000004</v>
      </c>
      <c r="CV102" t="s">
        <v>399</v>
      </c>
      <c r="CW102" t="s">
        <v>397</v>
      </c>
      <c r="CX102">
        <v>0</v>
      </c>
      <c r="CY102">
        <v>90</v>
      </c>
      <c r="CZ102">
        <v>6.4999999999999997E-3</v>
      </c>
      <c r="DA102">
        <v>91.147900000000007</v>
      </c>
      <c r="DB102" t="s">
        <v>399</v>
      </c>
      <c r="DC102" t="s">
        <v>397</v>
      </c>
      <c r="DD102">
        <v>0</v>
      </c>
      <c r="DE102">
        <v>100</v>
      </c>
      <c r="DF102">
        <v>4.1000000000000003E-3</v>
      </c>
      <c r="DG102">
        <v>92.061999999999998</v>
      </c>
      <c r="DH102" t="s">
        <v>401</v>
      </c>
      <c r="DI102" t="s">
        <v>397</v>
      </c>
      <c r="DJ102">
        <v>0</v>
      </c>
      <c r="DK102">
        <v>100</v>
      </c>
      <c r="DL102">
        <v>6.7000000000000002E-3</v>
      </c>
      <c r="DM102">
        <v>95.182400000000001</v>
      </c>
      <c r="DN102" t="s">
        <v>399</v>
      </c>
      <c r="DO102" t="s">
        <v>397</v>
      </c>
      <c r="DP102">
        <v>0</v>
      </c>
      <c r="DQ102">
        <v>100</v>
      </c>
      <c r="DR102">
        <v>8.5000000000000006E-3</v>
      </c>
      <c r="DS102">
        <v>90.532300000000006</v>
      </c>
      <c r="DT102">
        <v>0</v>
      </c>
      <c r="DU102">
        <v>0</v>
      </c>
    </row>
    <row r="103" spans="1:125" x14ac:dyDescent="0.25">
      <c r="A103">
        <v>0</v>
      </c>
      <c r="B103" t="s">
        <v>402</v>
      </c>
      <c r="C103" t="s">
        <v>32</v>
      </c>
      <c r="D103" t="s">
        <v>403</v>
      </c>
      <c r="E103" t="s">
        <v>402</v>
      </c>
      <c r="F103">
        <v>0</v>
      </c>
      <c r="G103">
        <v>95</v>
      </c>
      <c r="H103">
        <v>1.2E-2</v>
      </c>
      <c r="I103">
        <v>88.437299999999993</v>
      </c>
      <c r="J103" t="s">
        <v>403</v>
      </c>
      <c r="K103" t="s">
        <v>402</v>
      </c>
      <c r="L103">
        <v>0</v>
      </c>
      <c r="M103">
        <v>95</v>
      </c>
      <c r="N103">
        <v>1.2E-2</v>
      </c>
      <c r="O103">
        <v>88.437299999999993</v>
      </c>
      <c r="P103" t="s">
        <v>404</v>
      </c>
      <c r="Q103" t="s">
        <v>402</v>
      </c>
      <c r="R103">
        <v>0</v>
      </c>
      <c r="S103">
        <v>87.5</v>
      </c>
      <c r="T103">
        <v>1.54E-2</v>
      </c>
      <c r="U103">
        <v>63.1663</v>
      </c>
      <c r="V103" t="s">
        <v>403</v>
      </c>
      <c r="W103" t="s">
        <v>402</v>
      </c>
      <c r="X103">
        <v>0</v>
      </c>
      <c r="Y103">
        <v>100</v>
      </c>
      <c r="Z103">
        <v>1.43E-2</v>
      </c>
      <c r="AA103">
        <v>71.088499999999996</v>
      </c>
      <c r="AB103" t="s">
        <v>403</v>
      </c>
      <c r="AC103" t="s">
        <v>402</v>
      </c>
      <c r="AD103">
        <v>0</v>
      </c>
      <c r="AE103">
        <v>85</v>
      </c>
      <c r="AF103">
        <v>3.2399999999999998E-2</v>
      </c>
      <c r="AG103">
        <v>45.496499999999997</v>
      </c>
      <c r="AH103" t="s">
        <v>403</v>
      </c>
      <c r="AI103" t="s">
        <v>402</v>
      </c>
      <c r="AJ103">
        <v>0</v>
      </c>
      <c r="AK103">
        <v>95</v>
      </c>
      <c r="AL103">
        <v>3.4299999999999997E-2</v>
      </c>
      <c r="AM103">
        <v>57.295900000000003</v>
      </c>
      <c r="AN103" t="s">
        <v>403</v>
      </c>
      <c r="AO103" t="s">
        <v>402</v>
      </c>
      <c r="AP103">
        <v>0</v>
      </c>
      <c r="AQ103">
        <v>90</v>
      </c>
      <c r="AR103">
        <v>0.01</v>
      </c>
      <c r="AS103">
        <v>68.323400000000007</v>
      </c>
      <c r="AT103" t="s">
        <v>403</v>
      </c>
      <c r="AU103" t="s">
        <v>402</v>
      </c>
      <c r="AV103">
        <v>0</v>
      </c>
      <c r="AW103">
        <v>100</v>
      </c>
      <c r="AX103">
        <v>7.4999999999999997E-3</v>
      </c>
      <c r="AY103">
        <v>72.878799999999998</v>
      </c>
      <c r="AZ103" t="s">
        <v>403</v>
      </c>
      <c r="BA103" t="s">
        <v>402</v>
      </c>
      <c r="BB103">
        <v>0</v>
      </c>
      <c r="BC103">
        <v>100</v>
      </c>
      <c r="BD103">
        <v>8.0999999999999996E-3</v>
      </c>
      <c r="BE103">
        <v>70.980099999999993</v>
      </c>
      <c r="BF103" t="s">
        <v>404</v>
      </c>
      <c r="BG103" t="s">
        <v>402</v>
      </c>
      <c r="BH103">
        <v>0</v>
      </c>
      <c r="BI103">
        <v>90</v>
      </c>
      <c r="BJ103">
        <v>1.24E-2</v>
      </c>
      <c r="BK103">
        <v>83.145099999999999</v>
      </c>
      <c r="BL103" t="s">
        <v>404</v>
      </c>
      <c r="BM103" t="s">
        <v>402</v>
      </c>
      <c r="BN103">
        <v>0</v>
      </c>
      <c r="BO103">
        <v>90</v>
      </c>
      <c r="BP103">
        <v>1.06E-2</v>
      </c>
      <c r="BQ103">
        <v>75.526899999999998</v>
      </c>
      <c r="BR103" t="s">
        <v>404</v>
      </c>
      <c r="BS103" t="s">
        <v>402</v>
      </c>
      <c r="BT103">
        <v>0</v>
      </c>
      <c r="BU103">
        <v>85</v>
      </c>
      <c r="BV103">
        <v>1.1900000000000001E-2</v>
      </c>
      <c r="BW103">
        <v>86.049300000000002</v>
      </c>
      <c r="BX103" t="s">
        <v>404</v>
      </c>
      <c r="BY103" t="s">
        <v>402</v>
      </c>
      <c r="BZ103">
        <v>0</v>
      </c>
      <c r="CA103">
        <v>90</v>
      </c>
      <c r="CB103">
        <v>1.11E-2</v>
      </c>
      <c r="CC103">
        <v>86.781199999999998</v>
      </c>
      <c r="CD103" t="s">
        <v>404</v>
      </c>
      <c r="CE103" t="s">
        <v>402</v>
      </c>
      <c r="CF103">
        <v>0</v>
      </c>
      <c r="CG103">
        <v>100</v>
      </c>
      <c r="CH103">
        <v>5.7000000000000002E-3</v>
      </c>
      <c r="CI103">
        <v>90.488299999999995</v>
      </c>
      <c r="CJ103" t="s">
        <v>403</v>
      </c>
      <c r="CK103" t="s">
        <v>402</v>
      </c>
      <c r="CL103">
        <v>0</v>
      </c>
      <c r="CM103">
        <v>100</v>
      </c>
      <c r="CN103">
        <v>5.5999999999999999E-3</v>
      </c>
      <c r="CO103">
        <v>72.326499999999996</v>
      </c>
      <c r="CP103" t="s">
        <v>404</v>
      </c>
      <c r="CQ103" t="s">
        <v>402</v>
      </c>
      <c r="CR103">
        <v>0</v>
      </c>
      <c r="CS103">
        <v>90</v>
      </c>
      <c r="CT103">
        <v>8.0999999999999996E-3</v>
      </c>
      <c r="CU103">
        <v>79.210800000000006</v>
      </c>
      <c r="CV103" t="s">
        <v>404</v>
      </c>
      <c r="CW103" t="s">
        <v>402</v>
      </c>
      <c r="CX103">
        <v>0</v>
      </c>
      <c r="CY103">
        <v>90</v>
      </c>
      <c r="CZ103">
        <v>1.04E-2</v>
      </c>
      <c r="DA103">
        <v>77.0458</v>
      </c>
      <c r="DB103" t="s">
        <v>403</v>
      </c>
      <c r="DC103" t="s">
        <v>402</v>
      </c>
      <c r="DD103">
        <v>0</v>
      </c>
      <c r="DE103">
        <v>80</v>
      </c>
      <c r="DF103">
        <v>1.04E-2</v>
      </c>
      <c r="DG103">
        <v>66.139399999999995</v>
      </c>
      <c r="DH103" t="s">
        <v>404</v>
      </c>
      <c r="DI103" t="s">
        <v>402</v>
      </c>
      <c r="DJ103">
        <v>0</v>
      </c>
      <c r="DK103">
        <v>85</v>
      </c>
      <c r="DL103">
        <v>1.9599999999999999E-2</v>
      </c>
      <c r="DM103">
        <v>70.996099999999998</v>
      </c>
      <c r="DN103" t="s">
        <v>403</v>
      </c>
      <c r="DO103" t="s">
        <v>402</v>
      </c>
      <c r="DP103">
        <v>0</v>
      </c>
      <c r="DQ103">
        <v>65</v>
      </c>
      <c r="DR103">
        <v>2.7E-2</v>
      </c>
      <c r="DS103">
        <v>56.872399999999999</v>
      </c>
      <c r="DT103">
        <v>0</v>
      </c>
      <c r="DU103">
        <v>0</v>
      </c>
    </row>
    <row r="104" spans="1:125" x14ac:dyDescent="0.25">
      <c r="A104">
        <v>0</v>
      </c>
      <c r="B104" t="s">
        <v>405</v>
      </c>
      <c r="C104" t="s">
        <v>32</v>
      </c>
      <c r="D104" t="s">
        <v>406</v>
      </c>
      <c r="E104" t="s">
        <v>405</v>
      </c>
      <c r="F104">
        <v>1E-4</v>
      </c>
      <c r="G104">
        <v>32.5</v>
      </c>
      <c r="H104">
        <v>4.2700000000000002E-2</v>
      </c>
      <c r="I104">
        <v>33.182200000000002</v>
      </c>
      <c r="J104" t="s">
        <v>406</v>
      </c>
      <c r="K104" t="s">
        <v>405</v>
      </c>
      <c r="L104">
        <v>1E-4</v>
      </c>
      <c r="M104">
        <v>32.5</v>
      </c>
      <c r="N104">
        <v>4.2700000000000002E-2</v>
      </c>
      <c r="O104">
        <v>33.182200000000002</v>
      </c>
      <c r="P104" t="e">
        <f>-RVLFFIQI</f>
        <v>#NAME?</v>
      </c>
      <c r="Q104" t="s">
        <v>405</v>
      </c>
      <c r="R104">
        <v>1.4E-3</v>
      </c>
      <c r="S104">
        <v>12.601599999999999</v>
      </c>
      <c r="T104">
        <v>3.8800000000000001E-2</v>
      </c>
      <c r="U104">
        <v>15.991</v>
      </c>
      <c r="V104" t="s">
        <v>406</v>
      </c>
      <c r="W104" t="s">
        <v>405</v>
      </c>
      <c r="X104">
        <v>0</v>
      </c>
      <c r="Y104">
        <v>40.5</v>
      </c>
      <c r="Z104">
        <v>2.8799999999999999E-2</v>
      </c>
      <c r="AA104">
        <v>37.069400000000002</v>
      </c>
      <c r="AB104" t="s">
        <v>406</v>
      </c>
      <c r="AC104" t="s">
        <v>405</v>
      </c>
      <c r="AD104">
        <v>2.0000000000000001E-4</v>
      </c>
      <c r="AE104">
        <v>24.545500000000001</v>
      </c>
      <c r="AF104">
        <v>7.1099999999999997E-2</v>
      </c>
      <c r="AG104">
        <v>17.463799999999999</v>
      </c>
      <c r="AH104" t="s">
        <v>406</v>
      </c>
      <c r="AI104" t="s">
        <v>405</v>
      </c>
      <c r="AJ104">
        <v>1E-4</v>
      </c>
      <c r="AK104">
        <v>32.700000000000003</v>
      </c>
      <c r="AL104">
        <v>6.7500000000000004E-2</v>
      </c>
      <c r="AM104">
        <v>23.371400000000001</v>
      </c>
      <c r="AN104" t="s">
        <v>406</v>
      </c>
      <c r="AO104" t="s">
        <v>405</v>
      </c>
      <c r="AP104">
        <v>1.5E-3</v>
      </c>
      <c r="AQ104">
        <v>11.9917</v>
      </c>
      <c r="AR104">
        <v>4.5100000000000001E-2</v>
      </c>
      <c r="AS104">
        <v>18.347999999999999</v>
      </c>
      <c r="AT104" t="s">
        <v>406</v>
      </c>
      <c r="AU104" t="s">
        <v>405</v>
      </c>
      <c r="AV104">
        <v>2.9999999999999997E-4</v>
      </c>
      <c r="AW104">
        <v>13.186400000000001</v>
      </c>
      <c r="AX104">
        <v>3.9699999999999999E-2</v>
      </c>
      <c r="AY104">
        <v>24.003299999999999</v>
      </c>
      <c r="AZ104" t="s">
        <v>406</v>
      </c>
      <c r="BA104" t="s">
        <v>405</v>
      </c>
      <c r="BB104">
        <v>6.9999999999999999E-4</v>
      </c>
      <c r="BC104">
        <v>12.496700000000001</v>
      </c>
      <c r="BD104">
        <v>4.6199999999999998E-2</v>
      </c>
      <c r="BE104">
        <v>21.785799999999998</v>
      </c>
      <c r="BF104" t="s">
        <v>407</v>
      </c>
      <c r="BG104" t="s">
        <v>405</v>
      </c>
      <c r="BH104">
        <v>5.9999999999999995E-4</v>
      </c>
      <c r="BI104">
        <v>17.270299999999999</v>
      </c>
      <c r="BJ104">
        <v>3.3099999999999997E-2</v>
      </c>
      <c r="BK104">
        <v>32.383499999999998</v>
      </c>
      <c r="BL104" t="s">
        <v>406</v>
      </c>
      <c r="BM104" t="s">
        <v>405</v>
      </c>
      <c r="BN104">
        <v>2.0000000000000001E-4</v>
      </c>
      <c r="BO104">
        <v>21.7667</v>
      </c>
      <c r="BP104">
        <v>2.8400000000000002E-2</v>
      </c>
      <c r="BQ104">
        <v>35.525300000000001</v>
      </c>
      <c r="BR104" t="s">
        <v>406</v>
      </c>
      <c r="BS104" t="s">
        <v>405</v>
      </c>
      <c r="BT104">
        <v>1E-4</v>
      </c>
      <c r="BU104">
        <v>29.5</v>
      </c>
      <c r="BV104">
        <v>3.5499999999999997E-2</v>
      </c>
      <c r="BW104">
        <v>41.9116</v>
      </c>
      <c r="BX104" t="s">
        <v>406</v>
      </c>
      <c r="BY104" t="s">
        <v>405</v>
      </c>
      <c r="BZ104">
        <v>2.0000000000000001E-4</v>
      </c>
      <c r="CA104">
        <v>22.25</v>
      </c>
      <c r="CB104">
        <v>3.5299999999999998E-2</v>
      </c>
      <c r="CC104">
        <v>41.276200000000003</v>
      </c>
      <c r="CD104" t="s">
        <v>406</v>
      </c>
      <c r="CE104" t="s">
        <v>405</v>
      </c>
      <c r="CF104">
        <v>2.0000000000000001E-4</v>
      </c>
      <c r="CG104">
        <v>17.52</v>
      </c>
      <c r="CH104">
        <v>3.1600000000000003E-2</v>
      </c>
      <c r="CI104">
        <v>29.257400000000001</v>
      </c>
      <c r="CJ104" t="s">
        <v>406</v>
      </c>
      <c r="CK104" t="s">
        <v>405</v>
      </c>
      <c r="CL104">
        <v>2.0000000000000001E-4</v>
      </c>
      <c r="CM104">
        <v>13.666700000000001</v>
      </c>
      <c r="CN104">
        <v>2.47E-2</v>
      </c>
      <c r="CO104">
        <v>22.014600000000002</v>
      </c>
      <c r="CP104" t="s">
        <v>406</v>
      </c>
      <c r="CQ104" t="s">
        <v>405</v>
      </c>
      <c r="CR104">
        <v>1E-4</v>
      </c>
      <c r="CS104">
        <v>23.764700000000001</v>
      </c>
      <c r="CT104">
        <v>2.3199999999999998E-2</v>
      </c>
      <c r="CU104">
        <v>36.4529</v>
      </c>
      <c r="CV104" t="s">
        <v>406</v>
      </c>
      <c r="CW104" t="s">
        <v>405</v>
      </c>
      <c r="CX104">
        <v>2.9999999999999997E-4</v>
      </c>
      <c r="CY104">
        <v>22.848500000000001</v>
      </c>
      <c r="CZ104">
        <v>2.7799999999999998E-2</v>
      </c>
      <c r="DA104">
        <v>36.4039</v>
      </c>
      <c r="DB104" t="s">
        <v>406</v>
      </c>
      <c r="DC104" t="s">
        <v>405</v>
      </c>
      <c r="DD104">
        <v>1.1999999999999999E-3</v>
      </c>
      <c r="DE104">
        <v>11.367800000000001</v>
      </c>
      <c r="DF104">
        <v>4.02E-2</v>
      </c>
      <c r="DG104">
        <v>22.288399999999999</v>
      </c>
      <c r="DH104" t="s">
        <v>406</v>
      </c>
      <c r="DI104" t="s">
        <v>405</v>
      </c>
      <c r="DJ104">
        <v>5.9999999999999995E-4</v>
      </c>
      <c r="DK104">
        <v>13.9756</v>
      </c>
      <c r="DL104">
        <v>7.0599999999999996E-2</v>
      </c>
      <c r="DM104">
        <v>27.470199999999998</v>
      </c>
      <c r="DN104" t="s">
        <v>406</v>
      </c>
      <c r="DO104" t="s">
        <v>405</v>
      </c>
      <c r="DP104">
        <v>2E-3</v>
      </c>
      <c r="DQ104">
        <v>11.4787</v>
      </c>
      <c r="DR104">
        <v>9.5699999999999993E-2</v>
      </c>
      <c r="DS104">
        <v>18.047000000000001</v>
      </c>
      <c r="DT104">
        <v>5.0000000000000001E-4</v>
      </c>
      <c r="DU104">
        <v>0</v>
      </c>
    </row>
    <row r="105" spans="1:125" x14ac:dyDescent="0.25">
      <c r="A105">
        <v>0</v>
      </c>
      <c r="B105" t="s">
        <v>408</v>
      </c>
      <c r="C105" t="s">
        <v>32</v>
      </c>
      <c r="D105" t="s">
        <v>409</v>
      </c>
      <c r="E105" t="s">
        <v>408</v>
      </c>
      <c r="F105">
        <v>0</v>
      </c>
      <c r="G105">
        <v>71.25</v>
      </c>
      <c r="H105">
        <v>1.5299999999999999E-2</v>
      </c>
      <c r="I105">
        <v>79.791300000000007</v>
      </c>
      <c r="J105" t="s">
        <v>409</v>
      </c>
      <c r="K105" t="s">
        <v>408</v>
      </c>
      <c r="L105">
        <v>0</v>
      </c>
      <c r="M105">
        <v>71.25</v>
      </c>
      <c r="N105">
        <v>1.5299999999999999E-2</v>
      </c>
      <c r="O105">
        <v>79.791300000000007</v>
      </c>
      <c r="P105" t="s">
        <v>410</v>
      </c>
      <c r="Q105" t="s">
        <v>408</v>
      </c>
      <c r="R105">
        <v>0</v>
      </c>
      <c r="S105">
        <v>67.5</v>
      </c>
      <c r="T105">
        <v>1.6899999999999998E-2</v>
      </c>
      <c r="U105">
        <v>57.792400000000001</v>
      </c>
      <c r="V105" t="e">
        <f>-ECCFLFRL</f>
        <v>#NAME?</v>
      </c>
      <c r="W105" t="s">
        <v>408</v>
      </c>
      <c r="X105">
        <v>1E-4</v>
      </c>
      <c r="Y105">
        <v>22.8</v>
      </c>
      <c r="Z105">
        <v>9.5000000000000001E-2</v>
      </c>
      <c r="AA105">
        <v>6.976</v>
      </c>
      <c r="AB105" t="e">
        <f>-ECCFLFRL</f>
        <v>#NAME?</v>
      </c>
      <c r="AC105" t="s">
        <v>408</v>
      </c>
      <c r="AD105">
        <v>1.2999999999999999E-3</v>
      </c>
      <c r="AE105">
        <v>11.8893</v>
      </c>
      <c r="AF105">
        <v>0.22450000000000001</v>
      </c>
      <c r="AG105">
        <v>3.6987999999999999</v>
      </c>
      <c r="AH105" t="e">
        <f>-ECCFLFRL</f>
        <v>#NAME?</v>
      </c>
      <c r="AI105" t="s">
        <v>408</v>
      </c>
      <c r="AJ105">
        <v>1E-4</v>
      </c>
      <c r="AK105">
        <v>35.666699999999999</v>
      </c>
      <c r="AL105">
        <v>0.1192</v>
      </c>
      <c r="AM105">
        <v>9.5596999999999994</v>
      </c>
      <c r="AN105" t="s">
        <v>410</v>
      </c>
      <c r="AO105" t="s">
        <v>408</v>
      </c>
      <c r="AP105">
        <v>0</v>
      </c>
      <c r="AQ105">
        <v>58.75</v>
      </c>
      <c r="AR105">
        <v>7.3000000000000001E-3</v>
      </c>
      <c r="AS105">
        <v>79.393299999999996</v>
      </c>
      <c r="AT105" t="s">
        <v>410</v>
      </c>
      <c r="AU105" t="s">
        <v>408</v>
      </c>
      <c r="AV105">
        <v>0</v>
      </c>
      <c r="AW105">
        <v>44</v>
      </c>
      <c r="AX105">
        <v>7.1999999999999998E-3</v>
      </c>
      <c r="AY105">
        <v>73.759200000000007</v>
      </c>
      <c r="AZ105" t="s">
        <v>410</v>
      </c>
      <c r="BA105" t="s">
        <v>408</v>
      </c>
      <c r="BB105">
        <v>0</v>
      </c>
      <c r="BC105">
        <v>47</v>
      </c>
      <c r="BD105">
        <v>7.7000000000000002E-3</v>
      </c>
      <c r="BE105">
        <v>72.330699999999993</v>
      </c>
      <c r="BF105" t="s">
        <v>410</v>
      </c>
      <c r="BG105" t="s">
        <v>408</v>
      </c>
      <c r="BH105">
        <v>1E-4</v>
      </c>
      <c r="BI105">
        <v>46</v>
      </c>
      <c r="BJ105">
        <v>0.02</v>
      </c>
      <c r="BK105">
        <v>58.881799999999998</v>
      </c>
      <c r="BL105" t="s">
        <v>410</v>
      </c>
      <c r="BM105" t="s">
        <v>408</v>
      </c>
      <c r="BN105">
        <v>0</v>
      </c>
      <c r="BO105">
        <v>50</v>
      </c>
      <c r="BP105">
        <v>1.41E-2</v>
      </c>
      <c r="BQ105">
        <v>63.558599999999998</v>
      </c>
      <c r="BR105" t="s">
        <v>410</v>
      </c>
      <c r="BS105" t="s">
        <v>408</v>
      </c>
      <c r="BT105">
        <v>0</v>
      </c>
      <c r="BU105">
        <v>75</v>
      </c>
      <c r="BV105">
        <v>1.5100000000000001E-2</v>
      </c>
      <c r="BW105">
        <v>78.373800000000003</v>
      </c>
      <c r="BX105" t="s">
        <v>410</v>
      </c>
      <c r="BY105" t="s">
        <v>408</v>
      </c>
      <c r="BZ105">
        <v>0</v>
      </c>
      <c r="CA105">
        <v>75</v>
      </c>
      <c r="CB105">
        <v>1.55E-2</v>
      </c>
      <c r="CC105">
        <v>75.780199999999994</v>
      </c>
      <c r="CD105" t="s">
        <v>410</v>
      </c>
      <c r="CE105" t="s">
        <v>408</v>
      </c>
      <c r="CF105">
        <v>0</v>
      </c>
      <c r="CG105">
        <v>60</v>
      </c>
      <c r="CH105">
        <v>1.14E-2</v>
      </c>
      <c r="CI105">
        <v>67.819199999999995</v>
      </c>
      <c r="CJ105" t="s">
        <v>410</v>
      </c>
      <c r="CK105" t="s">
        <v>408</v>
      </c>
      <c r="CL105">
        <v>0</v>
      </c>
      <c r="CM105">
        <v>55</v>
      </c>
      <c r="CN105">
        <v>7.3000000000000001E-3</v>
      </c>
      <c r="CO105">
        <v>62.494900000000001</v>
      </c>
      <c r="CP105" t="s">
        <v>410</v>
      </c>
      <c r="CQ105" t="s">
        <v>408</v>
      </c>
      <c r="CR105">
        <v>0</v>
      </c>
      <c r="CS105">
        <v>44.5</v>
      </c>
      <c r="CT105">
        <v>1.0200000000000001E-2</v>
      </c>
      <c r="CU105">
        <v>70.067499999999995</v>
      </c>
      <c r="CV105" t="s">
        <v>410</v>
      </c>
      <c r="CW105" t="s">
        <v>408</v>
      </c>
      <c r="CX105">
        <v>0</v>
      </c>
      <c r="CY105">
        <v>47</v>
      </c>
      <c r="CZ105">
        <v>1.2800000000000001E-2</v>
      </c>
      <c r="DA105">
        <v>68.695800000000006</v>
      </c>
      <c r="DB105" t="s">
        <v>410</v>
      </c>
      <c r="DC105" t="s">
        <v>408</v>
      </c>
      <c r="DD105">
        <v>0</v>
      </c>
      <c r="DE105">
        <v>47</v>
      </c>
      <c r="DF105">
        <v>9.4999999999999998E-3</v>
      </c>
      <c r="DG105">
        <v>69.083600000000004</v>
      </c>
      <c r="DH105" t="s">
        <v>410</v>
      </c>
      <c r="DI105" t="s">
        <v>408</v>
      </c>
      <c r="DJ105">
        <v>0</v>
      </c>
      <c r="DK105">
        <v>41.5</v>
      </c>
      <c r="DL105">
        <v>1.8100000000000002E-2</v>
      </c>
      <c r="DM105">
        <v>73.631900000000002</v>
      </c>
      <c r="DN105" t="s">
        <v>410</v>
      </c>
      <c r="DO105" t="s">
        <v>408</v>
      </c>
      <c r="DP105">
        <v>0</v>
      </c>
      <c r="DQ105">
        <v>44.666699999999999</v>
      </c>
      <c r="DR105">
        <v>1.8100000000000002E-2</v>
      </c>
      <c r="DS105">
        <v>70.688500000000005</v>
      </c>
      <c r="DT105">
        <v>1E-4</v>
      </c>
      <c r="DU105">
        <v>0</v>
      </c>
    </row>
    <row r="106" spans="1:125" x14ac:dyDescent="0.25">
      <c r="A106">
        <v>0</v>
      </c>
      <c r="B106" t="s">
        <v>411</v>
      </c>
      <c r="C106" t="s">
        <v>32</v>
      </c>
      <c r="D106" t="s">
        <v>412</v>
      </c>
      <c r="E106" t="s">
        <v>411</v>
      </c>
      <c r="F106">
        <v>0</v>
      </c>
      <c r="G106">
        <v>49.333300000000001</v>
      </c>
      <c r="H106">
        <v>3.15E-2</v>
      </c>
      <c r="I106">
        <v>46.332799999999999</v>
      </c>
      <c r="J106" t="s">
        <v>412</v>
      </c>
      <c r="K106" t="s">
        <v>411</v>
      </c>
      <c r="L106">
        <v>0</v>
      </c>
      <c r="M106">
        <v>49.333300000000001</v>
      </c>
      <c r="N106">
        <v>3.15E-2</v>
      </c>
      <c r="O106">
        <v>46.332799999999999</v>
      </c>
      <c r="P106" t="s">
        <v>413</v>
      </c>
      <c r="Q106" t="s">
        <v>411</v>
      </c>
      <c r="R106">
        <v>1E-4</v>
      </c>
      <c r="S106">
        <v>48.75</v>
      </c>
      <c r="T106">
        <v>1.6400000000000001E-2</v>
      </c>
      <c r="U106">
        <v>59.507399999999997</v>
      </c>
      <c r="V106" t="s">
        <v>413</v>
      </c>
      <c r="W106" t="s">
        <v>411</v>
      </c>
      <c r="X106">
        <v>0</v>
      </c>
      <c r="Y106">
        <v>56.666699999999999</v>
      </c>
      <c r="Z106">
        <v>1.8200000000000001E-2</v>
      </c>
      <c r="AA106">
        <v>59.223300000000002</v>
      </c>
      <c r="AB106" t="s">
        <v>413</v>
      </c>
      <c r="AC106" t="s">
        <v>411</v>
      </c>
      <c r="AD106">
        <v>0</v>
      </c>
      <c r="AE106">
        <v>65</v>
      </c>
      <c r="AF106">
        <v>2.01E-2</v>
      </c>
      <c r="AG106">
        <v>67.7667</v>
      </c>
      <c r="AH106" t="s">
        <v>413</v>
      </c>
      <c r="AI106" t="s">
        <v>411</v>
      </c>
      <c r="AJ106">
        <v>0</v>
      </c>
      <c r="AK106">
        <v>75</v>
      </c>
      <c r="AL106">
        <v>2.46E-2</v>
      </c>
      <c r="AM106">
        <v>74.941299999999998</v>
      </c>
      <c r="AN106" t="s">
        <v>413</v>
      </c>
      <c r="AO106" t="s">
        <v>411</v>
      </c>
      <c r="AP106">
        <v>1E-4</v>
      </c>
      <c r="AQ106">
        <v>31.6</v>
      </c>
      <c r="AR106">
        <v>1.84E-2</v>
      </c>
      <c r="AS106">
        <v>44.636400000000002</v>
      </c>
      <c r="AT106" t="s">
        <v>413</v>
      </c>
      <c r="AU106" t="s">
        <v>411</v>
      </c>
      <c r="AV106">
        <v>1E-4</v>
      </c>
      <c r="AW106">
        <v>23.428599999999999</v>
      </c>
      <c r="AX106">
        <v>2.9499999999999998E-2</v>
      </c>
      <c r="AY106">
        <v>30.9636</v>
      </c>
      <c r="AZ106" t="s">
        <v>413</v>
      </c>
      <c r="BA106" t="s">
        <v>411</v>
      </c>
      <c r="BB106">
        <v>1E-4</v>
      </c>
      <c r="BC106">
        <v>25.8889</v>
      </c>
      <c r="BD106">
        <v>2.81E-2</v>
      </c>
      <c r="BE106">
        <v>33.1252</v>
      </c>
      <c r="BF106" t="s">
        <v>413</v>
      </c>
      <c r="BG106" t="s">
        <v>411</v>
      </c>
      <c r="BH106">
        <v>0</v>
      </c>
      <c r="BI106">
        <v>50.454500000000003</v>
      </c>
      <c r="BJ106">
        <v>2.1899999999999999E-2</v>
      </c>
      <c r="BK106">
        <v>53.723399999999998</v>
      </c>
      <c r="BL106" t="s">
        <v>413</v>
      </c>
      <c r="BM106" t="s">
        <v>411</v>
      </c>
      <c r="BN106">
        <v>0</v>
      </c>
      <c r="BO106">
        <v>51</v>
      </c>
      <c r="BP106">
        <v>1.8800000000000001E-2</v>
      </c>
      <c r="BQ106">
        <v>51.514099999999999</v>
      </c>
      <c r="BR106" t="s">
        <v>413</v>
      </c>
      <c r="BS106" t="s">
        <v>411</v>
      </c>
      <c r="BT106">
        <v>0</v>
      </c>
      <c r="BU106">
        <v>34.5</v>
      </c>
      <c r="BV106">
        <v>3.3500000000000002E-2</v>
      </c>
      <c r="BW106">
        <v>44.324800000000003</v>
      </c>
      <c r="BX106" t="s">
        <v>413</v>
      </c>
      <c r="BY106" t="s">
        <v>411</v>
      </c>
      <c r="BZ106">
        <v>0</v>
      </c>
      <c r="CA106">
        <v>39</v>
      </c>
      <c r="CB106">
        <v>3.1800000000000002E-2</v>
      </c>
      <c r="CC106">
        <v>45.634799999999998</v>
      </c>
      <c r="CD106" t="s">
        <v>413</v>
      </c>
      <c r="CE106" t="s">
        <v>411</v>
      </c>
      <c r="CF106">
        <v>0</v>
      </c>
      <c r="CG106">
        <v>48</v>
      </c>
      <c r="CH106">
        <v>1.47E-2</v>
      </c>
      <c r="CI106">
        <v>57.536000000000001</v>
      </c>
      <c r="CJ106" t="s">
        <v>413</v>
      </c>
      <c r="CK106" t="s">
        <v>411</v>
      </c>
      <c r="CL106">
        <v>0</v>
      </c>
      <c r="CM106">
        <v>42</v>
      </c>
      <c r="CN106">
        <v>1.1900000000000001E-2</v>
      </c>
      <c r="CO106">
        <v>44.356499999999997</v>
      </c>
      <c r="CP106" t="s">
        <v>413</v>
      </c>
      <c r="CQ106" t="s">
        <v>411</v>
      </c>
      <c r="CR106">
        <v>0</v>
      </c>
      <c r="CS106">
        <v>56.666699999999999</v>
      </c>
      <c r="CT106">
        <v>1.4800000000000001E-2</v>
      </c>
      <c r="CU106">
        <v>54.268099999999997</v>
      </c>
      <c r="CV106" t="s">
        <v>413</v>
      </c>
      <c r="CW106" t="s">
        <v>411</v>
      </c>
      <c r="CX106">
        <v>0</v>
      </c>
      <c r="CY106">
        <v>56.25</v>
      </c>
      <c r="CZ106">
        <v>1.78E-2</v>
      </c>
      <c r="DA106">
        <v>54.425899999999999</v>
      </c>
      <c r="DB106" t="s">
        <v>413</v>
      </c>
      <c r="DC106" t="s">
        <v>411</v>
      </c>
      <c r="DD106">
        <v>0</v>
      </c>
      <c r="DE106">
        <v>38.333300000000001</v>
      </c>
      <c r="DF106">
        <v>0.02</v>
      </c>
      <c r="DG106">
        <v>43.071800000000003</v>
      </c>
      <c r="DH106" t="s">
        <v>413</v>
      </c>
      <c r="DI106" t="s">
        <v>411</v>
      </c>
      <c r="DJ106">
        <v>2.8999999999999998E-3</v>
      </c>
      <c r="DK106">
        <v>7.2031999999999998</v>
      </c>
      <c r="DL106">
        <v>8.0299999999999996E-2</v>
      </c>
      <c r="DM106">
        <v>23.827999999999999</v>
      </c>
      <c r="DN106" t="s">
        <v>413</v>
      </c>
      <c r="DO106" t="s">
        <v>411</v>
      </c>
      <c r="DP106">
        <v>1E-3</v>
      </c>
      <c r="DQ106">
        <v>15.217599999999999</v>
      </c>
      <c r="DR106">
        <v>8.2500000000000004E-2</v>
      </c>
      <c r="DS106">
        <v>21.604600000000001</v>
      </c>
      <c r="DT106">
        <v>2.0000000000000001E-4</v>
      </c>
      <c r="DU106">
        <v>0</v>
      </c>
    </row>
    <row r="107" spans="1:125" x14ac:dyDescent="0.25">
      <c r="A107">
        <v>0</v>
      </c>
      <c r="B107" t="s">
        <v>414</v>
      </c>
      <c r="C107" t="s">
        <v>32</v>
      </c>
      <c r="D107" t="s">
        <v>415</v>
      </c>
      <c r="E107" t="s">
        <v>414</v>
      </c>
      <c r="F107">
        <v>0</v>
      </c>
      <c r="G107">
        <v>87.5</v>
      </c>
      <c r="H107">
        <v>1.09E-2</v>
      </c>
      <c r="I107">
        <v>90.807400000000001</v>
      </c>
      <c r="J107" t="s">
        <v>415</v>
      </c>
      <c r="K107" t="s">
        <v>414</v>
      </c>
      <c r="L107">
        <v>0</v>
      </c>
      <c r="M107">
        <v>87.5</v>
      </c>
      <c r="N107">
        <v>1.09E-2</v>
      </c>
      <c r="O107">
        <v>90.807400000000001</v>
      </c>
      <c r="P107" t="s">
        <v>415</v>
      </c>
      <c r="Q107" t="s">
        <v>414</v>
      </c>
      <c r="R107">
        <v>0</v>
      </c>
      <c r="S107">
        <v>85</v>
      </c>
      <c r="T107">
        <v>1.0699999999999999E-2</v>
      </c>
      <c r="U107">
        <v>82.413499999999999</v>
      </c>
      <c r="V107" t="s">
        <v>415</v>
      </c>
      <c r="W107" t="s">
        <v>414</v>
      </c>
      <c r="X107">
        <v>0</v>
      </c>
      <c r="Y107">
        <v>85</v>
      </c>
      <c r="Z107">
        <v>1.2800000000000001E-2</v>
      </c>
      <c r="AA107">
        <v>76.161900000000003</v>
      </c>
      <c r="AB107" t="s">
        <v>416</v>
      </c>
      <c r="AC107" t="s">
        <v>414</v>
      </c>
      <c r="AD107">
        <v>0</v>
      </c>
      <c r="AE107">
        <v>75</v>
      </c>
      <c r="AF107">
        <v>2.6599999999999999E-2</v>
      </c>
      <c r="AG107">
        <v>54.709600000000002</v>
      </c>
      <c r="AH107" t="s">
        <v>416</v>
      </c>
      <c r="AI107" t="s">
        <v>414</v>
      </c>
      <c r="AJ107">
        <v>0</v>
      </c>
      <c r="AK107">
        <v>77.5</v>
      </c>
      <c r="AL107">
        <v>4.07E-2</v>
      </c>
      <c r="AM107">
        <v>47.581699999999998</v>
      </c>
      <c r="AN107" t="s">
        <v>416</v>
      </c>
      <c r="AO107" t="s">
        <v>414</v>
      </c>
      <c r="AP107">
        <v>0</v>
      </c>
      <c r="AQ107">
        <v>65</v>
      </c>
      <c r="AR107">
        <v>1.12E-2</v>
      </c>
      <c r="AS107">
        <v>64.179299999999998</v>
      </c>
      <c r="AT107" t="s">
        <v>416</v>
      </c>
      <c r="AU107" t="s">
        <v>414</v>
      </c>
      <c r="AV107">
        <v>0</v>
      </c>
      <c r="AW107">
        <v>65</v>
      </c>
      <c r="AX107">
        <v>9.4999999999999998E-3</v>
      </c>
      <c r="AY107">
        <v>65.156199999999998</v>
      </c>
      <c r="AZ107" t="s">
        <v>416</v>
      </c>
      <c r="BA107" t="s">
        <v>414</v>
      </c>
      <c r="BB107">
        <v>0</v>
      </c>
      <c r="BC107">
        <v>70</v>
      </c>
      <c r="BD107">
        <v>9.7999999999999997E-3</v>
      </c>
      <c r="BE107">
        <v>64.906300000000002</v>
      </c>
      <c r="BF107" t="s">
        <v>415</v>
      </c>
      <c r="BG107" t="s">
        <v>414</v>
      </c>
      <c r="BH107">
        <v>0</v>
      </c>
      <c r="BI107">
        <v>87.5</v>
      </c>
      <c r="BJ107">
        <v>1.21E-2</v>
      </c>
      <c r="BK107">
        <v>84.034800000000004</v>
      </c>
      <c r="BL107" t="s">
        <v>415</v>
      </c>
      <c r="BM107" t="s">
        <v>414</v>
      </c>
      <c r="BN107">
        <v>0</v>
      </c>
      <c r="BO107">
        <v>90</v>
      </c>
      <c r="BP107">
        <v>8.0000000000000002E-3</v>
      </c>
      <c r="BQ107">
        <v>85.276799999999994</v>
      </c>
      <c r="BR107" t="s">
        <v>416</v>
      </c>
      <c r="BS107" t="s">
        <v>414</v>
      </c>
      <c r="BT107">
        <v>0</v>
      </c>
      <c r="BU107">
        <v>85</v>
      </c>
      <c r="BV107">
        <v>1.52E-2</v>
      </c>
      <c r="BW107">
        <v>78.091200000000001</v>
      </c>
      <c r="BX107" t="s">
        <v>416</v>
      </c>
      <c r="BY107" t="s">
        <v>414</v>
      </c>
      <c r="BZ107">
        <v>0</v>
      </c>
      <c r="CA107">
        <v>80</v>
      </c>
      <c r="CB107">
        <v>1.5900000000000001E-2</v>
      </c>
      <c r="CC107">
        <v>74.859399999999994</v>
      </c>
      <c r="CD107" t="s">
        <v>417</v>
      </c>
      <c r="CE107" t="s">
        <v>414</v>
      </c>
      <c r="CF107">
        <v>0</v>
      </c>
      <c r="CG107">
        <v>80</v>
      </c>
      <c r="CH107">
        <v>9.2999999999999992E-3</v>
      </c>
      <c r="CI107">
        <v>75.9773</v>
      </c>
      <c r="CJ107" t="s">
        <v>416</v>
      </c>
      <c r="CK107" t="s">
        <v>414</v>
      </c>
      <c r="CL107">
        <v>0</v>
      </c>
      <c r="CM107">
        <v>100</v>
      </c>
      <c r="CN107">
        <v>5.3E-3</v>
      </c>
      <c r="CO107">
        <v>73.9846</v>
      </c>
      <c r="CP107" t="s">
        <v>415</v>
      </c>
      <c r="CQ107" t="s">
        <v>414</v>
      </c>
      <c r="CR107">
        <v>0</v>
      </c>
      <c r="CS107">
        <v>90</v>
      </c>
      <c r="CT107">
        <v>7.1999999999999998E-3</v>
      </c>
      <c r="CU107">
        <v>83.011700000000005</v>
      </c>
      <c r="CV107" t="s">
        <v>415</v>
      </c>
      <c r="CW107" t="s">
        <v>414</v>
      </c>
      <c r="CX107">
        <v>0</v>
      </c>
      <c r="CY107">
        <v>80</v>
      </c>
      <c r="CZ107">
        <v>8.6E-3</v>
      </c>
      <c r="DA107">
        <v>83.660600000000002</v>
      </c>
      <c r="DB107" t="s">
        <v>416</v>
      </c>
      <c r="DC107" t="s">
        <v>414</v>
      </c>
      <c r="DD107">
        <v>0</v>
      </c>
      <c r="DE107">
        <v>80</v>
      </c>
      <c r="DF107">
        <v>9.4999999999999998E-3</v>
      </c>
      <c r="DG107">
        <v>69.243899999999996</v>
      </c>
      <c r="DH107" t="s">
        <v>416</v>
      </c>
      <c r="DI107" t="s">
        <v>414</v>
      </c>
      <c r="DJ107">
        <v>0</v>
      </c>
      <c r="DK107">
        <v>67.5</v>
      </c>
      <c r="DL107">
        <v>2.5499999999999998E-2</v>
      </c>
      <c r="DM107">
        <v>61.676400000000001</v>
      </c>
      <c r="DN107" t="s">
        <v>416</v>
      </c>
      <c r="DO107" t="s">
        <v>414</v>
      </c>
      <c r="DP107">
        <v>0</v>
      </c>
      <c r="DQ107">
        <v>75</v>
      </c>
      <c r="DR107">
        <v>1.66E-2</v>
      </c>
      <c r="DS107">
        <v>73.641900000000007</v>
      </c>
      <c r="DT107">
        <v>0</v>
      </c>
      <c r="DU107">
        <v>0</v>
      </c>
    </row>
    <row r="108" spans="1:125" x14ac:dyDescent="0.25">
      <c r="A108">
        <v>0</v>
      </c>
      <c r="B108" t="s">
        <v>418</v>
      </c>
      <c r="C108" t="s">
        <v>32</v>
      </c>
      <c r="D108" t="s">
        <v>419</v>
      </c>
      <c r="E108" t="s">
        <v>418</v>
      </c>
      <c r="F108">
        <v>0</v>
      </c>
      <c r="G108">
        <v>95</v>
      </c>
      <c r="H108">
        <v>8.8999999999999999E-3</v>
      </c>
      <c r="I108">
        <v>95.011799999999994</v>
      </c>
      <c r="J108" t="s">
        <v>419</v>
      </c>
      <c r="K108" t="s">
        <v>418</v>
      </c>
      <c r="L108">
        <v>0</v>
      </c>
      <c r="M108">
        <v>95</v>
      </c>
      <c r="N108">
        <v>8.8999999999999999E-3</v>
      </c>
      <c r="O108">
        <v>95.011799999999994</v>
      </c>
      <c r="P108" t="s">
        <v>419</v>
      </c>
      <c r="Q108" t="s">
        <v>418</v>
      </c>
      <c r="R108">
        <v>0</v>
      </c>
      <c r="S108">
        <v>97.5</v>
      </c>
      <c r="T108">
        <v>1.4800000000000001E-2</v>
      </c>
      <c r="U108">
        <v>65.661000000000001</v>
      </c>
      <c r="V108" t="s">
        <v>420</v>
      </c>
      <c r="W108" t="s">
        <v>418</v>
      </c>
      <c r="X108">
        <v>0</v>
      </c>
      <c r="Y108">
        <v>100</v>
      </c>
      <c r="Z108">
        <v>7.4999999999999997E-3</v>
      </c>
      <c r="AA108">
        <v>93.203400000000002</v>
      </c>
      <c r="AB108" t="s">
        <v>420</v>
      </c>
      <c r="AC108" t="s">
        <v>418</v>
      </c>
      <c r="AD108">
        <v>0</v>
      </c>
      <c r="AE108">
        <v>90</v>
      </c>
      <c r="AF108">
        <v>1.7000000000000001E-2</v>
      </c>
      <c r="AG108">
        <v>75.216200000000001</v>
      </c>
      <c r="AH108" t="s">
        <v>419</v>
      </c>
      <c r="AI108" t="s">
        <v>418</v>
      </c>
      <c r="AJ108">
        <v>0</v>
      </c>
      <c r="AK108">
        <v>95</v>
      </c>
      <c r="AL108">
        <v>2.64E-2</v>
      </c>
      <c r="AM108">
        <v>71.367400000000004</v>
      </c>
      <c r="AN108" t="s">
        <v>421</v>
      </c>
      <c r="AO108" t="s">
        <v>418</v>
      </c>
      <c r="AP108">
        <v>0</v>
      </c>
      <c r="AQ108">
        <v>90</v>
      </c>
      <c r="AR108">
        <v>6.0000000000000001E-3</v>
      </c>
      <c r="AS108">
        <v>84.846699999999998</v>
      </c>
      <c r="AT108" t="s">
        <v>422</v>
      </c>
      <c r="AU108" t="s">
        <v>418</v>
      </c>
      <c r="AV108">
        <v>0</v>
      </c>
      <c r="AW108">
        <v>100</v>
      </c>
      <c r="AX108">
        <v>4.8999999999999998E-3</v>
      </c>
      <c r="AY108">
        <v>84.206699999999998</v>
      </c>
      <c r="AZ108" t="s">
        <v>419</v>
      </c>
      <c r="BA108" t="s">
        <v>418</v>
      </c>
      <c r="BB108">
        <v>0</v>
      </c>
      <c r="BC108">
        <v>100</v>
      </c>
      <c r="BD108">
        <v>4.7000000000000002E-3</v>
      </c>
      <c r="BE108">
        <v>85.953100000000006</v>
      </c>
      <c r="BF108" t="s">
        <v>419</v>
      </c>
      <c r="BG108" t="s">
        <v>418</v>
      </c>
      <c r="BH108">
        <v>0</v>
      </c>
      <c r="BI108">
        <v>100</v>
      </c>
      <c r="BJ108">
        <v>9.4000000000000004E-3</v>
      </c>
      <c r="BK108">
        <v>92.126000000000005</v>
      </c>
      <c r="BL108" t="s">
        <v>419</v>
      </c>
      <c r="BM108" t="s">
        <v>418</v>
      </c>
      <c r="BN108">
        <v>0</v>
      </c>
      <c r="BO108">
        <v>100</v>
      </c>
      <c r="BP108">
        <v>5.4000000000000003E-3</v>
      </c>
      <c r="BQ108">
        <v>94.555599999999998</v>
      </c>
      <c r="BR108" t="s">
        <v>419</v>
      </c>
      <c r="BS108" t="s">
        <v>418</v>
      </c>
      <c r="BT108">
        <v>0</v>
      </c>
      <c r="BU108">
        <v>100</v>
      </c>
      <c r="BV108">
        <v>8.8000000000000005E-3</v>
      </c>
      <c r="BW108">
        <v>93.214399999999998</v>
      </c>
      <c r="BX108" t="s">
        <v>419</v>
      </c>
      <c r="BY108" t="s">
        <v>418</v>
      </c>
      <c r="BZ108">
        <v>0</v>
      </c>
      <c r="CA108">
        <v>100</v>
      </c>
      <c r="CB108">
        <v>8.0999999999999996E-3</v>
      </c>
      <c r="CC108">
        <v>93.730800000000002</v>
      </c>
      <c r="CD108" t="s">
        <v>419</v>
      </c>
      <c r="CE108" t="s">
        <v>418</v>
      </c>
      <c r="CF108">
        <v>0</v>
      </c>
      <c r="CG108">
        <v>100</v>
      </c>
      <c r="CH108">
        <v>4.7000000000000002E-3</v>
      </c>
      <c r="CI108">
        <v>94.186099999999996</v>
      </c>
      <c r="CJ108" t="s">
        <v>419</v>
      </c>
      <c r="CK108" t="s">
        <v>418</v>
      </c>
      <c r="CL108">
        <v>0</v>
      </c>
      <c r="CM108">
        <v>100</v>
      </c>
      <c r="CN108">
        <v>3.8E-3</v>
      </c>
      <c r="CO108">
        <v>84.646900000000002</v>
      </c>
      <c r="CP108" t="s">
        <v>419</v>
      </c>
      <c r="CQ108" t="s">
        <v>418</v>
      </c>
      <c r="CR108">
        <v>0</v>
      </c>
      <c r="CS108">
        <v>100</v>
      </c>
      <c r="CT108">
        <v>4.7999999999999996E-3</v>
      </c>
      <c r="CU108">
        <v>93.347499999999997</v>
      </c>
      <c r="CV108" t="s">
        <v>419</v>
      </c>
      <c r="CW108" t="s">
        <v>418</v>
      </c>
      <c r="CX108">
        <v>0</v>
      </c>
      <c r="CY108">
        <v>100</v>
      </c>
      <c r="CZ108">
        <v>5.7000000000000002E-3</v>
      </c>
      <c r="DA108">
        <v>93.800600000000003</v>
      </c>
      <c r="DB108" t="s">
        <v>420</v>
      </c>
      <c r="DC108" t="s">
        <v>418</v>
      </c>
      <c r="DD108">
        <v>0</v>
      </c>
      <c r="DE108">
        <v>100</v>
      </c>
      <c r="DF108">
        <v>5.5999999999999999E-3</v>
      </c>
      <c r="DG108">
        <v>85.457400000000007</v>
      </c>
      <c r="DH108" t="s">
        <v>420</v>
      </c>
      <c r="DI108" t="s">
        <v>418</v>
      </c>
      <c r="DJ108">
        <v>0</v>
      </c>
      <c r="DK108">
        <v>85</v>
      </c>
      <c r="DL108">
        <v>1.5900000000000001E-2</v>
      </c>
      <c r="DM108">
        <v>77.653700000000001</v>
      </c>
      <c r="DN108" t="s">
        <v>420</v>
      </c>
      <c r="DO108" t="s">
        <v>418</v>
      </c>
      <c r="DP108">
        <v>0</v>
      </c>
      <c r="DQ108">
        <v>100</v>
      </c>
      <c r="DR108">
        <v>1.2699999999999999E-2</v>
      </c>
      <c r="DS108">
        <v>81.445899999999995</v>
      </c>
      <c r="DT108">
        <v>0</v>
      </c>
      <c r="DU108">
        <v>0</v>
      </c>
    </row>
    <row r="109" spans="1:125" x14ac:dyDescent="0.25">
      <c r="A109">
        <v>0</v>
      </c>
      <c r="B109" t="s">
        <v>423</v>
      </c>
      <c r="C109" t="s">
        <v>32</v>
      </c>
      <c r="D109" t="s">
        <v>424</v>
      </c>
      <c r="E109" t="s">
        <v>423</v>
      </c>
      <c r="F109">
        <v>0</v>
      </c>
      <c r="G109">
        <v>78.333299999999994</v>
      </c>
      <c r="H109">
        <v>1.49E-2</v>
      </c>
      <c r="I109">
        <v>80.952600000000004</v>
      </c>
      <c r="J109" t="s">
        <v>424</v>
      </c>
      <c r="K109" t="s">
        <v>423</v>
      </c>
      <c r="L109">
        <v>0</v>
      </c>
      <c r="M109">
        <v>78.333299999999994</v>
      </c>
      <c r="N109">
        <v>1.49E-2</v>
      </c>
      <c r="O109">
        <v>80.952600000000004</v>
      </c>
      <c r="P109" t="s">
        <v>424</v>
      </c>
      <c r="Q109" t="s">
        <v>423</v>
      </c>
      <c r="R109">
        <v>0</v>
      </c>
      <c r="S109">
        <v>81.666700000000006</v>
      </c>
      <c r="T109">
        <v>9.4999999999999998E-3</v>
      </c>
      <c r="U109">
        <v>87.039900000000003</v>
      </c>
      <c r="V109" t="s">
        <v>424</v>
      </c>
      <c r="W109" t="s">
        <v>423</v>
      </c>
      <c r="X109">
        <v>0</v>
      </c>
      <c r="Y109">
        <v>75</v>
      </c>
      <c r="Z109">
        <v>1.32E-2</v>
      </c>
      <c r="AA109">
        <v>74.524600000000007</v>
      </c>
      <c r="AB109" t="s">
        <v>424</v>
      </c>
      <c r="AC109" t="s">
        <v>423</v>
      </c>
      <c r="AD109">
        <v>0</v>
      </c>
      <c r="AE109">
        <v>80</v>
      </c>
      <c r="AF109">
        <v>1.7600000000000001E-2</v>
      </c>
      <c r="AG109">
        <v>73.694800000000001</v>
      </c>
      <c r="AH109" t="s">
        <v>424</v>
      </c>
      <c r="AI109" t="s">
        <v>423</v>
      </c>
      <c r="AJ109">
        <v>0</v>
      </c>
      <c r="AK109">
        <v>77.5</v>
      </c>
      <c r="AL109">
        <v>2.0400000000000001E-2</v>
      </c>
      <c r="AM109">
        <v>82.766800000000003</v>
      </c>
      <c r="AN109" t="s">
        <v>424</v>
      </c>
      <c r="AO109" t="s">
        <v>423</v>
      </c>
      <c r="AP109">
        <v>0</v>
      </c>
      <c r="AQ109">
        <v>65</v>
      </c>
      <c r="AR109">
        <v>1.18E-2</v>
      </c>
      <c r="AS109">
        <v>62.063299999999998</v>
      </c>
      <c r="AT109" t="s">
        <v>424</v>
      </c>
      <c r="AU109" t="s">
        <v>423</v>
      </c>
      <c r="AV109">
        <v>0</v>
      </c>
      <c r="AW109">
        <v>55</v>
      </c>
      <c r="AX109">
        <v>1.3899999999999999E-2</v>
      </c>
      <c r="AY109">
        <v>52.948999999999998</v>
      </c>
      <c r="AZ109" t="s">
        <v>424</v>
      </c>
      <c r="BA109" t="s">
        <v>423</v>
      </c>
      <c r="BB109">
        <v>0</v>
      </c>
      <c r="BC109">
        <v>55</v>
      </c>
      <c r="BD109">
        <v>1.47E-2</v>
      </c>
      <c r="BE109">
        <v>51.880200000000002</v>
      </c>
      <c r="BF109" t="s">
        <v>424</v>
      </c>
      <c r="BG109" t="s">
        <v>423</v>
      </c>
      <c r="BH109">
        <v>0</v>
      </c>
      <c r="BI109">
        <v>72.5</v>
      </c>
      <c r="BJ109">
        <v>1.4500000000000001E-2</v>
      </c>
      <c r="BK109">
        <v>75.846900000000005</v>
      </c>
      <c r="BL109" t="s">
        <v>424</v>
      </c>
      <c r="BM109" t="s">
        <v>423</v>
      </c>
      <c r="BN109">
        <v>0</v>
      </c>
      <c r="BO109">
        <v>65</v>
      </c>
      <c r="BP109">
        <v>1.43E-2</v>
      </c>
      <c r="BQ109">
        <v>63.135100000000001</v>
      </c>
      <c r="BR109" t="s">
        <v>424</v>
      </c>
      <c r="BS109" t="s">
        <v>423</v>
      </c>
      <c r="BT109">
        <v>0</v>
      </c>
      <c r="BU109">
        <v>75</v>
      </c>
      <c r="BV109">
        <v>1.6500000000000001E-2</v>
      </c>
      <c r="BW109">
        <v>74.833100000000002</v>
      </c>
      <c r="BX109" t="s">
        <v>424</v>
      </c>
      <c r="BY109" t="s">
        <v>423</v>
      </c>
      <c r="BZ109">
        <v>0</v>
      </c>
      <c r="CA109">
        <v>80</v>
      </c>
      <c r="CB109">
        <v>1.5299999999999999E-2</v>
      </c>
      <c r="CC109">
        <v>76.2911</v>
      </c>
      <c r="CD109" t="s">
        <v>424</v>
      </c>
      <c r="CE109" t="s">
        <v>423</v>
      </c>
      <c r="CF109">
        <v>0</v>
      </c>
      <c r="CG109">
        <v>80</v>
      </c>
      <c r="CH109">
        <v>9.1999999999999998E-3</v>
      </c>
      <c r="CI109">
        <v>76.496399999999994</v>
      </c>
      <c r="CJ109" t="s">
        <v>424</v>
      </c>
      <c r="CK109" t="s">
        <v>423</v>
      </c>
      <c r="CL109">
        <v>0</v>
      </c>
      <c r="CM109">
        <v>60</v>
      </c>
      <c r="CN109">
        <v>8.0000000000000002E-3</v>
      </c>
      <c r="CO109">
        <v>58.957999999999998</v>
      </c>
      <c r="CP109" t="s">
        <v>424</v>
      </c>
      <c r="CQ109" t="s">
        <v>423</v>
      </c>
      <c r="CR109">
        <v>0</v>
      </c>
      <c r="CS109">
        <v>75</v>
      </c>
      <c r="CT109">
        <v>9.9000000000000008E-3</v>
      </c>
      <c r="CU109">
        <v>71.278499999999994</v>
      </c>
      <c r="CV109" t="s">
        <v>424</v>
      </c>
      <c r="CW109" t="s">
        <v>423</v>
      </c>
      <c r="CX109">
        <v>0</v>
      </c>
      <c r="CY109">
        <v>70</v>
      </c>
      <c r="CZ109">
        <v>1.2999999999999999E-2</v>
      </c>
      <c r="DA109">
        <v>67.864099999999993</v>
      </c>
      <c r="DB109" t="s">
        <v>424</v>
      </c>
      <c r="DC109" t="s">
        <v>423</v>
      </c>
      <c r="DD109">
        <v>0</v>
      </c>
      <c r="DE109">
        <v>62.5</v>
      </c>
      <c r="DF109">
        <v>1.2500000000000001E-2</v>
      </c>
      <c r="DG109">
        <v>59.482900000000001</v>
      </c>
      <c r="DH109" t="s">
        <v>424</v>
      </c>
      <c r="DI109" t="s">
        <v>423</v>
      </c>
      <c r="DJ109">
        <v>0</v>
      </c>
      <c r="DK109">
        <v>49</v>
      </c>
      <c r="DL109">
        <v>3.27E-2</v>
      </c>
      <c r="DM109">
        <v>52.794800000000002</v>
      </c>
      <c r="DN109" t="s">
        <v>424</v>
      </c>
      <c r="DO109" t="s">
        <v>423</v>
      </c>
      <c r="DP109">
        <v>0</v>
      </c>
      <c r="DQ109">
        <v>49</v>
      </c>
      <c r="DR109">
        <v>3.7400000000000003E-2</v>
      </c>
      <c r="DS109">
        <v>45.573900000000002</v>
      </c>
      <c r="DT109">
        <v>0</v>
      </c>
      <c r="DU109">
        <v>0</v>
      </c>
    </row>
    <row r="110" spans="1:125" x14ac:dyDescent="0.25">
      <c r="A110">
        <v>0</v>
      </c>
      <c r="B110" t="s">
        <v>425</v>
      </c>
      <c r="C110" t="s">
        <v>32</v>
      </c>
      <c r="D110" t="s">
        <v>426</v>
      </c>
      <c r="E110" t="s">
        <v>425</v>
      </c>
      <c r="F110">
        <v>0</v>
      </c>
      <c r="G110">
        <v>73.75</v>
      </c>
      <c r="H110">
        <v>1.72E-2</v>
      </c>
      <c r="I110">
        <v>74.958200000000005</v>
      </c>
      <c r="J110" t="s">
        <v>426</v>
      </c>
      <c r="K110" t="s">
        <v>425</v>
      </c>
      <c r="L110">
        <v>0</v>
      </c>
      <c r="M110">
        <v>73.75</v>
      </c>
      <c r="N110">
        <v>1.72E-2</v>
      </c>
      <c r="O110">
        <v>74.958200000000005</v>
      </c>
      <c r="P110" t="s">
        <v>427</v>
      </c>
      <c r="Q110" t="s">
        <v>425</v>
      </c>
      <c r="R110">
        <v>4.0000000000000002E-4</v>
      </c>
      <c r="S110">
        <v>22.274999999999999</v>
      </c>
      <c r="T110">
        <v>2.7799999999999998E-2</v>
      </c>
      <c r="U110">
        <v>28.827500000000001</v>
      </c>
      <c r="V110" t="s">
        <v>428</v>
      </c>
      <c r="W110" t="s">
        <v>425</v>
      </c>
      <c r="X110">
        <v>0</v>
      </c>
      <c r="Y110">
        <v>67.5</v>
      </c>
      <c r="Z110">
        <v>1.4500000000000001E-2</v>
      </c>
      <c r="AA110">
        <v>70.265600000000006</v>
      </c>
      <c r="AB110" t="s">
        <v>427</v>
      </c>
      <c r="AC110" t="s">
        <v>425</v>
      </c>
      <c r="AD110">
        <v>0</v>
      </c>
      <c r="AE110">
        <v>72.5</v>
      </c>
      <c r="AF110">
        <v>1.8200000000000001E-2</v>
      </c>
      <c r="AG110">
        <v>72.161699999999996</v>
      </c>
      <c r="AH110" t="s">
        <v>427</v>
      </c>
      <c r="AI110" t="s">
        <v>425</v>
      </c>
      <c r="AJ110">
        <v>0</v>
      </c>
      <c r="AK110">
        <v>67.5</v>
      </c>
      <c r="AL110">
        <v>3.2500000000000001E-2</v>
      </c>
      <c r="AM110">
        <v>60.350499999999997</v>
      </c>
      <c r="AN110" t="s">
        <v>427</v>
      </c>
      <c r="AO110" t="s">
        <v>425</v>
      </c>
      <c r="AP110">
        <v>0</v>
      </c>
      <c r="AQ110">
        <v>70</v>
      </c>
      <c r="AR110">
        <v>9.4999999999999998E-3</v>
      </c>
      <c r="AS110">
        <v>70.353099999999998</v>
      </c>
      <c r="AT110" t="s">
        <v>427</v>
      </c>
      <c r="AU110" t="s">
        <v>425</v>
      </c>
      <c r="AV110">
        <v>0</v>
      </c>
      <c r="AW110">
        <v>65</v>
      </c>
      <c r="AX110">
        <v>7.9000000000000008E-3</v>
      </c>
      <c r="AY110">
        <v>70.945899999999995</v>
      </c>
      <c r="AZ110" t="s">
        <v>429</v>
      </c>
      <c r="BA110" t="s">
        <v>425</v>
      </c>
      <c r="BB110">
        <v>0</v>
      </c>
      <c r="BC110">
        <v>70</v>
      </c>
      <c r="BD110">
        <v>7.4999999999999997E-3</v>
      </c>
      <c r="BE110">
        <v>73.071700000000007</v>
      </c>
      <c r="BF110" t="s">
        <v>427</v>
      </c>
      <c r="BG110" t="s">
        <v>425</v>
      </c>
      <c r="BH110">
        <v>1E-4</v>
      </c>
      <c r="BI110">
        <v>41.2</v>
      </c>
      <c r="BJ110">
        <v>2.5499999999999998E-2</v>
      </c>
      <c r="BK110">
        <v>45.285699999999999</v>
      </c>
      <c r="BL110" t="s">
        <v>429</v>
      </c>
      <c r="BM110" t="s">
        <v>425</v>
      </c>
      <c r="BN110">
        <v>0</v>
      </c>
      <c r="BO110">
        <v>80</v>
      </c>
      <c r="BP110">
        <v>8.5000000000000006E-3</v>
      </c>
      <c r="BQ110">
        <v>83.482299999999995</v>
      </c>
      <c r="BR110" t="s">
        <v>427</v>
      </c>
      <c r="BS110" t="s">
        <v>425</v>
      </c>
      <c r="BT110">
        <v>0</v>
      </c>
      <c r="BU110">
        <v>36</v>
      </c>
      <c r="BV110">
        <v>3.4500000000000003E-2</v>
      </c>
      <c r="BW110">
        <v>42.982300000000002</v>
      </c>
      <c r="BX110" t="s">
        <v>427</v>
      </c>
      <c r="BY110" t="s">
        <v>425</v>
      </c>
      <c r="BZ110">
        <v>1E-4</v>
      </c>
      <c r="CA110">
        <v>33.799999999999997</v>
      </c>
      <c r="CB110">
        <v>4.2599999999999999E-2</v>
      </c>
      <c r="CC110">
        <v>33.630000000000003</v>
      </c>
      <c r="CD110" t="s">
        <v>430</v>
      </c>
      <c r="CE110" t="s">
        <v>425</v>
      </c>
      <c r="CF110">
        <v>0</v>
      </c>
      <c r="CG110">
        <v>55</v>
      </c>
      <c r="CH110">
        <v>1.3899999999999999E-2</v>
      </c>
      <c r="CI110">
        <v>59.892000000000003</v>
      </c>
      <c r="CJ110" t="s">
        <v>427</v>
      </c>
      <c r="CK110" t="s">
        <v>425</v>
      </c>
      <c r="CL110">
        <v>0</v>
      </c>
      <c r="CM110">
        <v>70</v>
      </c>
      <c r="CN110">
        <v>6.0000000000000001E-3</v>
      </c>
      <c r="CO110">
        <v>69.6738</v>
      </c>
      <c r="CP110" t="s">
        <v>427</v>
      </c>
      <c r="CQ110" t="s">
        <v>425</v>
      </c>
      <c r="CR110">
        <v>0</v>
      </c>
      <c r="CS110">
        <v>75</v>
      </c>
      <c r="CT110">
        <v>7.4999999999999997E-3</v>
      </c>
      <c r="CU110">
        <v>81.692099999999996</v>
      </c>
      <c r="CV110" t="s">
        <v>430</v>
      </c>
      <c r="CW110" t="s">
        <v>425</v>
      </c>
      <c r="CX110">
        <v>0</v>
      </c>
      <c r="CY110">
        <v>70</v>
      </c>
      <c r="CZ110">
        <v>8.9999999999999993E-3</v>
      </c>
      <c r="DA110">
        <v>82.035399999999996</v>
      </c>
      <c r="DB110" t="s">
        <v>428</v>
      </c>
      <c r="DC110" t="s">
        <v>425</v>
      </c>
      <c r="DD110">
        <v>0</v>
      </c>
      <c r="DE110">
        <v>70</v>
      </c>
      <c r="DF110">
        <v>8.6E-3</v>
      </c>
      <c r="DG110">
        <v>72.713099999999997</v>
      </c>
      <c r="DH110" t="s">
        <v>427</v>
      </c>
      <c r="DI110" t="s">
        <v>425</v>
      </c>
      <c r="DJ110">
        <v>0</v>
      </c>
      <c r="DK110">
        <v>49</v>
      </c>
      <c r="DL110">
        <v>3.7499999999999999E-2</v>
      </c>
      <c r="DM110">
        <v>47.8491</v>
      </c>
      <c r="DN110" t="s">
        <v>427</v>
      </c>
      <c r="DO110" t="s">
        <v>425</v>
      </c>
      <c r="DP110">
        <v>0</v>
      </c>
      <c r="DQ110">
        <v>55</v>
      </c>
      <c r="DR110">
        <v>2.9000000000000001E-2</v>
      </c>
      <c r="DS110">
        <v>54.316299999999998</v>
      </c>
      <c r="DT110">
        <v>0</v>
      </c>
      <c r="DU110">
        <v>0</v>
      </c>
    </row>
    <row r="111" spans="1:125" x14ac:dyDescent="0.25">
      <c r="A111">
        <v>0</v>
      </c>
      <c r="B111" t="s">
        <v>431</v>
      </c>
      <c r="C111" t="s">
        <v>32</v>
      </c>
      <c r="D111" t="s">
        <v>432</v>
      </c>
      <c r="E111" t="s">
        <v>431</v>
      </c>
      <c r="F111">
        <v>0</v>
      </c>
      <c r="G111">
        <v>95</v>
      </c>
      <c r="H111">
        <v>1.29E-2</v>
      </c>
      <c r="I111">
        <v>86.099599999999995</v>
      </c>
      <c r="J111" t="s">
        <v>432</v>
      </c>
      <c r="K111" t="s">
        <v>431</v>
      </c>
      <c r="L111">
        <v>0</v>
      </c>
      <c r="M111">
        <v>95</v>
      </c>
      <c r="N111">
        <v>1.29E-2</v>
      </c>
      <c r="O111">
        <v>86.099599999999995</v>
      </c>
      <c r="P111" t="s">
        <v>432</v>
      </c>
      <c r="Q111" t="s">
        <v>431</v>
      </c>
      <c r="R111">
        <v>0</v>
      </c>
      <c r="S111">
        <v>92.5</v>
      </c>
      <c r="T111">
        <v>1.6299999999999999E-2</v>
      </c>
      <c r="U111">
        <v>59.875999999999998</v>
      </c>
      <c r="V111" t="s">
        <v>432</v>
      </c>
      <c r="W111" t="s">
        <v>431</v>
      </c>
      <c r="X111">
        <v>0</v>
      </c>
      <c r="Y111">
        <v>100</v>
      </c>
      <c r="Z111">
        <v>6.4000000000000003E-3</v>
      </c>
      <c r="AA111">
        <v>95.272199999999998</v>
      </c>
      <c r="AB111" t="s">
        <v>433</v>
      </c>
      <c r="AC111" t="s">
        <v>431</v>
      </c>
      <c r="AD111">
        <v>0</v>
      </c>
      <c r="AE111">
        <v>100</v>
      </c>
      <c r="AF111">
        <v>1.4500000000000001E-2</v>
      </c>
      <c r="AG111">
        <v>81.2624</v>
      </c>
      <c r="AH111" t="s">
        <v>432</v>
      </c>
      <c r="AI111" t="s">
        <v>431</v>
      </c>
      <c r="AJ111">
        <v>0</v>
      </c>
      <c r="AK111">
        <v>100</v>
      </c>
      <c r="AL111">
        <v>2.35E-2</v>
      </c>
      <c r="AM111">
        <v>76.980599999999995</v>
      </c>
      <c r="AN111" t="s">
        <v>432</v>
      </c>
      <c r="AO111" t="s">
        <v>431</v>
      </c>
      <c r="AP111">
        <v>0</v>
      </c>
      <c r="AQ111">
        <v>100</v>
      </c>
      <c r="AR111">
        <v>5.5999999999999999E-3</v>
      </c>
      <c r="AS111">
        <v>86.6785</v>
      </c>
      <c r="AT111" t="s">
        <v>432</v>
      </c>
      <c r="AU111" t="s">
        <v>431</v>
      </c>
      <c r="AV111">
        <v>0</v>
      </c>
      <c r="AW111">
        <v>100</v>
      </c>
      <c r="AX111">
        <v>3.0000000000000001E-3</v>
      </c>
      <c r="AY111">
        <v>93.667299999999997</v>
      </c>
      <c r="AZ111" t="s">
        <v>432</v>
      </c>
      <c r="BA111" t="s">
        <v>431</v>
      </c>
      <c r="BB111">
        <v>0</v>
      </c>
      <c r="BC111">
        <v>100</v>
      </c>
      <c r="BD111">
        <v>2.7000000000000001E-3</v>
      </c>
      <c r="BE111">
        <v>95.126999999999995</v>
      </c>
      <c r="BF111" t="s">
        <v>432</v>
      </c>
      <c r="BG111" t="s">
        <v>431</v>
      </c>
      <c r="BH111">
        <v>0</v>
      </c>
      <c r="BI111">
        <v>85</v>
      </c>
      <c r="BJ111">
        <v>1.4999999999999999E-2</v>
      </c>
      <c r="BK111">
        <v>74.283299999999997</v>
      </c>
      <c r="BL111" t="s">
        <v>432</v>
      </c>
      <c r="BM111" t="s">
        <v>431</v>
      </c>
      <c r="BN111">
        <v>0</v>
      </c>
      <c r="BO111">
        <v>100</v>
      </c>
      <c r="BP111">
        <v>5.1000000000000004E-3</v>
      </c>
      <c r="BQ111">
        <v>95.128</v>
      </c>
      <c r="BR111" t="s">
        <v>432</v>
      </c>
      <c r="BS111" t="s">
        <v>431</v>
      </c>
      <c r="BT111">
        <v>0</v>
      </c>
      <c r="BU111">
        <v>100</v>
      </c>
      <c r="BV111">
        <v>9.9000000000000008E-3</v>
      </c>
      <c r="BW111">
        <v>90.919600000000003</v>
      </c>
      <c r="BX111" t="s">
        <v>432</v>
      </c>
      <c r="BY111" t="s">
        <v>431</v>
      </c>
      <c r="BZ111">
        <v>0</v>
      </c>
      <c r="CA111">
        <v>90</v>
      </c>
      <c r="CB111">
        <v>1.4E-2</v>
      </c>
      <c r="CC111">
        <v>79.4816</v>
      </c>
      <c r="CD111" t="s">
        <v>432</v>
      </c>
      <c r="CE111" t="s">
        <v>431</v>
      </c>
      <c r="CF111">
        <v>0</v>
      </c>
      <c r="CG111">
        <v>100</v>
      </c>
      <c r="CH111">
        <v>5.4000000000000003E-3</v>
      </c>
      <c r="CI111">
        <v>91.694999999999993</v>
      </c>
      <c r="CJ111" t="s">
        <v>432</v>
      </c>
      <c r="CK111" t="s">
        <v>431</v>
      </c>
      <c r="CL111">
        <v>0</v>
      </c>
      <c r="CM111">
        <v>100</v>
      </c>
      <c r="CN111">
        <v>2.3999999999999998E-3</v>
      </c>
      <c r="CO111">
        <v>93.724400000000003</v>
      </c>
      <c r="CP111" t="s">
        <v>432</v>
      </c>
      <c r="CQ111" t="s">
        <v>431</v>
      </c>
      <c r="CR111">
        <v>0</v>
      </c>
      <c r="CS111">
        <v>100</v>
      </c>
      <c r="CT111">
        <v>4.4000000000000003E-3</v>
      </c>
      <c r="CU111">
        <v>94.869</v>
      </c>
      <c r="CV111" t="s">
        <v>432</v>
      </c>
      <c r="CW111" t="s">
        <v>431</v>
      </c>
      <c r="CX111">
        <v>0</v>
      </c>
      <c r="CY111">
        <v>100</v>
      </c>
      <c r="CZ111">
        <v>5.1999999999999998E-3</v>
      </c>
      <c r="DA111">
        <v>95.045299999999997</v>
      </c>
      <c r="DB111" t="s">
        <v>432</v>
      </c>
      <c r="DC111" t="s">
        <v>431</v>
      </c>
      <c r="DD111">
        <v>0</v>
      </c>
      <c r="DE111">
        <v>100</v>
      </c>
      <c r="DF111">
        <v>3.8E-3</v>
      </c>
      <c r="DG111">
        <v>93.450400000000002</v>
      </c>
      <c r="DH111" t="s">
        <v>432</v>
      </c>
      <c r="DI111" t="s">
        <v>431</v>
      </c>
      <c r="DJ111">
        <v>0</v>
      </c>
      <c r="DK111">
        <v>100</v>
      </c>
      <c r="DL111">
        <v>1.15E-2</v>
      </c>
      <c r="DM111">
        <v>86.416600000000003</v>
      </c>
      <c r="DN111" t="s">
        <v>432</v>
      </c>
      <c r="DO111" t="s">
        <v>431</v>
      </c>
      <c r="DP111">
        <v>0</v>
      </c>
      <c r="DQ111">
        <v>100</v>
      </c>
      <c r="DR111">
        <v>0.01</v>
      </c>
      <c r="DS111">
        <v>87.335400000000007</v>
      </c>
      <c r="DT111">
        <v>0</v>
      </c>
      <c r="DU111">
        <v>0</v>
      </c>
    </row>
    <row r="112" spans="1:125" x14ac:dyDescent="0.25">
      <c r="A112">
        <v>0</v>
      </c>
      <c r="B112" t="s">
        <v>434</v>
      </c>
      <c r="C112" t="s">
        <v>32</v>
      </c>
      <c r="D112" t="s">
        <v>435</v>
      </c>
      <c r="E112" t="s">
        <v>434</v>
      </c>
      <c r="F112">
        <v>1E-4</v>
      </c>
      <c r="G112">
        <v>46</v>
      </c>
      <c r="H112">
        <v>2.6599999999999999E-2</v>
      </c>
      <c r="I112">
        <v>54.3613</v>
      </c>
      <c r="J112" t="s">
        <v>435</v>
      </c>
      <c r="K112" t="s">
        <v>434</v>
      </c>
      <c r="L112">
        <v>1E-4</v>
      </c>
      <c r="M112">
        <v>46</v>
      </c>
      <c r="N112">
        <v>2.6599999999999999E-2</v>
      </c>
      <c r="O112">
        <v>54.3613</v>
      </c>
      <c r="P112" t="s">
        <v>436</v>
      </c>
      <c r="Q112" t="s">
        <v>434</v>
      </c>
      <c r="R112">
        <v>4.0000000000000002E-4</v>
      </c>
      <c r="S112">
        <v>23.0303</v>
      </c>
      <c r="T112">
        <v>2.01E-2</v>
      </c>
      <c r="U112">
        <v>46.854900000000001</v>
      </c>
      <c r="V112" t="s">
        <v>436</v>
      </c>
      <c r="W112" t="s">
        <v>434</v>
      </c>
      <c r="X112">
        <v>1E-4</v>
      </c>
      <c r="Y112">
        <v>31.2</v>
      </c>
      <c r="Z112">
        <v>2.9499999999999998E-2</v>
      </c>
      <c r="AA112">
        <v>36.030700000000003</v>
      </c>
      <c r="AB112" t="s">
        <v>436</v>
      </c>
      <c r="AC112" t="s">
        <v>434</v>
      </c>
      <c r="AD112">
        <v>1E-4</v>
      </c>
      <c r="AE112">
        <v>28.769200000000001</v>
      </c>
      <c r="AF112">
        <v>4.6300000000000001E-2</v>
      </c>
      <c r="AG112">
        <v>30.439699999999998</v>
      </c>
      <c r="AH112" t="s">
        <v>436</v>
      </c>
      <c r="AI112" t="s">
        <v>434</v>
      </c>
      <c r="AJ112">
        <v>1E-4</v>
      </c>
      <c r="AK112">
        <v>39.4</v>
      </c>
      <c r="AL112">
        <v>4.7800000000000002E-2</v>
      </c>
      <c r="AM112">
        <v>39.005299999999998</v>
      </c>
      <c r="AN112" t="s">
        <v>437</v>
      </c>
      <c r="AO112" t="s">
        <v>434</v>
      </c>
      <c r="AP112">
        <v>3.5000000000000001E-3</v>
      </c>
      <c r="AQ112">
        <v>8.3925999999999998</v>
      </c>
      <c r="AR112">
        <v>7.0699999999999999E-2</v>
      </c>
      <c r="AS112">
        <v>10.086399999999999</v>
      </c>
      <c r="AT112" t="s">
        <v>436</v>
      </c>
      <c r="AU112" t="s">
        <v>434</v>
      </c>
      <c r="AV112">
        <v>1E-4</v>
      </c>
      <c r="AW112">
        <v>20.916699999999999</v>
      </c>
      <c r="AX112">
        <v>4.5699999999999998E-2</v>
      </c>
      <c r="AY112">
        <v>21.0868</v>
      </c>
      <c r="AZ112" t="s">
        <v>436</v>
      </c>
      <c r="BA112" t="s">
        <v>434</v>
      </c>
      <c r="BB112">
        <v>1E-4</v>
      </c>
      <c r="BC112">
        <v>20.782599999999999</v>
      </c>
      <c r="BD112">
        <v>5.0799999999999998E-2</v>
      </c>
      <c r="BE112">
        <v>19.953399999999998</v>
      </c>
      <c r="BF112" t="s">
        <v>436</v>
      </c>
      <c r="BG112" t="s">
        <v>434</v>
      </c>
      <c r="BH112">
        <v>7.6E-3</v>
      </c>
      <c r="BI112">
        <v>4.2756999999999996</v>
      </c>
      <c r="BJ112">
        <v>7.9200000000000007E-2</v>
      </c>
      <c r="BK112">
        <v>5.2788000000000004</v>
      </c>
      <c r="BL112" t="s">
        <v>436</v>
      </c>
      <c r="BM112" t="s">
        <v>434</v>
      </c>
      <c r="BN112">
        <v>2.0000000000000001E-4</v>
      </c>
      <c r="BO112">
        <v>23.043500000000002</v>
      </c>
      <c r="BP112">
        <v>3.9699999999999999E-2</v>
      </c>
      <c r="BQ112">
        <v>24.829699999999999</v>
      </c>
      <c r="BR112" t="s">
        <v>436</v>
      </c>
      <c r="BS112" t="s">
        <v>434</v>
      </c>
      <c r="BT112">
        <v>2.9999999999999997E-4</v>
      </c>
      <c r="BU112">
        <v>15.029400000000001</v>
      </c>
      <c r="BV112">
        <v>7.8100000000000003E-2</v>
      </c>
      <c r="BW112">
        <v>14.5047</v>
      </c>
      <c r="BX112" t="s">
        <v>438</v>
      </c>
      <c r="BY112" t="s">
        <v>434</v>
      </c>
      <c r="BZ112">
        <v>2.2000000000000001E-3</v>
      </c>
      <c r="CA112">
        <v>6.6938000000000004</v>
      </c>
      <c r="CB112">
        <v>0.1111</v>
      </c>
      <c r="CC112">
        <v>8.2927</v>
      </c>
      <c r="CD112" t="s">
        <v>438</v>
      </c>
      <c r="CE112" t="s">
        <v>434</v>
      </c>
      <c r="CF112">
        <v>2E-3</v>
      </c>
      <c r="CG112">
        <v>5.9002999999999997</v>
      </c>
      <c r="CH112">
        <v>8.7300000000000003E-2</v>
      </c>
      <c r="CI112">
        <v>7.0364000000000004</v>
      </c>
      <c r="CJ112" t="s">
        <v>435</v>
      </c>
      <c r="CK112" t="s">
        <v>434</v>
      </c>
      <c r="CL112">
        <v>1E-4</v>
      </c>
      <c r="CM112">
        <v>16.545500000000001</v>
      </c>
      <c r="CN112">
        <v>3.09E-2</v>
      </c>
      <c r="CO112">
        <v>16.767199999999999</v>
      </c>
      <c r="CP112" t="s">
        <v>436</v>
      </c>
      <c r="CQ112" t="s">
        <v>434</v>
      </c>
      <c r="CR112">
        <v>2.0000000000000001E-4</v>
      </c>
      <c r="CS112">
        <v>20.357099999999999</v>
      </c>
      <c r="CT112">
        <v>3.3599999999999998E-2</v>
      </c>
      <c r="CU112">
        <v>24.3033</v>
      </c>
      <c r="CV112" t="s">
        <v>435</v>
      </c>
      <c r="CW112" t="s">
        <v>434</v>
      </c>
      <c r="CX112">
        <v>4.0000000000000002E-4</v>
      </c>
      <c r="CY112">
        <v>19.019200000000001</v>
      </c>
      <c r="CZ112">
        <v>4.0500000000000001E-2</v>
      </c>
      <c r="DA112">
        <v>23.866099999999999</v>
      </c>
      <c r="DB112" t="s">
        <v>435</v>
      </c>
      <c r="DC112" t="s">
        <v>434</v>
      </c>
      <c r="DD112">
        <v>2.9999999999999997E-4</v>
      </c>
      <c r="DE112">
        <v>19.538499999999999</v>
      </c>
      <c r="DF112">
        <v>4.0399999999999998E-2</v>
      </c>
      <c r="DG112">
        <v>22.134699999999999</v>
      </c>
      <c r="DH112" t="s">
        <v>436</v>
      </c>
      <c r="DI112" t="s">
        <v>434</v>
      </c>
      <c r="DJ112">
        <v>2.9999999999999997E-4</v>
      </c>
      <c r="DK112">
        <v>18.395399999999999</v>
      </c>
      <c r="DL112">
        <v>8.6900000000000005E-2</v>
      </c>
      <c r="DM112">
        <v>21.7788</v>
      </c>
      <c r="DN112" t="s">
        <v>436</v>
      </c>
      <c r="DO112" t="s">
        <v>434</v>
      </c>
      <c r="DP112">
        <v>5.0000000000000001E-4</v>
      </c>
      <c r="DQ112">
        <v>19.179099999999998</v>
      </c>
      <c r="DR112">
        <v>8.6599999999999996E-2</v>
      </c>
      <c r="DS112">
        <v>20.377300000000002</v>
      </c>
      <c r="DT112">
        <v>8.9999999999999998E-4</v>
      </c>
      <c r="DU112">
        <v>0</v>
      </c>
    </row>
    <row r="113" spans="1:125" x14ac:dyDescent="0.25">
      <c r="A113">
        <v>0</v>
      </c>
      <c r="B113" t="s">
        <v>439</v>
      </c>
      <c r="C113" t="s">
        <v>32</v>
      </c>
      <c r="D113" t="s">
        <v>440</v>
      </c>
      <c r="E113" t="s">
        <v>439</v>
      </c>
      <c r="F113">
        <v>0</v>
      </c>
      <c r="G113">
        <v>61.428600000000003</v>
      </c>
      <c r="H113">
        <v>1.9199999999999998E-2</v>
      </c>
      <c r="I113">
        <v>70.100800000000007</v>
      </c>
      <c r="J113" t="s">
        <v>440</v>
      </c>
      <c r="K113" t="s">
        <v>439</v>
      </c>
      <c r="L113">
        <v>0</v>
      </c>
      <c r="M113">
        <v>61.428600000000003</v>
      </c>
      <c r="N113">
        <v>1.9199999999999998E-2</v>
      </c>
      <c r="O113">
        <v>70.100800000000007</v>
      </c>
      <c r="P113" t="s">
        <v>440</v>
      </c>
      <c r="Q113" t="s">
        <v>439</v>
      </c>
      <c r="R113">
        <v>1E-4</v>
      </c>
      <c r="S113">
        <v>49.666699999999999</v>
      </c>
      <c r="T113">
        <v>1.5299999999999999E-2</v>
      </c>
      <c r="U113">
        <v>63.613100000000003</v>
      </c>
      <c r="V113" t="s">
        <v>440</v>
      </c>
      <c r="W113" t="s">
        <v>439</v>
      </c>
      <c r="X113">
        <v>0</v>
      </c>
      <c r="Y113">
        <v>70</v>
      </c>
      <c r="Z113">
        <v>0.01</v>
      </c>
      <c r="AA113">
        <v>85.605199999999996</v>
      </c>
      <c r="AB113" t="s">
        <v>440</v>
      </c>
      <c r="AC113" t="s">
        <v>439</v>
      </c>
      <c r="AD113">
        <v>0</v>
      </c>
      <c r="AE113">
        <v>61.25</v>
      </c>
      <c r="AF113">
        <v>1.5299999999999999E-2</v>
      </c>
      <c r="AG113">
        <v>79.249499999999998</v>
      </c>
      <c r="AH113" t="s">
        <v>440</v>
      </c>
      <c r="AI113" t="s">
        <v>439</v>
      </c>
      <c r="AJ113">
        <v>0</v>
      </c>
      <c r="AK113">
        <v>57.857100000000003</v>
      </c>
      <c r="AL113">
        <v>2.23E-2</v>
      </c>
      <c r="AM113">
        <v>79.206999999999994</v>
      </c>
      <c r="AN113" t="s">
        <v>440</v>
      </c>
      <c r="AO113" t="s">
        <v>439</v>
      </c>
      <c r="AP113">
        <v>1E-4</v>
      </c>
      <c r="AQ113">
        <v>31.2</v>
      </c>
      <c r="AR113">
        <v>1.24E-2</v>
      </c>
      <c r="AS113">
        <v>60.115400000000001</v>
      </c>
      <c r="AT113" t="s">
        <v>440</v>
      </c>
      <c r="AU113" t="s">
        <v>439</v>
      </c>
      <c r="AV113">
        <v>0</v>
      </c>
      <c r="AW113">
        <v>25.2</v>
      </c>
      <c r="AX113">
        <v>1.8499999999999999E-2</v>
      </c>
      <c r="AY113">
        <v>43.987200000000001</v>
      </c>
      <c r="AZ113" t="s">
        <v>440</v>
      </c>
      <c r="BA113" t="s">
        <v>439</v>
      </c>
      <c r="BB113">
        <v>0</v>
      </c>
      <c r="BC113">
        <v>35.5</v>
      </c>
      <c r="BD113">
        <v>1.5900000000000001E-2</v>
      </c>
      <c r="BE113">
        <v>49.2682</v>
      </c>
      <c r="BF113" t="s">
        <v>440</v>
      </c>
      <c r="BG113" t="s">
        <v>439</v>
      </c>
      <c r="BH113">
        <v>2.0000000000000001E-4</v>
      </c>
      <c r="BI113">
        <v>27.65</v>
      </c>
      <c r="BJ113">
        <v>2.4799999999999999E-2</v>
      </c>
      <c r="BK113">
        <v>46.808399999999999</v>
      </c>
      <c r="BL113" t="s">
        <v>440</v>
      </c>
      <c r="BM113" t="s">
        <v>439</v>
      </c>
      <c r="BN113">
        <v>0</v>
      </c>
      <c r="BO113">
        <v>55</v>
      </c>
      <c r="BP113">
        <v>1.0500000000000001E-2</v>
      </c>
      <c r="BQ113">
        <v>76.027299999999997</v>
      </c>
      <c r="BR113" t="s">
        <v>440</v>
      </c>
      <c r="BS113" t="s">
        <v>439</v>
      </c>
      <c r="BT113">
        <v>0</v>
      </c>
      <c r="BU113">
        <v>32.25</v>
      </c>
      <c r="BV113">
        <v>3.1300000000000001E-2</v>
      </c>
      <c r="BW113">
        <v>47.258400000000002</v>
      </c>
      <c r="BX113" t="s">
        <v>440</v>
      </c>
      <c r="BY113" t="s">
        <v>439</v>
      </c>
      <c r="BZ113">
        <v>2.0000000000000001E-4</v>
      </c>
      <c r="CA113">
        <v>21.45</v>
      </c>
      <c r="CB113">
        <v>5.0099999999999999E-2</v>
      </c>
      <c r="CC113">
        <v>27.803999999999998</v>
      </c>
      <c r="CD113" t="s">
        <v>440</v>
      </c>
      <c r="CE113" t="s">
        <v>439</v>
      </c>
      <c r="CF113">
        <v>0</v>
      </c>
      <c r="CG113">
        <v>33</v>
      </c>
      <c r="CH113">
        <v>2.3099999999999999E-2</v>
      </c>
      <c r="CI113">
        <v>39.767299999999999</v>
      </c>
      <c r="CJ113" t="s">
        <v>440</v>
      </c>
      <c r="CK113" t="s">
        <v>439</v>
      </c>
      <c r="CL113">
        <v>0</v>
      </c>
      <c r="CM113">
        <v>55</v>
      </c>
      <c r="CN113">
        <v>6.3E-3</v>
      </c>
      <c r="CO113">
        <v>67.812100000000001</v>
      </c>
      <c r="CP113" t="s">
        <v>440</v>
      </c>
      <c r="CQ113" t="s">
        <v>439</v>
      </c>
      <c r="CR113">
        <v>0</v>
      </c>
      <c r="CS113">
        <v>46.5</v>
      </c>
      <c r="CT113">
        <v>1.04E-2</v>
      </c>
      <c r="CU113">
        <v>69.125200000000007</v>
      </c>
      <c r="CV113" t="s">
        <v>440</v>
      </c>
      <c r="CW113" t="s">
        <v>439</v>
      </c>
      <c r="CX113">
        <v>0</v>
      </c>
      <c r="CY113">
        <v>43.5</v>
      </c>
      <c r="CZ113">
        <v>1.29E-2</v>
      </c>
      <c r="DA113">
        <v>68.165000000000006</v>
      </c>
      <c r="DB113" t="s">
        <v>440</v>
      </c>
      <c r="DC113" t="s">
        <v>439</v>
      </c>
      <c r="DD113">
        <v>0</v>
      </c>
      <c r="DE113">
        <v>46</v>
      </c>
      <c r="DF113">
        <v>1.3100000000000001E-2</v>
      </c>
      <c r="DG113">
        <v>57.791499999999999</v>
      </c>
      <c r="DH113" t="s">
        <v>440</v>
      </c>
      <c r="DI113" t="s">
        <v>439</v>
      </c>
      <c r="DJ113">
        <v>1E-4</v>
      </c>
      <c r="DK113">
        <v>30</v>
      </c>
      <c r="DL113">
        <v>5.0299999999999997E-2</v>
      </c>
      <c r="DM113">
        <v>37.933700000000002</v>
      </c>
      <c r="DN113" t="s">
        <v>440</v>
      </c>
      <c r="DO113" t="s">
        <v>439</v>
      </c>
      <c r="DP113">
        <v>0</v>
      </c>
      <c r="DQ113">
        <v>53</v>
      </c>
      <c r="DR113">
        <v>1.83E-2</v>
      </c>
      <c r="DS113">
        <v>70.343299999999999</v>
      </c>
      <c r="DT113">
        <v>0</v>
      </c>
      <c r="DU113">
        <v>0</v>
      </c>
    </row>
    <row r="114" spans="1:125" x14ac:dyDescent="0.25">
      <c r="A114">
        <v>0</v>
      </c>
      <c r="B114" t="s">
        <v>441</v>
      </c>
      <c r="C114" t="s">
        <v>32</v>
      </c>
      <c r="D114" t="s">
        <v>442</v>
      </c>
      <c r="E114" t="s">
        <v>441</v>
      </c>
      <c r="F114">
        <v>0</v>
      </c>
      <c r="G114">
        <v>59.375</v>
      </c>
      <c r="H114">
        <v>3.3500000000000002E-2</v>
      </c>
      <c r="I114">
        <v>43.4694</v>
      </c>
      <c r="J114" t="s">
        <v>442</v>
      </c>
      <c r="K114" t="s">
        <v>441</v>
      </c>
      <c r="L114">
        <v>0</v>
      </c>
      <c r="M114">
        <v>59.375</v>
      </c>
      <c r="N114">
        <v>3.3500000000000002E-2</v>
      </c>
      <c r="O114">
        <v>43.4694</v>
      </c>
      <c r="P114" t="s">
        <v>443</v>
      </c>
      <c r="Q114" t="s">
        <v>441</v>
      </c>
      <c r="R114">
        <v>0</v>
      </c>
      <c r="S114">
        <v>65</v>
      </c>
      <c r="T114">
        <v>2.3E-2</v>
      </c>
      <c r="U114">
        <v>39.045000000000002</v>
      </c>
      <c r="V114" t="s">
        <v>444</v>
      </c>
      <c r="W114" t="s">
        <v>441</v>
      </c>
      <c r="X114">
        <v>0</v>
      </c>
      <c r="Y114">
        <v>58.333300000000001</v>
      </c>
      <c r="Z114">
        <v>2.8199999999999999E-2</v>
      </c>
      <c r="AA114">
        <v>37.991100000000003</v>
      </c>
      <c r="AB114" t="s">
        <v>444</v>
      </c>
      <c r="AC114" t="s">
        <v>441</v>
      </c>
      <c r="AD114">
        <v>0</v>
      </c>
      <c r="AE114">
        <v>46.5</v>
      </c>
      <c r="AF114">
        <v>4.8099999999999997E-2</v>
      </c>
      <c r="AG114">
        <v>28.985099999999999</v>
      </c>
      <c r="AH114" t="s">
        <v>444</v>
      </c>
      <c r="AI114" t="s">
        <v>441</v>
      </c>
      <c r="AJ114">
        <v>1E-4</v>
      </c>
      <c r="AK114">
        <v>43.333300000000001</v>
      </c>
      <c r="AL114">
        <v>6.0299999999999999E-2</v>
      </c>
      <c r="AM114">
        <v>27.774100000000001</v>
      </c>
      <c r="AN114" t="s">
        <v>442</v>
      </c>
      <c r="AO114" t="s">
        <v>441</v>
      </c>
      <c r="AP114">
        <v>1E-4</v>
      </c>
      <c r="AQ114">
        <v>39.200000000000003</v>
      </c>
      <c r="AR114">
        <v>2.0199999999999999E-2</v>
      </c>
      <c r="AS114">
        <v>41.271299999999997</v>
      </c>
      <c r="AT114" t="s">
        <v>442</v>
      </c>
      <c r="AU114" t="s">
        <v>441</v>
      </c>
      <c r="AV114">
        <v>1E-4</v>
      </c>
      <c r="AW114">
        <v>23.428599999999999</v>
      </c>
      <c r="AX114">
        <v>3.3799999999999997E-2</v>
      </c>
      <c r="AY114">
        <v>27.590299999999999</v>
      </c>
      <c r="AZ114" t="s">
        <v>442</v>
      </c>
      <c r="BA114" t="s">
        <v>441</v>
      </c>
      <c r="BB114">
        <v>0</v>
      </c>
      <c r="BC114">
        <v>35.5</v>
      </c>
      <c r="BD114">
        <v>2.8799999999999999E-2</v>
      </c>
      <c r="BE114">
        <v>32.47</v>
      </c>
      <c r="BF114" t="s">
        <v>442</v>
      </c>
      <c r="BG114" t="s">
        <v>441</v>
      </c>
      <c r="BH114">
        <v>0</v>
      </c>
      <c r="BI114">
        <v>61.666699999999999</v>
      </c>
      <c r="BJ114">
        <v>2.5999999999999999E-2</v>
      </c>
      <c r="BK114">
        <v>44.247</v>
      </c>
      <c r="BL114" t="s">
        <v>445</v>
      </c>
      <c r="BM114" t="s">
        <v>441</v>
      </c>
      <c r="BN114">
        <v>0</v>
      </c>
      <c r="BO114">
        <v>60</v>
      </c>
      <c r="BP114">
        <v>1.7600000000000001E-2</v>
      </c>
      <c r="BQ114">
        <v>54.225900000000003</v>
      </c>
      <c r="BR114" t="s">
        <v>445</v>
      </c>
      <c r="BS114" t="s">
        <v>441</v>
      </c>
      <c r="BT114">
        <v>0</v>
      </c>
      <c r="BU114">
        <v>62.5</v>
      </c>
      <c r="BV114">
        <v>2.2100000000000002E-2</v>
      </c>
      <c r="BW114">
        <v>62.830300000000001</v>
      </c>
      <c r="BX114" t="s">
        <v>442</v>
      </c>
      <c r="BY114" t="s">
        <v>441</v>
      </c>
      <c r="BZ114">
        <v>0</v>
      </c>
      <c r="CA114">
        <v>60</v>
      </c>
      <c r="CB114">
        <v>2.9600000000000001E-2</v>
      </c>
      <c r="CC114">
        <v>48.663200000000003</v>
      </c>
      <c r="CD114" t="s">
        <v>442</v>
      </c>
      <c r="CE114" t="s">
        <v>441</v>
      </c>
      <c r="CF114">
        <v>0</v>
      </c>
      <c r="CG114">
        <v>45</v>
      </c>
      <c r="CH114">
        <v>0.02</v>
      </c>
      <c r="CI114">
        <v>45.278100000000002</v>
      </c>
      <c r="CJ114" t="s">
        <v>442</v>
      </c>
      <c r="CK114" t="s">
        <v>441</v>
      </c>
      <c r="CL114">
        <v>0</v>
      </c>
      <c r="CM114">
        <v>48</v>
      </c>
      <c r="CN114">
        <v>1.44E-2</v>
      </c>
      <c r="CO114">
        <v>37.729999999999997</v>
      </c>
      <c r="CP114" t="s">
        <v>443</v>
      </c>
      <c r="CQ114" t="s">
        <v>441</v>
      </c>
      <c r="CR114">
        <v>0</v>
      </c>
      <c r="CS114">
        <v>55</v>
      </c>
      <c r="CT114">
        <v>1.8599999999999998E-2</v>
      </c>
      <c r="CU114">
        <v>44.808399999999999</v>
      </c>
      <c r="CV114" t="s">
        <v>445</v>
      </c>
      <c r="CW114" t="s">
        <v>441</v>
      </c>
      <c r="CX114">
        <v>0</v>
      </c>
      <c r="CY114">
        <v>54.285699999999999</v>
      </c>
      <c r="CZ114">
        <v>2.3800000000000002E-2</v>
      </c>
      <c r="DA114">
        <v>42.438800000000001</v>
      </c>
      <c r="DB114" t="s">
        <v>445</v>
      </c>
      <c r="DC114" t="s">
        <v>441</v>
      </c>
      <c r="DD114">
        <v>0</v>
      </c>
      <c r="DE114">
        <v>37.333300000000001</v>
      </c>
      <c r="DF114">
        <v>2.5499999999999998E-2</v>
      </c>
      <c r="DG114">
        <v>35.005099999999999</v>
      </c>
      <c r="DH114" t="s">
        <v>445</v>
      </c>
      <c r="DI114" t="s">
        <v>441</v>
      </c>
      <c r="DJ114">
        <v>0</v>
      </c>
      <c r="DK114">
        <v>43</v>
      </c>
      <c r="DL114">
        <v>6.2899999999999998E-2</v>
      </c>
      <c r="DM114">
        <v>30.875399999999999</v>
      </c>
      <c r="DN114" t="s">
        <v>442</v>
      </c>
      <c r="DO114" t="s">
        <v>441</v>
      </c>
      <c r="DP114">
        <v>0</v>
      </c>
      <c r="DQ114">
        <v>67.5</v>
      </c>
      <c r="DR114">
        <v>2.3300000000000001E-2</v>
      </c>
      <c r="DS114">
        <v>62.007800000000003</v>
      </c>
      <c r="DT114">
        <v>0</v>
      </c>
      <c r="DU114">
        <v>0</v>
      </c>
    </row>
    <row r="115" spans="1:125" x14ac:dyDescent="0.25">
      <c r="A115">
        <v>0</v>
      </c>
      <c r="B115" t="s">
        <v>446</v>
      </c>
      <c r="C115" t="s">
        <v>32</v>
      </c>
      <c r="D115" t="s">
        <v>447</v>
      </c>
      <c r="E115" t="s">
        <v>446</v>
      </c>
      <c r="F115">
        <v>0</v>
      </c>
      <c r="G115">
        <v>71.25</v>
      </c>
      <c r="H115">
        <v>1.1599999999999999E-2</v>
      </c>
      <c r="I115">
        <v>89.294200000000004</v>
      </c>
      <c r="J115" t="s">
        <v>447</v>
      </c>
      <c r="K115" t="s">
        <v>446</v>
      </c>
      <c r="L115">
        <v>0</v>
      </c>
      <c r="M115">
        <v>71.25</v>
      </c>
      <c r="N115">
        <v>1.1599999999999999E-2</v>
      </c>
      <c r="O115">
        <v>89.294200000000004</v>
      </c>
      <c r="P115" t="s">
        <v>447</v>
      </c>
      <c r="Q115" t="s">
        <v>446</v>
      </c>
      <c r="R115">
        <v>2.0000000000000001E-4</v>
      </c>
      <c r="S115">
        <v>29.25</v>
      </c>
      <c r="T115">
        <v>1.5599999999999999E-2</v>
      </c>
      <c r="U115">
        <v>62.564100000000003</v>
      </c>
      <c r="V115" t="s">
        <v>448</v>
      </c>
      <c r="W115" t="s">
        <v>446</v>
      </c>
      <c r="X115">
        <v>0</v>
      </c>
      <c r="Y115">
        <v>70</v>
      </c>
      <c r="Z115">
        <v>1.12E-2</v>
      </c>
      <c r="AA115">
        <v>81.660899999999998</v>
      </c>
      <c r="AB115" t="s">
        <v>447</v>
      </c>
      <c r="AC115" t="s">
        <v>446</v>
      </c>
      <c r="AD115">
        <v>0</v>
      </c>
      <c r="AE115">
        <v>70</v>
      </c>
      <c r="AF115">
        <v>1.0500000000000001E-2</v>
      </c>
      <c r="AG115">
        <v>90.908699999999996</v>
      </c>
      <c r="AH115" t="s">
        <v>449</v>
      </c>
      <c r="AI115" t="s">
        <v>446</v>
      </c>
      <c r="AJ115">
        <v>0</v>
      </c>
      <c r="AK115">
        <v>53.8889</v>
      </c>
      <c r="AL115">
        <v>1.6899999999999998E-2</v>
      </c>
      <c r="AM115">
        <v>89.020499999999998</v>
      </c>
      <c r="AN115" t="s">
        <v>447</v>
      </c>
      <c r="AO115" t="s">
        <v>446</v>
      </c>
      <c r="AP115">
        <v>1E-4</v>
      </c>
      <c r="AQ115">
        <v>36.200000000000003</v>
      </c>
      <c r="AR115">
        <v>1.2800000000000001E-2</v>
      </c>
      <c r="AS115">
        <v>58.78</v>
      </c>
      <c r="AT115" t="s">
        <v>448</v>
      </c>
      <c r="AU115" t="s">
        <v>446</v>
      </c>
      <c r="AV115">
        <v>0</v>
      </c>
      <c r="AW115">
        <v>33</v>
      </c>
      <c r="AX115">
        <v>1.4500000000000001E-2</v>
      </c>
      <c r="AY115">
        <v>51.696800000000003</v>
      </c>
      <c r="AZ115" t="s">
        <v>448</v>
      </c>
      <c r="BA115" t="s">
        <v>446</v>
      </c>
      <c r="BB115">
        <v>0</v>
      </c>
      <c r="BC115">
        <v>39</v>
      </c>
      <c r="BD115">
        <v>1.38E-2</v>
      </c>
      <c r="BE115">
        <v>53.882399999999997</v>
      </c>
      <c r="BF115" t="s">
        <v>447</v>
      </c>
      <c r="BG115" t="s">
        <v>446</v>
      </c>
      <c r="BH115">
        <v>1.8E-3</v>
      </c>
      <c r="BI115">
        <v>10.085800000000001</v>
      </c>
      <c r="BJ115">
        <v>3.56E-2</v>
      </c>
      <c r="BK115">
        <v>28.9878</v>
      </c>
      <c r="BL115" t="s">
        <v>447</v>
      </c>
      <c r="BM115" t="s">
        <v>446</v>
      </c>
      <c r="BN115">
        <v>0</v>
      </c>
      <c r="BO115">
        <v>40.666699999999999</v>
      </c>
      <c r="BP115">
        <v>1.54E-2</v>
      </c>
      <c r="BQ115">
        <v>59.664400000000001</v>
      </c>
      <c r="BR115" t="s">
        <v>450</v>
      </c>
      <c r="BS115" t="s">
        <v>446</v>
      </c>
      <c r="BT115">
        <v>5.9999999999999995E-4</v>
      </c>
      <c r="BU115">
        <v>9.7422000000000004</v>
      </c>
      <c r="BV115">
        <v>6.6799999999999998E-2</v>
      </c>
      <c r="BW115">
        <v>18.716200000000001</v>
      </c>
      <c r="BX115" t="s">
        <v>451</v>
      </c>
      <c r="BY115" t="s">
        <v>446</v>
      </c>
      <c r="BZ115">
        <v>3.8999999999999998E-3</v>
      </c>
      <c r="CA115">
        <v>5.0458999999999996</v>
      </c>
      <c r="CB115">
        <v>0.1384</v>
      </c>
      <c r="CC115">
        <v>5.4958999999999998</v>
      </c>
      <c r="CD115" t="s">
        <v>447</v>
      </c>
      <c r="CE115" t="s">
        <v>446</v>
      </c>
      <c r="CF115">
        <v>2.0000000000000001E-4</v>
      </c>
      <c r="CG115">
        <v>17.8</v>
      </c>
      <c r="CH115">
        <v>3.6299999999999999E-2</v>
      </c>
      <c r="CI115">
        <v>25.03</v>
      </c>
      <c r="CJ115" t="s">
        <v>447</v>
      </c>
      <c r="CK115" t="s">
        <v>446</v>
      </c>
      <c r="CL115">
        <v>0</v>
      </c>
      <c r="CM115">
        <v>37</v>
      </c>
      <c r="CN115">
        <v>8.5000000000000006E-3</v>
      </c>
      <c r="CO115">
        <v>56.9544</v>
      </c>
      <c r="CP115" t="s">
        <v>447</v>
      </c>
      <c r="CQ115" t="s">
        <v>446</v>
      </c>
      <c r="CR115">
        <v>0</v>
      </c>
      <c r="CS115">
        <v>34.799999999999997</v>
      </c>
      <c r="CT115">
        <v>1.2200000000000001E-2</v>
      </c>
      <c r="CU115">
        <v>62.454999999999998</v>
      </c>
      <c r="CV115" t="s">
        <v>452</v>
      </c>
      <c r="CW115" t="s">
        <v>446</v>
      </c>
      <c r="CX115">
        <v>2.0000000000000001E-4</v>
      </c>
      <c r="CY115">
        <v>27.1875</v>
      </c>
      <c r="CZ115">
        <v>1.66E-2</v>
      </c>
      <c r="DA115">
        <v>57.569000000000003</v>
      </c>
      <c r="DB115" t="s">
        <v>452</v>
      </c>
      <c r="DC115" t="s">
        <v>446</v>
      </c>
      <c r="DD115">
        <v>0</v>
      </c>
      <c r="DE115">
        <v>37.666699999999999</v>
      </c>
      <c r="DF115">
        <v>1.2999999999999999E-2</v>
      </c>
      <c r="DG115">
        <v>58.091299999999997</v>
      </c>
      <c r="DH115" t="s">
        <v>451</v>
      </c>
      <c r="DI115" t="s">
        <v>446</v>
      </c>
      <c r="DJ115">
        <v>2.0000000000000001E-4</v>
      </c>
      <c r="DK115">
        <v>23.9</v>
      </c>
      <c r="DL115">
        <v>5.7299999999999997E-2</v>
      </c>
      <c r="DM115">
        <v>33.7331</v>
      </c>
      <c r="DN115" t="s">
        <v>451</v>
      </c>
      <c r="DO115" t="s">
        <v>446</v>
      </c>
      <c r="DP115">
        <v>2.0000000000000001E-4</v>
      </c>
      <c r="DQ115">
        <v>27.2105</v>
      </c>
      <c r="DR115">
        <v>4.1599999999999998E-2</v>
      </c>
      <c r="DS115">
        <v>42.054699999999997</v>
      </c>
      <c r="DT115">
        <v>4.0000000000000002E-4</v>
      </c>
      <c r="DU115">
        <v>0</v>
      </c>
    </row>
    <row r="116" spans="1:125" x14ac:dyDescent="0.25">
      <c r="A116">
        <v>0</v>
      </c>
      <c r="B116" t="s">
        <v>453</v>
      </c>
      <c r="C116" t="s">
        <v>32</v>
      </c>
      <c r="D116" t="s">
        <v>454</v>
      </c>
      <c r="E116" t="s">
        <v>453</v>
      </c>
      <c r="F116">
        <v>1.5E-3</v>
      </c>
      <c r="G116">
        <v>12.4252</v>
      </c>
      <c r="H116">
        <v>8.8599999999999998E-2</v>
      </c>
      <c r="I116">
        <v>13.038399999999999</v>
      </c>
      <c r="J116" t="s">
        <v>454</v>
      </c>
      <c r="K116" t="s">
        <v>453</v>
      </c>
      <c r="L116">
        <v>1.5E-3</v>
      </c>
      <c r="M116">
        <v>12.4252</v>
      </c>
      <c r="N116">
        <v>8.8599999999999998E-2</v>
      </c>
      <c r="O116">
        <v>13.038399999999999</v>
      </c>
      <c r="P116" t="e">
        <f>-FIQIGKSI</f>
        <v>#NAME?</v>
      </c>
      <c r="Q116" t="s">
        <v>453</v>
      </c>
      <c r="R116">
        <v>1E-4</v>
      </c>
      <c r="S116">
        <v>48</v>
      </c>
      <c r="T116">
        <v>1.8700000000000001E-2</v>
      </c>
      <c r="U116">
        <v>51.344900000000003</v>
      </c>
      <c r="V116" t="s">
        <v>454</v>
      </c>
      <c r="W116" t="s">
        <v>453</v>
      </c>
      <c r="X116">
        <v>0</v>
      </c>
      <c r="Y116">
        <v>37.5</v>
      </c>
      <c r="Z116">
        <v>0.02</v>
      </c>
      <c r="AA116">
        <v>54.4193</v>
      </c>
      <c r="AB116" t="s">
        <v>454</v>
      </c>
      <c r="AC116" t="s">
        <v>453</v>
      </c>
      <c r="AD116">
        <v>1E-4</v>
      </c>
      <c r="AE116">
        <v>35.857100000000003</v>
      </c>
      <c r="AF116">
        <v>2.7900000000000001E-2</v>
      </c>
      <c r="AG116">
        <v>52.432099999999998</v>
      </c>
      <c r="AH116" t="s">
        <v>454</v>
      </c>
      <c r="AI116" t="s">
        <v>453</v>
      </c>
      <c r="AJ116">
        <v>1E-4</v>
      </c>
      <c r="AK116">
        <v>36.666699999999999</v>
      </c>
      <c r="AL116">
        <v>3.8300000000000001E-2</v>
      </c>
      <c r="AM116">
        <v>51.049599999999998</v>
      </c>
      <c r="AN116" t="s">
        <v>454</v>
      </c>
      <c r="AO116" t="s">
        <v>453</v>
      </c>
      <c r="AP116">
        <v>1.34E-2</v>
      </c>
      <c r="AQ116">
        <v>4.2309000000000001</v>
      </c>
      <c r="AR116">
        <v>8.0699999999999994E-2</v>
      </c>
      <c r="AS116">
        <v>8.2515000000000001</v>
      </c>
      <c r="AT116" t="s">
        <v>454</v>
      </c>
      <c r="AU116" t="s">
        <v>453</v>
      </c>
      <c r="AV116">
        <v>1.06E-2</v>
      </c>
      <c r="AW116">
        <v>3.2103000000000002</v>
      </c>
      <c r="AX116">
        <v>0.11609999999999999</v>
      </c>
      <c r="AY116">
        <v>7.5766999999999998</v>
      </c>
      <c r="AZ116" t="s">
        <v>454</v>
      </c>
      <c r="BA116" t="s">
        <v>453</v>
      </c>
      <c r="BB116">
        <v>1.9699999999999999E-2</v>
      </c>
      <c r="BC116">
        <v>3.1634000000000002</v>
      </c>
      <c r="BD116">
        <v>0.13039999999999999</v>
      </c>
      <c r="BE116">
        <v>6.8380999999999998</v>
      </c>
      <c r="BF116" t="s">
        <v>454</v>
      </c>
      <c r="BG116" t="s">
        <v>453</v>
      </c>
      <c r="BH116">
        <v>1.6999999999999999E-3</v>
      </c>
      <c r="BI116">
        <v>10.623799999999999</v>
      </c>
      <c r="BJ116">
        <v>4.5600000000000002E-2</v>
      </c>
      <c r="BK116">
        <v>19.126799999999999</v>
      </c>
      <c r="BL116" t="s">
        <v>454</v>
      </c>
      <c r="BM116" t="s">
        <v>453</v>
      </c>
      <c r="BN116">
        <v>1.8E-3</v>
      </c>
      <c r="BO116">
        <v>9.1056000000000008</v>
      </c>
      <c r="BP116">
        <v>0.05</v>
      </c>
      <c r="BQ116">
        <v>18.395900000000001</v>
      </c>
      <c r="BR116" t="s">
        <v>454</v>
      </c>
      <c r="BS116" t="s">
        <v>453</v>
      </c>
      <c r="BT116">
        <v>2.0000000000000001E-4</v>
      </c>
      <c r="BU116">
        <v>18.75</v>
      </c>
      <c r="BV116">
        <v>5.7200000000000001E-2</v>
      </c>
      <c r="BW116">
        <v>23.555199999999999</v>
      </c>
      <c r="BX116" t="s">
        <v>454</v>
      </c>
      <c r="BY116" t="s">
        <v>453</v>
      </c>
      <c r="BZ116">
        <v>1E-4</v>
      </c>
      <c r="CA116">
        <v>24.307700000000001</v>
      </c>
      <c r="CB116">
        <v>5.28E-2</v>
      </c>
      <c r="CC116">
        <v>26.0639</v>
      </c>
      <c r="CD116" t="s">
        <v>454</v>
      </c>
      <c r="CE116" t="s">
        <v>453</v>
      </c>
      <c r="CF116">
        <v>4.0000000000000002E-4</v>
      </c>
      <c r="CG116">
        <v>11.9674</v>
      </c>
      <c r="CH116">
        <v>5.1499999999999997E-2</v>
      </c>
      <c r="CI116">
        <v>16.218699999999998</v>
      </c>
      <c r="CJ116" t="s">
        <v>454</v>
      </c>
      <c r="CK116" t="s">
        <v>453</v>
      </c>
      <c r="CL116">
        <v>2.3999999999999998E-3</v>
      </c>
      <c r="CM116">
        <v>4.8796999999999997</v>
      </c>
      <c r="CN116">
        <v>3.8300000000000001E-2</v>
      </c>
      <c r="CO116">
        <v>12.657299999999999</v>
      </c>
      <c r="CP116" t="s">
        <v>455</v>
      </c>
      <c r="CQ116" t="s">
        <v>453</v>
      </c>
      <c r="CR116">
        <v>4.4999999999999997E-3</v>
      </c>
      <c r="CS116">
        <v>5.5472000000000001</v>
      </c>
      <c r="CT116">
        <v>5.1900000000000002E-2</v>
      </c>
      <c r="CU116">
        <v>13.587400000000001</v>
      </c>
      <c r="CV116" t="s">
        <v>455</v>
      </c>
      <c r="CW116" t="s">
        <v>453</v>
      </c>
      <c r="CX116">
        <v>5.7999999999999996E-3</v>
      </c>
      <c r="CY116">
        <v>6.2393000000000001</v>
      </c>
      <c r="CZ116">
        <v>5.9900000000000002E-2</v>
      </c>
      <c r="DA116">
        <v>13.863099999999999</v>
      </c>
      <c r="DB116" t="s">
        <v>454</v>
      </c>
      <c r="DC116" t="s">
        <v>453</v>
      </c>
      <c r="DD116">
        <v>1.2E-2</v>
      </c>
      <c r="DE116">
        <v>3.9485999999999999</v>
      </c>
      <c r="DF116">
        <v>7.6100000000000001E-2</v>
      </c>
      <c r="DG116">
        <v>9.8643999999999998</v>
      </c>
      <c r="DH116" t="s">
        <v>454</v>
      </c>
      <c r="DI116" t="s">
        <v>453</v>
      </c>
      <c r="DJ116">
        <v>3.5999999999999999E-3</v>
      </c>
      <c r="DK116">
        <v>6.4505999999999997</v>
      </c>
      <c r="DL116">
        <v>0.15540000000000001</v>
      </c>
      <c r="DM116">
        <v>9.8164999999999996</v>
      </c>
      <c r="DN116" t="s">
        <v>454</v>
      </c>
      <c r="DO116" t="s">
        <v>453</v>
      </c>
      <c r="DP116">
        <v>3.2000000000000002E-3</v>
      </c>
      <c r="DQ116">
        <v>9.4389000000000003</v>
      </c>
      <c r="DR116">
        <v>0.1043</v>
      </c>
      <c r="DS116">
        <v>16.163499999999999</v>
      </c>
      <c r="DT116">
        <v>4.1000000000000003E-3</v>
      </c>
      <c r="DU116">
        <v>0</v>
      </c>
    </row>
    <row r="117" spans="1:125" x14ac:dyDescent="0.25">
      <c r="A117">
        <v>0</v>
      </c>
      <c r="B117" t="s">
        <v>456</v>
      </c>
      <c r="C117" t="s">
        <v>32</v>
      </c>
      <c r="D117" t="s">
        <v>457</v>
      </c>
      <c r="E117" t="s">
        <v>456</v>
      </c>
      <c r="F117">
        <v>1.5E-3</v>
      </c>
      <c r="G117">
        <v>12.189</v>
      </c>
      <c r="H117">
        <v>0.1016</v>
      </c>
      <c r="I117">
        <v>10.759499999999999</v>
      </c>
      <c r="J117" t="s">
        <v>457</v>
      </c>
      <c r="K117" t="s">
        <v>456</v>
      </c>
      <c r="L117">
        <v>1.5E-3</v>
      </c>
      <c r="M117">
        <v>12.189</v>
      </c>
      <c r="N117">
        <v>0.1016</v>
      </c>
      <c r="O117">
        <v>10.759499999999999</v>
      </c>
      <c r="P117" t="s">
        <v>458</v>
      </c>
      <c r="Q117" t="s">
        <v>456</v>
      </c>
      <c r="R117">
        <v>2.0000000000000001E-4</v>
      </c>
      <c r="S117">
        <v>31.142900000000001</v>
      </c>
      <c r="T117">
        <v>2.9899999999999999E-2</v>
      </c>
      <c r="U117">
        <v>25.4678</v>
      </c>
      <c r="V117" t="s">
        <v>457</v>
      </c>
      <c r="W117" t="s">
        <v>456</v>
      </c>
      <c r="X117">
        <v>0</v>
      </c>
      <c r="Y117">
        <v>46</v>
      </c>
      <c r="Z117">
        <v>3.3599999999999998E-2</v>
      </c>
      <c r="AA117">
        <v>30.801500000000001</v>
      </c>
      <c r="AB117" t="s">
        <v>457</v>
      </c>
      <c r="AC117" t="s">
        <v>456</v>
      </c>
      <c r="AD117">
        <v>0</v>
      </c>
      <c r="AE117">
        <v>41.666699999999999</v>
      </c>
      <c r="AF117">
        <v>5.0700000000000002E-2</v>
      </c>
      <c r="AG117">
        <v>27.124300000000002</v>
      </c>
      <c r="AH117" t="s">
        <v>459</v>
      </c>
      <c r="AI117" t="s">
        <v>456</v>
      </c>
      <c r="AJ117">
        <v>0</v>
      </c>
      <c r="AK117">
        <v>47.333300000000001</v>
      </c>
      <c r="AL117">
        <v>5.0700000000000002E-2</v>
      </c>
      <c r="AM117">
        <v>35.914200000000001</v>
      </c>
      <c r="AN117" t="s">
        <v>460</v>
      </c>
      <c r="AO117" t="s">
        <v>456</v>
      </c>
      <c r="AP117">
        <v>2.8999999999999998E-3</v>
      </c>
      <c r="AQ117">
        <v>9.2009000000000007</v>
      </c>
      <c r="AR117">
        <v>6.9099999999999995E-2</v>
      </c>
      <c r="AS117">
        <v>10.462899999999999</v>
      </c>
      <c r="AT117" t="s">
        <v>457</v>
      </c>
      <c r="AU117" t="s">
        <v>456</v>
      </c>
      <c r="AV117">
        <v>1E-4</v>
      </c>
      <c r="AW117">
        <v>20.083300000000001</v>
      </c>
      <c r="AX117">
        <v>5.21E-2</v>
      </c>
      <c r="AY117">
        <v>18.586300000000001</v>
      </c>
      <c r="AZ117" t="s">
        <v>457</v>
      </c>
      <c r="BA117" t="s">
        <v>456</v>
      </c>
      <c r="BB117">
        <v>1E-4</v>
      </c>
      <c r="BC117">
        <v>23.615400000000001</v>
      </c>
      <c r="BD117">
        <v>4.3900000000000002E-2</v>
      </c>
      <c r="BE117">
        <v>22.8522</v>
      </c>
      <c r="BF117" t="s">
        <v>457</v>
      </c>
      <c r="BG117" t="s">
        <v>456</v>
      </c>
      <c r="BH117">
        <v>1.6000000000000001E-3</v>
      </c>
      <c r="BI117">
        <v>10.8119</v>
      </c>
      <c r="BJ117">
        <v>7.4899999999999994E-2</v>
      </c>
      <c r="BK117">
        <v>6.1548999999999996</v>
      </c>
      <c r="BL117" t="s">
        <v>459</v>
      </c>
      <c r="BM117" t="s">
        <v>456</v>
      </c>
      <c r="BN117">
        <v>1E-4</v>
      </c>
      <c r="BO117">
        <v>30.8889</v>
      </c>
      <c r="BP117">
        <v>3.2399999999999998E-2</v>
      </c>
      <c r="BQ117">
        <v>31.109100000000002</v>
      </c>
      <c r="BR117" t="s">
        <v>461</v>
      </c>
      <c r="BS117" t="s">
        <v>456</v>
      </c>
      <c r="BT117">
        <v>2.9999999999999997E-4</v>
      </c>
      <c r="BU117">
        <v>13.06</v>
      </c>
      <c r="BV117">
        <v>7.51E-2</v>
      </c>
      <c r="BW117">
        <v>15.475899999999999</v>
      </c>
      <c r="BX117" t="s">
        <v>457</v>
      </c>
      <c r="BY117" t="s">
        <v>456</v>
      </c>
      <c r="BZ117">
        <v>3.2000000000000002E-3</v>
      </c>
      <c r="CA117">
        <v>5.5833000000000004</v>
      </c>
      <c r="CB117">
        <v>0.14430000000000001</v>
      </c>
      <c r="CC117">
        <v>5.0662000000000003</v>
      </c>
      <c r="CD117" t="s">
        <v>457</v>
      </c>
      <c r="CE117" t="s">
        <v>456</v>
      </c>
      <c r="CF117">
        <v>1.2999999999999999E-3</v>
      </c>
      <c r="CG117">
        <v>7.2591000000000001</v>
      </c>
      <c r="CH117">
        <v>7.1499999999999994E-2</v>
      </c>
      <c r="CI117">
        <v>9.9155999999999995</v>
      </c>
      <c r="CJ117" t="s">
        <v>462</v>
      </c>
      <c r="CK117" t="s">
        <v>456</v>
      </c>
      <c r="CL117">
        <v>0</v>
      </c>
      <c r="CM117">
        <v>27</v>
      </c>
      <c r="CN117">
        <v>1.9E-2</v>
      </c>
      <c r="CO117">
        <v>29.1341</v>
      </c>
      <c r="CP117" t="s">
        <v>460</v>
      </c>
      <c r="CQ117" t="s">
        <v>456</v>
      </c>
      <c r="CR117">
        <v>1E-4</v>
      </c>
      <c r="CS117">
        <v>26.230799999999999</v>
      </c>
      <c r="CT117">
        <v>3.4000000000000002E-2</v>
      </c>
      <c r="CU117">
        <v>23.9331</v>
      </c>
      <c r="CV117" t="s">
        <v>459</v>
      </c>
      <c r="CW117" t="s">
        <v>456</v>
      </c>
      <c r="CX117">
        <v>1E-4</v>
      </c>
      <c r="CY117">
        <v>28.2667</v>
      </c>
      <c r="CZ117">
        <v>3.8399999999999997E-2</v>
      </c>
      <c r="DA117">
        <v>25.414000000000001</v>
      </c>
      <c r="DB117" t="s">
        <v>462</v>
      </c>
      <c r="DC117" t="s">
        <v>456</v>
      </c>
      <c r="DD117">
        <v>1E-4</v>
      </c>
      <c r="DE117">
        <v>26.333300000000001</v>
      </c>
      <c r="DF117">
        <v>3.5200000000000002E-2</v>
      </c>
      <c r="DG117">
        <v>25.686599999999999</v>
      </c>
      <c r="DH117" t="s">
        <v>457</v>
      </c>
      <c r="DI117" t="s">
        <v>456</v>
      </c>
      <c r="DJ117">
        <v>4.0000000000000002E-4</v>
      </c>
      <c r="DK117">
        <v>16.5152</v>
      </c>
      <c r="DL117">
        <v>0.12889999999999999</v>
      </c>
      <c r="DM117">
        <v>13.051600000000001</v>
      </c>
      <c r="DN117" t="s">
        <v>457</v>
      </c>
      <c r="DO117" t="s">
        <v>456</v>
      </c>
      <c r="DP117">
        <v>2.0000000000000001E-4</v>
      </c>
      <c r="DQ117">
        <v>25.115400000000001</v>
      </c>
      <c r="DR117">
        <v>8.2299999999999998E-2</v>
      </c>
      <c r="DS117">
        <v>21.6584</v>
      </c>
      <c r="DT117">
        <v>6.9999999999999999E-4</v>
      </c>
      <c r="DU117">
        <v>0</v>
      </c>
    </row>
    <row r="118" spans="1:125" x14ac:dyDescent="0.25">
      <c r="A118">
        <v>0</v>
      </c>
      <c r="B118" t="s">
        <v>463</v>
      </c>
      <c r="C118" t="s">
        <v>32</v>
      </c>
      <c r="D118" t="s">
        <v>464</v>
      </c>
      <c r="E118" t="s">
        <v>463</v>
      </c>
      <c r="F118">
        <v>1E-4</v>
      </c>
      <c r="G118">
        <v>41</v>
      </c>
      <c r="H118">
        <v>2.0500000000000001E-2</v>
      </c>
      <c r="I118">
        <v>67.016999999999996</v>
      </c>
      <c r="J118" t="s">
        <v>464</v>
      </c>
      <c r="K118" t="s">
        <v>463</v>
      </c>
      <c r="L118">
        <v>1E-4</v>
      </c>
      <c r="M118">
        <v>41</v>
      </c>
      <c r="N118">
        <v>2.0500000000000001E-2</v>
      </c>
      <c r="O118">
        <v>67.016999999999996</v>
      </c>
      <c r="P118" t="s">
        <v>464</v>
      </c>
      <c r="Q118" t="s">
        <v>463</v>
      </c>
      <c r="R118">
        <v>0</v>
      </c>
      <c r="S118">
        <v>60.714300000000001</v>
      </c>
      <c r="T118">
        <v>1.0500000000000001E-2</v>
      </c>
      <c r="U118">
        <v>83.133499999999998</v>
      </c>
      <c r="V118" t="s">
        <v>464</v>
      </c>
      <c r="W118" t="s">
        <v>463</v>
      </c>
      <c r="X118">
        <v>0</v>
      </c>
      <c r="Y118">
        <v>47</v>
      </c>
      <c r="Z118">
        <v>1.6500000000000001E-2</v>
      </c>
      <c r="AA118">
        <v>64.114800000000002</v>
      </c>
      <c r="AB118" t="s">
        <v>464</v>
      </c>
      <c r="AC118" t="s">
        <v>463</v>
      </c>
      <c r="AD118">
        <v>0</v>
      </c>
      <c r="AE118">
        <v>45.666699999999999</v>
      </c>
      <c r="AF118">
        <v>1.9900000000000001E-2</v>
      </c>
      <c r="AG118">
        <v>68.28</v>
      </c>
      <c r="AH118" t="s">
        <v>464</v>
      </c>
      <c r="AI118" t="s">
        <v>463</v>
      </c>
      <c r="AJ118">
        <v>0</v>
      </c>
      <c r="AK118">
        <v>50.555599999999998</v>
      </c>
      <c r="AL118">
        <v>2.8299999999999999E-2</v>
      </c>
      <c r="AM118">
        <v>67.943100000000001</v>
      </c>
      <c r="AN118" t="s">
        <v>464</v>
      </c>
      <c r="AO118" t="s">
        <v>463</v>
      </c>
      <c r="AP118">
        <v>2.9999999999999997E-4</v>
      </c>
      <c r="AQ118">
        <v>22.8919</v>
      </c>
      <c r="AR118">
        <v>2.0899999999999998E-2</v>
      </c>
      <c r="AS118">
        <v>40.121699999999997</v>
      </c>
      <c r="AT118" t="s">
        <v>464</v>
      </c>
      <c r="AU118" t="s">
        <v>463</v>
      </c>
      <c r="AV118">
        <v>1E-4</v>
      </c>
      <c r="AW118">
        <v>16.620699999999999</v>
      </c>
      <c r="AX118">
        <v>3.95E-2</v>
      </c>
      <c r="AY118">
        <v>24.079799999999999</v>
      </c>
      <c r="AZ118" t="s">
        <v>464</v>
      </c>
      <c r="BA118" t="s">
        <v>463</v>
      </c>
      <c r="BB118">
        <v>2.0000000000000001E-4</v>
      </c>
      <c r="BC118">
        <v>18.363600000000002</v>
      </c>
      <c r="BD118">
        <v>4.41E-2</v>
      </c>
      <c r="BE118">
        <v>22.742999999999999</v>
      </c>
      <c r="BF118" t="s">
        <v>464</v>
      </c>
      <c r="BG118" t="s">
        <v>463</v>
      </c>
      <c r="BH118">
        <v>2.0999999999999999E-3</v>
      </c>
      <c r="BI118">
        <v>9.2786000000000008</v>
      </c>
      <c r="BJ118">
        <v>4.7300000000000002E-2</v>
      </c>
      <c r="BK118">
        <v>17.895099999999999</v>
      </c>
      <c r="BL118" t="s">
        <v>464</v>
      </c>
      <c r="BM118" t="s">
        <v>463</v>
      </c>
      <c r="BN118">
        <v>2.2100000000000002E-2</v>
      </c>
      <c r="BO118">
        <v>2.6254</v>
      </c>
      <c r="BP118">
        <v>0.14749999999999999</v>
      </c>
      <c r="BQ118">
        <v>3.0920000000000001</v>
      </c>
      <c r="BR118" t="s">
        <v>464</v>
      </c>
      <c r="BS118" t="s">
        <v>463</v>
      </c>
      <c r="BT118">
        <v>0</v>
      </c>
      <c r="BU118">
        <v>39</v>
      </c>
      <c r="BV118">
        <v>3.09E-2</v>
      </c>
      <c r="BW118">
        <v>47.7562</v>
      </c>
      <c r="BX118" t="s">
        <v>464</v>
      </c>
      <c r="BY118" t="s">
        <v>463</v>
      </c>
      <c r="BZ118">
        <v>1E-4</v>
      </c>
      <c r="CA118">
        <v>33</v>
      </c>
      <c r="CB118">
        <v>2.9899999999999999E-2</v>
      </c>
      <c r="CC118">
        <v>48.209699999999998</v>
      </c>
      <c r="CD118" t="s">
        <v>464</v>
      </c>
      <c r="CE118" t="s">
        <v>463</v>
      </c>
      <c r="CF118">
        <v>0</v>
      </c>
      <c r="CG118">
        <v>32</v>
      </c>
      <c r="CH118">
        <v>1.8100000000000002E-2</v>
      </c>
      <c r="CI118">
        <v>49.173699999999997</v>
      </c>
      <c r="CJ118" t="s">
        <v>464</v>
      </c>
      <c r="CK118" t="s">
        <v>463</v>
      </c>
      <c r="CL118">
        <v>1.8E-3</v>
      </c>
      <c r="CM118">
        <v>5.5850999999999997</v>
      </c>
      <c r="CN118">
        <v>4.9700000000000001E-2</v>
      </c>
      <c r="CO118">
        <v>8.5465999999999998</v>
      </c>
      <c r="CP118" t="s">
        <v>464</v>
      </c>
      <c r="CQ118" t="s">
        <v>463</v>
      </c>
      <c r="CR118">
        <v>3.3799999999999997E-2</v>
      </c>
      <c r="CS118">
        <v>1.8915</v>
      </c>
      <c r="CT118">
        <v>0.1343</v>
      </c>
      <c r="CU118">
        <v>2.7210000000000001</v>
      </c>
      <c r="CV118" t="s">
        <v>464</v>
      </c>
      <c r="CW118" t="s">
        <v>463</v>
      </c>
      <c r="CX118">
        <v>4.8099999999999997E-2</v>
      </c>
      <c r="CY118">
        <v>1.9565999999999999</v>
      </c>
      <c r="CZ118">
        <v>0.14910000000000001</v>
      </c>
      <c r="DA118">
        <v>2.7688000000000001</v>
      </c>
      <c r="DB118" t="s">
        <v>464</v>
      </c>
      <c r="DC118" t="s">
        <v>463</v>
      </c>
      <c r="DD118">
        <v>5.1999999999999998E-3</v>
      </c>
      <c r="DE118">
        <v>5.9621000000000004</v>
      </c>
      <c r="DF118">
        <v>7.8799999999999995E-2</v>
      </c>
      <c r="DG118">
        <v>9.3466000000000005</v>
      </c>
      <c r="DH118" t="s">
        <v>464</v>
      </c>
      <c r="DI118" t="s">
        <v>463</v>
      </c>
      <c r="DJ118">
        <v>1E-4</v>
      </c>
      <c r="DK118">
        <v>24.055599999999998</v>
      </c>
      <c r="DL118">
        <v>5.4800000000000001E-2</v>
      </c>
      <c r="DM118">
        <v>35.1432</v>
      </c>
      <c r="DN118" t="s">
        <v>464</v>
      </c>
      <c r="DO118" t="s">
        <v>463</v>
      </c>
      <c r="DP118">
        <v>8.0000000000000004E-4</v>
      </c>
      <c r="DQ118">
        <v>16.296299999999999</v>
      </c>
      <c r="DR118">
        <v>7.85E-2</v>
      </c>
      <c r="DS118">
        <v>22.871600000000001</v>
      </c>
      <c r="DT118">
        <v>5.7999999999999996E-3</v>
      </c>
      <c r="DU118">
        <v>2</v>
      </c>
    </row>
    <row r="119" spans="1:125" x14ac:dyDescent="0.25">
      <c r="A119">
        <v>0</v>
      </c>
      <c r="B119" t="s">
        <v>465</v>
      </c>
      <c r="C119" t="s">
        <v>32</v>
      </c>
      <c r="D119" t="s">
        <v>466</v>
      </c>
      <c r="E119" t="s">
        <v>465</v>
      </c>
      <c r="F119">
        <v>0</v>
      </c>
      <c r="G119">
        <v>61.428600000000003</v>
      </c>
      <c r="H119">
        <v>1.9199999999999998E-2</v>
      </c>
      <c r="I119">
        <v>69.990799999999993</v>
      </c>
      <c r="J119" t="s">
        <v>466</v>
      </c>
      <c r="K119" t="s">
        <v>465</v>
      </c>
      <c r="L119">
        <v>0</v>
      </c>
      <c r="M119">
        <v>61.428600000000003</v>
      </c>
      <c r="N119">
        <v>1.9199999999999998E-2</v>
      </c>
      <c r="O119">
        <v>69.990799999999993</v>
      </c>
      <c r="P119" t="s">
        <v>466</v>
      </c>
      <c r="Q119" t="s">
        <v>465</v>
      </c>
      <c r="R119">
        <v>0</v>
      </c>
      <c r="S119">
        <v>58</v>
      </c>
      <c r="T119">
        <v>1.4E-2</v>
      </c>
      <c r="U119">
        <v>69.063299999999998</v>
      </c>
      <c r="V119" t="s">
        <v>467</v>
      </c>
      <c r="W119" t="s">
        <v>465</v>
      </c>
      <c r="X119">
        <v>1E-4</v>
      </c>
      <c r="Y119">
        <v>27</v>
      </c>
      <c r="Z119">
        <v>3.5400000000000001E-2</v>
      </c>
      <c r="AA119">
        <v>28.9057</v>
      </c>
      <c r="AB119" t="s">
        <v>466</v>
      </c>
      <c r="AC119" t="s">
        <v>465</v>
      </c>
      <c r="AD119">
        <v>2.9999999999999997E-4</v>
      </c>
      <c r="AE119">
        <v>20.954499999999999</v>
      </c>
      <c r="AF119">
        <v>5.6899999999999999E-2</v>
      </c>
      <c r="AG119">
        <v>23.425599999999999</v>
      </c>
      <c r="AH119" t="s">
        <v>467</v>
      </c>
      <c r="AI119" t="s">
        <v>465</v>
      </c>
      <c r="AJ119">
        <v>1.1000000000000001E-3</v>
      </c>
      <c r="AK119">
        <v>11.446</v>
      </c>
      <c r="AL119">
        <v>7.5899999999999995E-2</v>
      </c>
      <c r="AM119">
        <v>19.427</v>
      </c>
      <c r="AN119" t="s">
        <v>466</v>
      </c>
      <c r="AO119" t="s">
        <v>465</v>
      </c>
      <c r="AP119">
        <v>0</v>
      </c>
      <c r="AQ119">
        <v>43</v>
      </c>
      <c r="AR119">
        <v>1.24E-2</v>
      </c>
      <c r="AS119">
        <v>60.102200000000003</v>
      </c>
      <c r="AT119" t="s">
        <v>466</v>
      </c>
      <c r="AU119" t="s">
        <v>465</v>
      </c>
      <c r="AV119">
        <v>0</v>
      </c>
      <c r="AW119">
        <v>32.5</v>
      </c>
      <c r="AX119">
        <v>2.1499999999999998E-2</v>
      </c>
      <c r="AY119">
        <v>39.596400000000003</v>
      </c>
      <c r="AZ119" t="s">
        <v>466</v>
      </c>
      <c r="BA119" t="s">
        <v>465</v>
      </c>
      <c r="BB119">
        <v>0</v>
      </c>
      <c r="BC119">
        <v>31.333300000000001</v>
      </c>
      <c r="BD119">
        <v>2.1399999999999999E-2</v>
      </c>
      <c r="BE119">
        <v>40.625799999999998</v>
      </c>
      <c r="BF119" t="s">
        <v>466</v>
      </c>
      <c r="BG119" t="s">
        <v>465</v>
      </c>
      <c r="BH119">
        <v>0</v>
      </c>
      <c r="BI119">
        <v>48.333300000000001</v>
      </c>
      <c r="BJ119">
        <v>1.7999999999999999E-2</v>
      </c>
      <c r="BK119">
        <v>64.563800000000001</v>
      </c>
      <c r="BL119" t="s">
        <v>467</v>
      </c>
      <c r="BM119" t="s">
        <v>465</v>
      </c>
      <c r="BN119">
        <v>0</v>
      </c>
      <c r="BO119">
        <v>45</v>
      </c>
      <c r="BP119">
        <v>1.38E-2</v>
      </c>
      <c r="BQ119">
        <v>64.423400000000001</v>
      </c>
      <c r="BR119" t="s">
        <v>466</v>
      </c>
      <c r="BS119" t="s">
        <v>465</v>
      </c>
      <c r="BT119">
        <v>0</v>
      </c>
      <c r="BU119">
        <v>51.666699999999999</v>
      </c>
      <c r="BV119">
        <v>1.6400000000000001E-2</v>
      </c>
      <c r="BW119">
        <v>75.032200000000003</v>
      </c>
      <c r="BX119" t="s">
        <v>466</v>
      </c>
      <c r="BY119" t="s">
        <v>465</v>
      </c>
      <c r="BZ119">
        <v>0</v>
      </c>
      <c r="CA119">
        <v>47</v>
      </c>
      <c r="CB119">
        <v>2.4199999999999999E-2</v>
      </c>
      <c r="CC119">
        <v>57.343499999999999</v>
      </c>
      <c r="CD119" t="s">
        <v>466</v>
      </c>
      <c r="CE119" t="s">
        <v>465</v>
      </c>
      <c r="CF119">
        <v>0</v>
      </c>
      <c r="CG119">
        <v>41</v>
      </c>
      <c r="CH119">
        <v>1.7600000000000001E-2</v>
      </c>
      <c r="CI119">
        <v>50.202199999999998</v>
      </c>
      <c r="CJ119" t="s">
        <v>467</v>
      </c>
      <c r="CK119" t="s">
        <v>465</v>
      </c>
      <c r="CL119">
        <v>0</v>
      </c>
      <c r="CM119">
        <v>37</v>
      </c>
      <c r="CN119">
        <v>9.1999999999999998E-3</v>
      </c>
      <c r="CO119">
        <v>53.837499999999999</v>
      </c>
      <c r="CP119" t="s">
        <v>468</v>
      </c>
      <c r="CQ119" t="s">
        <v>465</v>
      </c>
      <c r="CR119">
        <v>1E-4</v>
      </c>
      <c r="CS119">
        <v>25.8462</v>
      </c>
      <c r="CT119">
        <v>1.47E-2</v>
      </c>
      <c r="CU119">
        <v>54.599800000000002</v>
      </c>
      <c r="CV119" t="s">
        <v>468</v>
      </c>
      <c r="CW119" t="s">
        <v>465</v>
      </c>
      <c r="CX119">
        <v>1E-4</v>
      </c>
      <c r="CY119">
        <v>31.9</v>
      </c>
      <c r="CZ119">
        <v>1.6199999999999999E-2</v>
      </c>
      <c r="DA119">
        <v>58.462699999999998</v>
      </c>
      <c r="DB119" t="s">
        <v>469</v>
      </c>
      <c r="DC119" t="s">
        <v>465</v>
      </c>
      <c r="DD119">
        <v>1E-4</v>
      </c>
      <c r="DE119">
        <v>29.666699999999999</v>
      </c>
      <c r="DF119">
        <v>1.84E-2</v>
      </c>
      <c r="DG119">
        <v>45.864800000000002</v>
      </c>
      <c r="DH119" t="s">
        <v>466</v>
      </c>
      <c r="DI119" t="s">
        <v>465</v>
      </c>
      <c r="DJ119">
        <v>0</v>
      </c>
      <c r="DK119">
        <v>45</v>
      </c>
      <c r="DL119">
        <v>3.5299999999999998E-2</v>
      </c>
      <c r="DM119">
        <v>49.997</v>
      </c>
      <c r="DN119" t="s">
        <v>466</v>
      </c>
      <c r="DO119" t="s">
        <v>465</v>
      </c>
      <c r="DP119">
        <v>0</v>
      </c>
      <c r="DQ119">
        <v>53</v>
      </c>
      <c r="DR119">
        <v>2.01E-2</v>
      </c>
      <c r="DS119">
        <v>67.224500000000006</v>
      </c>
      <c r="DT119">
        <v>1E-4</v>
      </c>
      <c r="DU119">
        <v>0</v>
      </c>
    </row>
    <row r="120" spans="1:125" x14ac:dyDescent="0.25">
      <c r="A120">
        <v>0</v>
      </c>
      <c r="B120" t="s">
        <v>470</v>
      </c>
      <c r="C120" t="s">
        <v>32</v>
      </c>
      <c r="D120" t="s">
        <v>471</v>
      </c>
      <c r="E120" t="s">
        <v>470</v>
      </c>
      <c r="F120">
        <v>0</v>
      </c>
      <c r="G120">
        <v>60</v>
      </c>
      <c r="H120">
        <v>1.8599999999999998E-2</v>
      </c>
      <c r="I120">
        <v>71.585499999999996</v>
      </c>
      <c r="J120" t="s">
        <v>471</v>
      </c>
      <c r="K120" t="s">
        <v>470</v>
      </c>
      <c r="L120">
        <v>0</v>
      </c>
      <c r="M120">
        <v>60</v>
      </c>
      <c r="N120">
        <v>1.8599999999999998E-2</v>
      </c>
      <c r="O120">
        <v>71.585499999999996</v>
      </c>
      <c r="P120" t="s">
        <v>471</v>
      </c>
      <c r="Q120" t="s">
        <v>470</v>
      </c>
      <c r="R120">
        <v>2.81E-2</v>
      </c>
      <c r="S120">
        <v>3.0158999999999998</v>
      </c>
      <c r="T120">
        <v>7.7200000000000005E-2</v>
      </c>
      <c r="U120">
        <v>4.7324999999999999</v>
      </c>
      <c r="V120" t="s">
        <v>472</v>
      </c>
      <c r="W120" t="s">
        <v>470</v>
      </c>
      <c r="X120">
        <v>0</v>
      </c>
      <c r="Y120">
        <v>53.75</v>
      </c>
      <c r="Z120">
        <v>1.5599999999999999E-2</v>
      </c>
      <c r="AA120">
        <v>66.999399999999994</v>
      </c>
      <c r="AB120" t="s">
        <v>471</v>
      </c>
      <c r="AC120" t="s">
        <v>470</v>
      </c>
      <c r="AD120">
        <v>1E-4</v>
      </c>
      <c r="AE120">
        <v>35.428600000000003</v>
      </c>
      <c r="AF120">
        <v>2.7300000000000001E-2</v>
      </c>
      <c r="AG120">
        <v>53.508800000000001</v>
      </c>
      <c r="AH120" t="s">
        <v>473</v>
      </c>
      <c r="AI120" t="s">
        <v>470</v>
      </c>
      <c r="AJ120">
        <v>0</v>
      </c>
      <c r="AK120">
        <v>55.714300000000001</v>
      </c>
      <c r="AL120">
        <v>2.4299999999999999E-2</v>
      </c>
      <c r="AM120">
        <v>75.358400000000003</v>
      </c>
      <c r="AN120" t="s">
        <v>474</v>
      </c>
      <c r="AO120" t="s">
        <v>470</v>
      </c>
      <c r="AP120">
        <v>0</v>
      </c>
      <c r="AQ120">
        <v>54.285699999999999</v>
      </c>
      <c r="AR120">
        <v>9.7999999999999997E-3</v>
      </c>
      <c r="AS120">
        <v>69.172799999999995</v>
      </c>
      <c r="AT120" t="s">
        <v>475</v>
      </c>
      <c r="AU120" t="s">
        <v>470</v>
      </c>
      <c r="AV120">
        <v>0</v>
      </c>
      <c r="AW120">
        <v>44</v>
      </c>
      <c r="AX120">
        <v>1.34E-2</v>
      </c>
      <c r="AY120">
        <v>54.027500000000003</v>
      </c>
      <c r="AZ120" t="s">
        <v>473</v>
      </c>
      <c r="BA120" t="s">
        <v>470</v>
      </c>
      <c r="BB120">
        <v>0</v>
      </c>
      <c r="BC120">
        <v>45</v>
      </c>
      <c r="BD120">
        <v>1.35E-2</v>
      </c>
      <c r="BE120">
        <v>54.542499999999997</v>
      </c>
      <c r="BF120" t="s">
        <v>473</v>
      </c>
      <c r="BG120" t="s">
        <v>470</v>
      </c>
      <c r="BH120">
        <v>1E-4</v>
      </c>
      <c r="BI120">
        <v>39.333300000000001</v>
      </c>
      <c r="BJ120">
        <v>2.23E-2</v>
      </c>
      <c r="BK120">
        <v>52.704099999999997</v>
      </c>
      <c r="BL120" t="s">
        <v>473</v>
      </c>
      <c r="BM120" t="s">
        <v>470</v>
      </c>
      <c r="BN120">
        <v>0</v>
      </c>
      <c r="BO120">
        <v>54</v>
      </c>
      <c r="BP120">
        <v>1.0800000000000001E-2</v>
      </c>
      <c r="BQ120">
        <v>74.593400000000003</v>
      </c>
      <c r="BR120" t="s">
        <v>472</v>
      </c>
      <c r="BS120" t="s">
        <v>470</v>
      </c>
      <c r="BT120">
        <v>2.5999999999999999E-3</v>
      </c>
      <c r="BU120">
        <v>4.5307000000000004</v>
      </c>
      <c r="BV120">
        <v>0.10730000000000001</v>
      </c>
      <c r="BW120">
        <v>8.1776</v>
      </c>
      <c r="BX120" t="s">
        <v>471</v>
      </c>
      <c r="BY120" t="s">
        <v>470</v>
      </c>
      <c r="BZ120">
        <v>5.4999999999999997E-3</v>
      </c>
      <c r="CA120">
        <v>4.2175000000000002</v>
      </c>
      <c r="CB120">
        <v>0.13020000000000001</v>
      </c>
      <c r="CC120">
        <v>6.1740000000000004</v>
      </c>
      <c r="CD120" t="s">
        <v>473</v>
      </c>
      <c r="CE120" t="s">
        <v>470</v>
      </c>
      <c r="CF120">
        <v>4.0000000000000002E-4</v>
      </c>
      <c r="CG120">
        <v>12.2027</v>
      </c>
      <c r="CH120">
        <v>4.0399999999999998E-2</v>
      </c>
      <c r="CI120">
        <v>22.042300000000001</v>
      </c>
      <c r="CJ120" t="s">
        <v>473</v>
      </c>
      <c r="CK120" t="s">
        <v>470</v>
      </c>
      <c r="CL120">
        <v>0</v>
      </c>
      <c r="CM120">
        <v>45</v>
      </c>
      <c r="CN120">
        <v>7.3000000000000001E-3</v>
      </c>
      <c r="CO120">
        <v>62.643999999999998</v>
      </c>
      <c r="CP120" t="s">
        <v>473</v>
      </c>
      <c r="CQ120" t="s">
        <v>470</v>
      </c>
      <c r="CR120">
        <v>0</v>
      </c>
      <c r="CS120">
        <v>50</v>
      </c>
      <c r="CT120">
        <v>9.7000000000000003E-3</v>
      </c>
      <c r="CU120">
        <v>72.164599999999993</v>
      </c>
      <c r="CV120" t="s">
        <v>473</v>
      </c>
      <c r="CW120" t="s">
        <v>470</v>
      </c>
      <c r="CX120">
        <v>0</v>
      </c>
      <c r="CY120">
        <v>48.5</v>
      </c>
      <c r="CZ120">
        <v>1.14E-2</v>
      </c>
      <c r="DA120">
        <v>73.377600000000001</v>
      </c>
      <c r="DB120" t="s">
        <v>473</v>
      </c>
      <c r="DC120" t="s">
        <v>470</v>
      </c>
      <c r="DD120">
        <v>0</v>
      </c>
      <c r="DE120">
        <v>37</v>
      </c>
      <c r="DF120">
        <v>1.3299999999999999E-2</v>
      </c>
      <c r="DG120">
        <v>57.411999999999999</v>
      </c>
      <c r="DH120" t="s">
        <v>472</v>
      </c>
      <c r="DI120" t="s">
        <v>470</v>
      </c>
      <c r="DJ120">
        <v>1E-4</v>
      </c>
      <c r="DK120">
        <v>28.444400000000002</v>
      </c>
      <c r="DL120">
        <v>4.6300000000000001E-2</v>
      </c>
      <c r="DM120">
        <v>40.732199999999999</v>
      </c>
      <c r="DN120" t="s">
        <v>476</v>
      </c>
      <c r="DO120" t="s">
        <v>470</v>
      </c>
      <c r="DP120">
        <v>0</v>
      </c>
      <c r="DQ120">
        <v>42.333300000000001</v>
      </c>
      <c r="DR120">
        <v>2.7300000000000001E-2</v>
      </c>
      <c r="DS120">
        <v>56.542900000000003</v>
      </c>
      <c r="DT120">
        <v>1.9E-3</v>
      </c>
      <c r="DU120">
        <v>0</v>
      </c>
    </row>
    <row r="121" spans="1:125" x14ac:dyDescent="0.25">
      <c r="A121">
        <v>0</v>
      </c>
      <c r="B121" t="s">
        <v>477</v>
      </c>
      <c r="C121" t="s">
        <v>32</v>
      </c>
      <c r="D121" t="s">
        <v>478</v>
      </c>
      <c r="E121" t="s">
        <v>477</v>
      </c>
      <c r="F121">
        <v>5.9999999999999995E-4</v>
      </c>
      <c r="G121">
        <v>17.9529</v>
      </c>
      <c r="H121">
        <v>4.3799999999999999E-2</v>
      </c>
      <c r="I121">
        <v>32.248100000000001</v>
      </c>
      <c r="J121" t="s">
        <v>478</v>
      </c>
      <c r="K121" t="s">
        <v>477</v>
      </c>
      <c r="L121">
        <v>5.9999999999999995E-4</v>
      </c>
      <c r="M121">
        <v>17.9529</v>
      </c>
      <c r="N121">
        <v>4.3799999999999999E-2</v>
      </c>
      <c r="O121">
        <v>32.248100000000001</v>
      </c>
      <c r="P121" t="s">
        <v>478</v>
      </c>
      <c r="Q121" t="s">
        <v>477</v>
      </c>
      <c r="R121">
        <v>4.0000000000000002E-4</v>
      </c>
      <c r="S121">
        <v>22.2</v>
      </c>
      <c r="T121">
        <v>1.9900000000000001E-2</v>
      </c>
      <c r="U121">
        <v>47.525700000000001</v>
      </c>
      <c r="V121" t="s">
        <v>479</v>
      </c>
      <c r="W121" t="s">
        <v>477</v>
      </c>
      <c r="X121">
        <v>3.5799999999999998E-2</v>
      </c>
      <c r="Y121">
        <v>2.1472000000000002</v>
      </c>
      <c r="Z121">
        <v>0.1125</v>
      </c>
      <c r="AA121">
        <v>5.4433999999999996</v>
      </c>
      <c r="AB121" t="s">
        <v>479</v>
      </c>
      <c r="AC121" t="s">
        <v>477</v>
      </c>
      <c r="AD121">
        <v>0.69499999999999995</v>
      </c>
      <c r="AE121">
        <v>0.2601</v>
      </c>
      <c r="AF121">
        <v>0.47649999999999998</v>
      </c>
      <c r="AG121">
        <v>0.70699999999999996</v>
      </c>
      <c r="AH121" t="s">
        <v>478</v>
      </c>
      <c r="AI121" t="s">
        <v>477</v>
      </c>
      <c r="AJ121">
        <v>0.10249999999999999</v>
      </c>
      <c r="AK121">
        <v>1.2291000000000001</v>
      </c>
      <c r="AL121">
        <v>0.24479999999999999</v>
      </c>
      <c r="AM121">
        <v>3.1149</v>
      </c>
      <c r="AN121" t="s">
        <v>480</v>
      </c>
      <c r="AO121" t="s">
        <v>477</v>
      </c>
      <c r="AP121">
        <v>8.9999999999999998E-4</v>
      </c>
      <c r="AQ121">
        <v>15.0221</v>
      </c>
      <c r="AR121">
        <v>3.1099999999999999E-2</v>
      </c>
      <c r="AS121">
        <v>27.6127</v>
      </c>
      <c r="AT121" t="s">
        <v>481</v>
      </c>
      <c r="AU121" t="s">
        <v>477</v>
      </c>
      <c r="AV121">
        <v>4.0000000000000002E-4</v>
      </c>
      <c r="AW121">
        <v>12.142899999999999</v>
      </c>
      <c r="AX121">
        <v>2.52E-2</v>
      </c>
      <c r="AY121">
        <v>35.144599999999997</v>
      </c>
      <c r="AZ121" t="s">
        <v>481</v>
      </c>
      <c r="BA121" t="s">
        <v>477</v>
      </c>
      <c r="BB121">
        <v>5.9999999999999995E-4</v>
      </c>
      <c r="BC121">
        <v>12.9412</v>
      </c>
      <c r="BD121">
        <v>3.2199999999999999E-2</v>
      </c>
      <c r="BE121">
        <v>29.750399999999999</v>
      </c>
      <c r="BF121" t="s">
        <v>480</v>
      </c>
      <c r="BG121" t="s">
        <v>477</v>
      </c>
      <c r="BH121">
        <v>3.8E-3</v>
      </c>
      <c r="BI121">
        <v>6.6189999999999998</v>
      </c>
      <c r="BJ121">
        <v>4.8500000000000001E-2</v>
      </c>
      <c r="BK121">
        <v>17.051400000000001</v>
      </c>
      <c r="BL121" t="e">
        <f>-SDWEIHSI</f>
        <v>#NAME?</v>
      </c>
      <c r="BM121" t="s">
        <v>477</v>
      </c>
      <c r="BN121">
        <v>2.69E-2</v>
      </c>
      <c r="BO121">
        <v>2.3660000000000001</v>
      </c>
      <c r="BP121">
        <v>0.13489999999999999</v>
      </c>
      <c r="BQ121">
        <v>3.6299000000000001</v>
      </c>
      <c r="BR121" t="s">
        <v>481</v>
      </c>
      <c r="BS121" t="s">
        <v>477</v>
      </c>
      <c r="BT121">
        <v>1E-4</v>
      </c>
      <c r="BU121">
        <v>25.285699999999999</v>
      </c>
      <c r="BV121">
        <v>3.2000000000000001E-2</v>
      </c>
      <c r="BW121">
        <v>46.223399999999998</v>
      </c>
      <c r="BX121" t="s">
        <v>478</v>
      </c>
      <c r="BY121" t="s">
        <v>477</v>
      </c>
      <c r="BZ121">
        <v>1E-4</v>
      </c>
      <c r="CA121">
        <v>32</v>
      </c>
      <c r="CB121">
        <v>2.64E-2</v>
      </c>
      <c r="CC121">
        <v>53.528599999999997</v>
      </c>
      <c r="CD121" t="s">
        <v>479</v>
      </c>
      <c r="CE121" t="s">
        <v>477</v>
      </c>
      <c r="CF121">
        <v>2.0000000000000001E-4</v>
      </c>
      <c r="CG121">
        <v>17.36</v>
      </c>
      <c r="CH121">
        <v>2.35E-2</v>
      </c>
      <c r="CI121">
        <v>39.232700000000001</v>
      </c>
      <c r="CJ121" t="s">
        <v>478</v>
      </c>
      <c r="CK121" t="s">
        <v>477</v>
      </c>
      <c r="CL121">
        <v>2.5999999999999999E-3</v>
      </c>
      <c r="CM121">
        <v>4.7595000000000001</v>
      </c>
      <c r="CN121">
        <v>3.5900000000000001E-2</v>
      </c>
      <c r="CO121">
        <v>13.848699999999999</v>
      </c>
      <c r="CP121" t="e">
        <f>-SDWEIHSI</f>
        <v>#NAME?</v>
      </c>
      <c r="CQ121" t="s">
        <v>477</v>
      </c>
      <c r="CR121">
        <v>2.0500000000000001E-2</v>
      </c>
      <c r="CS121">
        <v>2.5007000000000001</v>
      </c>
      <c r="CT121">
        <v>0.1021</v>
      </c>
      <c r="CU121">
        <v>4.55</v>
      </c>
      <c r="CV121" t="e">
        <f>-SDWEIHSI</f>
        <v>#NAME?</v>
      </c>
      <c r="CW121" t="s">
        <v>477</v>
      </c>
      <c r="CX121">
        <v>3.2500000000000001E-2</v>
      </c>
      <c r="CY121">
        <v>2.4807999999999999</v>
      </c>
      <c r="CZ121">
        <v>0.114</v>
      </c>
      <c r="DA121">
        <v>4.6820000000000004</v>
      </c>
      <c r="DB121" t="e">
        <f>-SDWEIHSI</f>
        <v>#NAME?</v>
      </c>
      <c r="DC121" t="s">
        <v>477</v>
      </c>
      <c r="DD121">
        <v>3.3999999999999998E-3</v>
      </c>
      <c r="DE121">
        <v>7.2206000000000001</v>
      </c>
      <c r="DF121">
        <v>5.0900000000000001E-2</v>
      </c>
      <c r="DG121">
        <v>16.964500000000001</v>
      </c>
      <c r="DH121" t="s">
        <v>481</v>
      </c>
      <c r="DI121" t="s">
        <v>477</v>
      </c>
      <c r="DJ121">
        <v>4.0000000000000002E-4</v>
      </c>
      <c r="DK121">
        <v>17.576899999999998</v>
      </c>
      <c r="DL121">
        <v>4.53E-2</v>
      </c>
      <c r="DM121">
        <v>41.46</v>
      </c>
      <c r="DN121" t="s">
        <v>480</v>
      </c>
      <c r="DO121" t="s">
        <v>477</v>
      </c>
      <c r="DP121">
        <v>5.9999999999999995E-4</v>
      </c>
      <c r="DQ121">
        <v>17.466699999999999</v>
      </c>
      <c r="DR121">
        <v>6.25E-2</v>
      </c>
      <c r="DS121">
        <v>29.176600000000001</v>
      </c>
      <c r="DT121">
        <v>4.6399999999999997E-2</v>
      </c>
      <c r="DU121">
        <v>2</v>
      </c>
    </row>
    <row r="122" spans="1:125" x14ac:dyDescent="0.25">
      <c r="A122">
        <v>0</v>
      </c>
      <c r="B122" t="s">
        <v>482</v>
      </c>
      <c r="C122" t="s">
        <v>32</v>
      </c>
      <c r="D122" t="s">
        <v>483</v>
      </c>
      <c r="E122" t="s">
        <v>482</v>
      </c>
      <c r="F122">
        <v>1E-3</v>
      </c>
      <c r="G122">
        <v>14.598699999999999</v>
      </c>
      <c r="H122">
        <v>5.8900000000000001E-2</v>
      </c>
      <c r="I122">
        <v>22.441299999999998</v>
      </c>
      <c r="J122" t="s">
        <v>483</v>
      </c>
      <c r="K122" t="s">
        <v>482</v>
      </c>
      <c r="L122">
        <v>1E-3</v>
      </c>
      <c r="M122">
        <v>14.598699999999999</v>
      </c>
      <c r="N122">
        <v>5.8900000000000001E-2</v>
      </c>
      <c r="O122">
        <v>22.441299999999998</v>
      </c>
      <c r="P122" t="e">
        <f>-QIGKSIPF</f>
        <v>#NAME?</v>
      </c>
      <c r="Q122" t="s">
        <v>482</v>
      </c>
      <c r="R122">
        <v>2.0000000000000001E-4</v>
      </c>
      <c r="S122">
        <v>32.083300000000001</v>
      </c>
      <c r="T122">
        <v>2.0899999999999998E-2</v>
      </c>
      <c r="U122">
        <v>44.56</v>
      </c>
      <c r="V122" t="e">
        <f>-QIGKSIPF</f>
        <v>#NAME?</v>
      </c>
      <c r="W122" t="s">
        <v>482</v>
      </c>
      <c r="X122">
        <v>2.9999999999999997E-4</v>
      </c>
      <c r="Y122">
        <v>16.100000000000001</v>
      </c>
      <c r="Z122">
        <v>5.7000000000000002E-2</v>
      </c>
      <c r="AA122">
        <v>14.912599999999999</v>
      </c>
      <c r="AB122" t="e">
        <f>-QIGKSIPF</f>
        <v>#NAME?</v>
      </c>
      <c r="AC122" t="s">
        <v>482</v>
      </c>
      <c r="AD122">
        <v>4.0000000000000002E-4</v>
      </c>
      <c r="AE122">
        <v>18.2807</v>
      </c>
      <c r="AF122">
        <v>7.3700000000000002E-2</v>
      </c>
      <c r="AG122">
        <v>16.631599999999999</v>
      </c>
      <c r="AH122" t="e">
        <f>-QIGKSIPF</f>
        <v>#NAME?</v>
      </c>
      <c r="AI122" t="s">
        <v>482</v>
      </c>
      <c r="AJ122">
        <v>1E-4</v>
      </c>
      <c r="AK122">
        <v>35.833300000000001</v>
      </c>
      <c r="AL122">
        <v>4.6300000000000001E-2</v>
      </c>
      <c r="AM122">
        <v>40.5867</v>
      </c>
      <c r="AN122" t="s">
        <v>484</v>
      </c>
      <c r="AO122" t="s">
        <v>482</v>
      </c>
      <c r="AP122">
        <v>6.9999999999999999E-4</v>
      </c>
      <c r="AQ122">
        <v>16.035699999999999</v>
      </c>
      <c r="AR122">
        <v>3.32E-2</v>
      </c>
      <c r="AS122">
        <v>25.797999999999998</v>
      </c>
      <c r="AT122" t="s">
        <v>483</v>
      </c>
      <c r="AU122" t="s">
        <v>482</v>
      </c>
      <c r="AV122">
        <v>2.9999999999999997E-4</v>
      </c>
      <c r="AW122">
        <v>13.9153</v>
      </c>
      <c r="AX122">
        <v>5.2600000000000001E-2</v>
      </c>
      <c r="AY122">
        <v>18.4072</v>
      </c>
      <c r="AZ122" t="s">
        <v>483</v>
      </c>
      <c r="BA122" t="s">
        <v>482</v>
      </c>
      <c r="BB122">
        <v>5.0000000000000001E-4</v>
      </c>
      <c r="BC122">
        <v>13.9735</v>
      </c>
      <c r="BD122">
        <v>5.3499999999999999E-2</v>
      </c>
      <c r="BE122">
        <v>18.983799999999999</v>
      </c>
      <c r="BF122" t="s">
        <v>483</v>
      </c>
      <c r="BG122" t="s">
        <v>482</v>
      </c>
      <c r="BH122">
        <v>5.0000000000000001E-4</v>
      </c>
      <c r="BI122">
        <v>19.296299999999999</v>
      </c>
      <c r="BJ122">
        <v>4.02E-2</v>
      </c>
      <c r="BK122">
        <v>23.864100000000001</v>
      </c>
      <c r="BL122" t="s">
        <v>484</v>
      </c>
      <c r="BM122" t="s">
        <v>482</v>
      </c>
      <c r="BN122">
        <v>2.0000000000000001E-4</v>
      </c>
      <c r="BO122">
        <v>22.115400000000001</v>
      </c>
      <c r="BP122">
        <v>3.1699999999999999E-2</v>
      </c>
      <c r="BQ122">
        <v>31.803999999999998</v>
      </c>
      <c r="BR122" t="e">
        <f>-QIGKSIPF</f>
        <v>#NAME?</v>
      </c>
      <c r="BS122" t="s">
        <v>482</v>
      </c>
      <c r="BT122">
        <v>0</v>
      </c>
      <c r="BU122">
        <v>31.5</v>
      </c>
      <c r="BV122">
        <v>3.5400000000000001E-2</v>
      </c>
      <c r="BW122">
        <v>41.920099999999998</v>
      </c>
      <c r="BX122" t="e">
        <f>-QIGKSIPF</f>
        <v>#NAME?</v>
      </c>
      <c r="BY122" t="s">
        <v>482</v>
      </c>
      <c r="BZ122">
        <v>1E-4</v>
      </c>
      <c r="CA122">
        <v>23</v>
      </c>
      <c r="CB122">
        <v>4.82E-2</v>
      </c>
      <c r="CC122">
        <v>29.146100000000001</v>
      </c>
      <c r="CD122" t="e">
        <f>-QIGKSIPF</f>
        <v>#NAME?</v>
      </c>
      <c r="CE122" t="s">
        <v>482</v>
      </c>
      <c r="CF122">
        <v>1E-4</v>
      </c>
      <c r="CG122">
        <v>22.363600000000002</v>
      </c>
      <c r="CH122">
        <v>3.5700000000000003E-2</v>
      </c>
      <c r="CI122">
        <v>25.461300000000001</v>
      </c>
      <c r="CJ122" t="s">
        <v>483</v>
      </c>
      <c r="CK122" t="s">
        <v>482</v>
      </c>
      <c r="CL122">
        <v>1E-4</v>
      </c>
      <c r="CM122">
        <v>19.692299999999999</v>
      </c>
      <c r="CN122">
        <v>2.0299999999999999E-2</v>
      </c>
      <c r="CO122">
        <v>27.1584</v>
      </c>
      <c r="CP122" t="s">
        <v>484</v>
      </c>
      <c r="CQ122" t="s">
        <v>482</v>
      </c>
      <c r="CR122">
        <v>2.0000000000000001E-4</v>
      </c>
      <c r="CS122">
        <v>22.047599999999999</v>
      </c>
      <c r="CT122">
        <v>2.9399999999999999E-2</v>
      </c>
      <c r="CU122">
        <v>28.4374</v>
      </c>
      <c r="CV122" t="s">
        <v>484</v>
      </c>
      <c r="CW122" t="s">
        <v>482</v>
      </c>
      <c r="CX122">
        <v>2.9999999999999997E-4</v>
      </c>
      <c r="CY122">
        <v>22.2727</v>
      </c>
      <c r="CZ122">
        <v>3.3000000000000002E-2</v>
      </c>
      <c r="DA122">
        <v>30.365300000000001</v>
      </c>
      <c r="DB122" t="s">
        <v>483</v>
      </c>
      <c r="DC122" t="s">
        <v>482</v>
      </c>
      <c r="DD122">
        <v>2.9999999999999997E-4</v>
      </c>
      <c r="DE122">
        <v>18.8125</v>
      </c>
      <c r="DF122">
        <v>3.6600000000000001E-2</v>
      </c>
      <c r="DG122">
        <v>24.7012</v>
      </c>
      <c r="DH122" t="e">
        <f>-QIGKSIPF</f>
        <v>#NAME?</v>
      </c>
      <c r="DI122" t="s">
        <v>482</v>
      </c>
      <c r="DJ122">
        <v>2.0000000000000001E-4</v>
      </c>
      <c r="DK122">
        <v>22.64</v>
      </c>
      <c r="DL122">
        <v>7.0999999999999994E-2</v>
      </c>
      <c r="DM122">
        <v>27.2879</v>
      </c>
      <c r="DN122" t="s">
        <v>485</v>
      </c>
      <c r="DO122" t="s">
        <v>482</v>
      </c>
      <c r="DP122">
        <v>5.9999999999999995E-4</v>
      </c>
      <c r="DQ122">
        <v>18.1023</v>
      </c>
      <c r="DR122">
        <v>6.7299999999999999E-2</v>
      </c>
      <c r="DS122">
        <v>27.0062</v>
      </c>
      <c r="DT122">
        <v>4.0000000000000002E-4</v>
      </c>
      <c r="DU122">
        <v>0</v>
      </c>
    </row>
    <row r="123" spans="1:125" x14ac:dyDescent="0.25">
      <c r="A123">
        <v>0</v>
      </c>
      <c r="B123" t="s">
        <v>486</v>
      </c>
      <c r="C123" t="s">
        <v>32</v>
      </c>
      <c r="D123" t="s">
        <v>487</v>
      </c>
      <c r="E123" t="s">
        <v>486</v>
      </c>
      <c r="F123">
        <v>2.9999999999999997E-4</v>
      </c>
      <c r="G123">
        <v>23.314299999999999</v>
      </c>
      <c r="H123">
        <v>4.4900000000000002E-2</v>
      </c>
      <c r="I123">
        <v>31.270700000000001</v>
      </c>
      <c r="J123" t="s">
        <v>487</v>
      </c>
      <c r="K123" t="s">
        <v>486</v>
      </c>
      <c r="L123">
        <v>2.9999999999999997E-4</v>
      </c>
      <c r="M123">
        <v>23.314299999999999</v>
      </c>
      <c r="N123">
        <v>4.4900000000000002E-2</v>
      </c>
      <c r="O123">
        <v>31.270700000000001</v>
      </c>
      <c r="P123" t="e">
        <f>-RLGNPFHF</f>
        <v>#NAME?</v>
      </c>
      <c r="Q123" t="s">
        <v>486</v>
      </c>
      <c r="R123">
        <v>5.6099999999999997E-2</v>
      </c>
      <c r="S123">
        <v>2.1503000000000001</v>
      </c>
      <c r="T123">
        <v>6.59E-2</v>
      </c>
      <c r="U123">
        <v>6.1486000000000001</v>
      </c>
      <c r="V123" t="s">
        <v>488</v>
      </c>
      <c r="W123" t="s">
        <v>486</v>
      </c>
      <c r="X123">
        <v>2.0000000000000001E-4</v>
      </c>
      <c r="Y123">
        <v>18.407399999999999</v>
      </c>
      <c r="Z123">
        <v>3.9899999999999998E-2</v>
      </c>
      <c r="AA123">
        <v>24.768799999999999</v>
      </c>
      <c r="AB123" t="s">
        <v>489</v>
      </c>
      <c r="AC123" t="s">
        <v>486</v>
      </c>
      <c r="AD123">
        <v>4.0000000000000002E-4</v>
      </c>
      <c r="AE123">
        <v>19.52</v>
      </c>
      <c r="AF123">
        <v>5.5100000000000003E-2</v>
      </c>
      <c r="AG123">
        <v>24.431000000000001</v>
      </c>
      <c r="AH123" t="s">
        <v>490</v>
      </c>
      <c r="AI123" t="s">
        <v>486</v>
      </c>
      <c r="AJ123">
        <v>2.0000000000000001E-4</v>
      </c>
      <c r="AK123">
        <v>28.538499999999999</v>
      </c>
      <c r="AL123">
        <v>4.2900000000000001E-2</v>
      </c>
      <c r="AM123">
        <v>44.790100000000002</v>
      </c>
      <c r="AN123" t="s">
        <v>491</v>
      </c>
      <c r="AO123" t="s">
        <v>486</v>
      </c>
      <c r="AP123">
        <v>3.2000000000000002E-3</v>
      </c>
      <c r="AQ123">
        <v>8.6846999999999994</v>
      </c>
      <c r="AR123">
        <v>4.5499999999999999E-2</v>
      </c>
      <c r="AS123">
        <v>18.146000000000001</v>
      </c>
      <c r="AT123" t="s">
        <v>490</v>
      </c>
      <c r="AU123" t="s">
        <v>486</v>
      </c>
      <c r="AV123">
        <v>2.0000000000000001E-4</v>
      </c>
      <c r="AW123">
        <v>15.783799999999999</v>
      </c>
      <c r="AX123">
        <v>2.9600000000000001E-2</v>
      </c>
      <c r="AY123">
        <v>30.814399999999999</v>
      </c>
      <c r="AZ123" t="s">
        <v>490</v>
      </c>
      <c r="BA123" t="s">
        <v>486</v>
      </c>
      <c r="BB123">
        <v>4.0000000000000002E-4</v>
      </c>
      <c r="BC123">
        <v>15.2319</v>
      </c>
      <c r="BD123">
        <v>3.7699999999999997E-2</v>
      </c>
      <c r="BE123">
        <v>26.136800000000001</v>
      </c>
      <c r="BF123" t="s">
        <v>490</v>
      </c>
      <c r="BG123" t="s">
        <v>486</v>
      </c>
      <c r="BH123">
        <v>4.7000000000000002E-3</v>
      </c>
      <c r="BI123">
        <v>5.8112000000000004</v>
      </c>
      <c r="BJ123">
        <v>6.5600000000000006E-2</v>
      </c>
      <c r="BK123">
        <v>8.6876999999999995</v>
      </c>
      <c r="BL123" t="s">
        <v>492</v>
      </c>
      <c r="BM123" t="s">
        <v>486</v>
      </c>
      <c r="BN123">
        <v>2E-3</v>
      </c>
      <c r="BO123">
        <v>8.8011999999999997</v>
      </c>
      <c r="BP123">
        <v>5.4800000000000001E-2</v>
      </c>
      <c r="BQ123">
        <v>16.1371</v>
      </c>
      <c r="BR123" t="e">
        <f>-RLGNPFHF</f>
        <v>#NAME?</v>
      </c>
      <c r="BS123" t="s">
        <v>486</v>
      </c>
      <c r="BT123">
        <v>2.7000000000000001E-3</v>
      </c>
      <c r="BU123">
        <v>4.3620000000000001</v>
      </c>
      <c r="BV123">
        <v>9.7299999999999998E-2</v>
      </c>
      <c r="BW123">
        <v>9.8148999999999997</v>
      </c>
      <c r="BX123" t="e">
        <f>-RLGNPFHF</f>
        <v>#NAME?</v>
      </c>
      <c r="BY123" t="s">
        <v>486</v>
      </c>
      <c r="BZ123">
        <v>8.3000000000000001E-3</v>
      </c>
      <c r="CA123">
        <v>3.3515999999999999</v>
      </c>
      <c r="CB123">
        <v>0.11260000000000001</v>
      </c>
      <c r="CC123">
        <v>8.0829000000000004</v>
      </c>
      <c r="CD123" t="e">
        <f>-RLGNPFHF</f>
        <v>#NAME?</v>
      </c>
      <c r="CE123" t="s">
        <v>486</v>
      </c>
      <c r="CF123">
        <v>1.1999999999999999E-3</v>
      </c>
      <c r="CG123">
        <v>7.6776999999999997</v>
      </c>
      <c r="CH123">
        <v>5.2200000000000003E-2</v>
      </c>
      <c r="CI123">
        <v>15.9154</v>
      </c>
      <c r="CJ123" t="s">
        <v>491</v>
      </c>
      <c r="CK123" t="s">
        <v>486</v>
      </c>
      <c r="CL123">
        <v>1E-4</v>
      </c>
      <c r="CM123">
        <v>16.090900000000001</v>
      </c>
      <c r="CN123">
        <v>1.7600000000000001E-2</v>
      </c>
      <c r="CO123">
        <v>31.566800000000001</v>
      </c>
      <c r="CP123" t="s">
        <v>487</v>
      </c>
      <c r="CQ123" t="s">
        <v>486</v>
      </c>
      <c r="CR123">
        <v>5.9999999999999995E-4</v>
      </c>
      <c r="CS123">
        <v>13.9018</v>
      </c>
      <c r="CT123">
        <v>2.8899999999999999E-2</v>
      </c>
      <c r="CU123">
        <v>28.9544</v>
      </c>
      <c r="CV123" t="s">
        <v>492</v>
      </c>
      <c r="CW123" t="s">
        <v>486</v>
      </c>
      <c r="CX123">
        <v>1.5E-3</v>
      </c>
      <c r="CY123">
        <v>11.45</v>
      </c>
      <c r="CZ123">
        <v>3.5099999999999999E-2</v>
      </c>
      <c r="DA123">
        <v>28.2712</v>
      </c>
      <c r="DB123" t="s">
        <v>491</v>
      </c>
      <c r="DC123" t="s">
        <v>486</v>
      </c>
      <c r="DD123">
        <v>5.0000000000000001E-4</v>
      </c>
      <c r="DE123">
        <v>16.1233</v>
      </c>
      <c r="DF123">
        <v>2.93E-2</v>
      </c>
      <c r="DG123">
        <v>30.823399999999999</v>
      </c>
      <c r="DH123" t="s">
        <v>490</v>
      </c>
      <c r="DI123" t="s">
        <v>486</v>
      </c>
      <c r="DJ123">
        <v>2.9999999999999997E-4</v>
      </c>
      <c r="DK123">
        <v>18.814</v>
      </c>
      <c r="DL123">
        <v>5.4300000000000001E-2</v>
      </c>
      <c r="DM123">
        <v>35.465899999999998</v>
      </c>
      <c r="DN123" t="s">
        <v>490</v>
      </c>
      <c r="DO123" t="s">
        <v>486</v>
      </c>
      <c r="DP123">
        <v>3.5999999999999999E-3</v>
      </c>
      <c r="DQ123">
        <v>9.0946999999999996</v>
      </c>
      <c r="DR123">
        <v>0.112</v>
      </c>
      <c r="DS123">
        <v>14.7033</v>
      </c>
      <c r="DT123">
        <v>4.3E-3</v>
      </c>
      <c r="DU123">
        <v>0</v>
      </c>
    </row>
    <row r="124" spans="1:125" x14ac:dyDescent="0.25">
      <c r="A124">
        <v>0</v>
      </c>
      <c r="B124" t="s">
        <v>493</v>
      </c>
      <c r="C124" t="s">
        <v>32</v>
      </c>
      <c r="D124" t="s">
        <v>494</v>
      </c>
      <c r="E124" t="s">
        <v>493</v>
      </c>
      <c r="F124">
        <v>2.9999999999999997E-4</v>
      </c>
      <c r="G124">
        <v>24.516100000000002</v>
      </c>
      <c r="H124">
        <v>3.0300000000000001E-2</v>
      </c>
      <c r="I124">
        <v>48.155299999999997</v>
      </c>
      <c r="J124" t="s">
        <v>494</v>
      </c>
      <c r="K124" t="s">
        <v>493</v>
      </c>
      <c r="L124">
        <v>2.9999999999999997E-4</v>
      </c>
      <c r="M124">
        <v>24.516100000000002</v>
      </c>
      <c r="N124">
        <v>3.0300000000000001E-2</v>
      </c>
      <c r="O124">
        <v>48.155299999999997</v>
      </c>
      <c r="P124" t="s">
        <v>495</v>
      </c>
      <c r="Q124" t="s">
        <v>493</v>
      </c>
      <c r="R124">
        <v>2.0000000000000001E-4</v>
      </c>
      <c r="S124">
        <v>33.090899999999998</v>
      </c>
      <c r="T124">
        <v>1.6299999999999999E-2</v>
      </c>
      <c r="U124">
        <v>59.854700000000001</v>
      </c>
      <c r="V124" t="e">
        <f>-DWEIHSIL</f>
        <v>#NAME?</v>
      </c>
      <c r="W124" t="s">
        <v>493</v>
      </c>
      <c r="X124">
        <v>6.9999999999999999E-4</v>
      </c>
      <c r="Y124">
        <v>11.429600000000001</v>
      </c>
      <c r="Z124">
        <v>4.5900000000000003E-2</v>
      </c>
      <c r="AA124">
        <v>20.420100000000001</v>
      </c>
      <c r="AB124" t="e">
        <f>-DWEIHSIL</f>
        <v>#NAME?</v>
      </c>
      <c r="AC124" t="s">
        <v>493</v>
      </c>
      <c r="AD124">
        <v>2.3099999999999999E-2</v>
      </c>
      <c r="AE124">
        <v>3.6240000000000001</v>
      </c>
      <c r="AF124">
        <v>0.1802</v>
      </c>
      <c r="AG124">
        <v>5.0458999999999996</v>
      </c>
      <c r="AH124" t="e">
        <f>-DWEIHSIL</f>
        <v>#NAME?</v>
      </c>
      <c r="AI124" t="s">
        <v>493</v>
      </c>
      <c r="AJ124">
        <v>2.0000000000000001E-4</v>
      </c>
      <c r="AK124">
        <v>23.087</v>
      </c>
      <c r="AL124">
        <v>5.9499999999999997E-2</v>
      </c>
      <c r="AM124">
        <v>28.298300000000001</v>
      </c>
      <c r="AN124" t="s">
        <v>494</v>
      </c>
      <c r="AO124" t="s">
        <v>493</v>
      </c>
      <c r="AP124">
        <v>1E-3</v>
      </c>
      <c r="AQ124">
        <v>14.0585</v>
      </c>
      <c r="AR124">
        <v>2.6200000000000001E-2</v>
      </c>
      <c r="AS124">
        <v>32.716200000000001</v>
      </c>
      <c r="AT124" t="s">
        <v>494</v>
      </c>
      <c r="AU124" t="s">
        <v>493</v>
      </c>
      <c r="AV124">
        <v>1E-4</v>
      </c>
      <c r="AW124">
        <v>23</v>
      </c>
      <c r="AX124">
        <v>1.6400000000000001E-2</v>
      </c>
      <c r="AY124">
        <v>47.659100000000002</v>
      </c>
      <c r="AZ124" t="s">
        <v>494</v>
      </c>
      <c r="BA124" t="s">
        <v>493</v>
      </c>
      <c r="BB124">
        <v>1E-4</v>
      </c>
      <c r="BC124">
        <v>26.625</v>
      </c>
      <c r="BD124">
        <v>1.66E-2</v>
      </c>
      <c r="BE124">
        <v>48.039900000000003</v>
      </c>
      <c r="BF124" t="s">
        <v>495</v>
      </c>
      <c r="BG124" t="s">
        <v>493</v>
      </c>
      <c r="BH124">
        <v>4.0099999999999997E-2</v>
      </c>
      <c r="BI124">
        <v>1.3006</v>
      </c>
      <c r="BJ124">
        <v>8.3599999999999994E-2</v>
      </c>
      <c r="BK124">
        <v>4.5224000000000002</v>
      </c>
      <c r="BL124" t="s">
        <v>495</v>
      </c>
      <c r="BM124" t="s">
        <v>493</v>
      </c>
      <c r="BN124">
        <v>5.0000000000000001E-4</v>
      </c>
      <c r="BO124">
        <v>15.618</v>
      </c>
      <c r="BP124">
        <v>3.1300000000000001E-2</v>
      </c>
      <c r="BQ124">
        <v>32.216999999999999</v>
      </c>
      <c r="BR124" t="s">
        <v>495</v>
      </c>
      <c r="BS124" t="s">
        <v>493</v>
      </c>
      <c r="BT124">
        <v>1E-4</v>
      </c>
      <c r="BU124">
        <v>23.7</v>
      </c>
      <c r="BV124">
        <v>3.1699999999999999E-2</v>
      </c>
      <c r="BW124">
        <v>46.617199999999997</v>
      </c>
      <c r="BX124" t="s">
        <v>495</v>
      </c>
      <c r="BY124" t="s">
        <v>493</v>
      </c>
      <c r="BZ124">
        <v>6.9999999999999999E-4</v>
      </c>
      <c r="CA124">
        <v>11.859299999999999</v>
      </c>
      <c r="CB124">
        <v>4.4900000000000002E-2</v>
      </c>
      <c r="CC124">
        <v>31.6632</v>
      </c>
      <c r="CD124" t="s">
        <v>496</v>
      </c>
      <c r="CE124" t="s">
        <v>493</v>
      </c>
      <c r="CF124">
        <v>3.7000000000000002E-3</v>
      </c>
      <c r="CG124">
        <v>4.2012</v>
      </c>
      <c r="CH124">
        <v>4.5199999999999997E-2</v>
      </c>
      <c r="CI124">
        <v>19.233799999999999</v>
      </c>
      <c r="CJ124" t="s">
        <v>495</v>
      </c>
      <c r="CK124" t="s">
        <v>493</v>
      </c>
      <c r="CL124">
        <v>1E-4</v>
      </c>
      <c r="CM124">
        <v>21.777799999999999</v>
      </c>
      <c r="CN124">
        <v>1.2500000000000001E-2</v>
      </c>
      <c r="CO124">
        <v>42.815600000000003</v>
      </c>
      <c r="CP124" t="s">
        <v>495</v>
      </c>
      <c r="CQ124" t="s">
        <v>493</v>
      </c>
      <c r="CR124">
        <v>1.4E-3</v>
      </c>
      <c r="CS124">
        <v>9.4130000000000003</v>
      </c>
      <c r="CT124">
        <v>2.9000000000000001E-2</v>
      </c>
      <c r="CU124">
        <v>28.916899999999998</v>
      </c>
      <c r="CV124" t="s">
        <v>495</v>
      </c>
      <c r="CW124" t="s">
        <v>493</v>
      </c>
      <c r="CX124">
        <v>1.9E-3</v>
      </c>
      <c r="CY124">
        <v>10.4236</v>
      </c>
      <c r="CZ124">
        <v>3.3700000000000001E-2</v>
      </c>
      <c r="DA124">
        <v>29.645499999999998</v>
      </c>
      <c r="DB124" t="s">
        <v>495</v>
      </c>
      <c r="DC124" t="s">
        <v>493</v>
      </c>
      <c r="DD124">
        <v>2.0000000000000001E-4</v>
      </c>
      <c r="DE124">
        <v>21.851900000000001</v>
      </c>
      <c r="DF124">
        <v>1.9E-2</v>
      </c>
      <c r="DG124">
        <v>44.743899999999996</v>
      </c>
      <c r="DH124" t="s">
        <v>495</v>
      </c>
      <c r="DI124" t="s">
        <v>493</v>
      </c>
      <c r="DJ124">
        <v>1E-4</v>
      </c>
      <c r="DK124">
        <v>30.5</v>
      </c>
      <c r="DL124">
        <v>2.7099999999999999E-2</v>
      </c>
      <c r="DM124">
        <v>59.456699999999998</v>
      </c>
      <c r="DN124" t="s">
        <v>497</v>
      </c>
      <c r="DO124" t="s">
        <v>493</v>
      </c>
      <c r="DP124">
        <v>1E-4</v>
      </c>
      <c r="DQ124">
        <v>29.8462</v>
      </c>
      <c r="DR124">
        <v>2.4799999999999999E-2</v>
      </c>
      <c r="DS124">
        <v>59.709699999999998</v>
      </c>
      <c r="DT124">
        <v>3.7000000000000002E-3</v>
      </c>
      <c r="DU124">
        <v>1</v>
      </c>
    </row>
    <row r="125" spans="1:125" x14ac:dyDescent="0.25">
      <c r="A125">
        <v>0</v>
      </c>
      <c r="B125" t="s">
        <v>498</v>
      </c>
      <c r="C125" t="s">
        <v>32</v>
      </c>
      <c r="D125" t="s">
        <v>499</v>
      </c>
      <c r="E125" t="s">
        <v>498</v>
      </c>
      <c r="F125">
        <v>0</v>
      </c>
      <c r="G125">
        <v>58.75</v>
      </c>
      <c r="H125">
        <v>1.52E-2</v>
      </c>
      <c r="I125">
        <v>80.118399999999994</v>
      </c>
      <c r="J125" t="s">
        <v>499</v>
      </c>
      <c r="K125" t="s">
        <v>498</v>
      </c>
      <c r="L125">
        <v>0</v>
      </c>
      <c r="M125">
        <v>58.75</v>
      </c>
      <c r="N125">
        <v>1.52E-2</v>
      </c>
      <c r="O125">
        <v>80.118399999999994</v>
      </c>
      <c r="P125" t="s">
        <v>500</v>
      </c>
      <c r="Q125" t="s">
        <v>498</v>
      </c>
      <c r="R125">
        <v>0</v>
      </c>
      <c r="S125">
        <v>72.5</v>
      </c>
      <c r="T125">
        <v>9.9000000000000008E-3</v>
      </c>
      <c r="U125">
        <v>85.470799999999997</v>
      </c>
      <c r="V125" t="s">
        <v>499</v>
      </c>
      <c r="W125" t="s">
        <v>498</v>
      </c>
      <c r="X125">
        <v>0</v>
      </c>
      <c r="Y125">
        <v>49</v>
      </c>
      <c r="Z125">
        <v>8.8999999999999999E-3</v>
      </c>
      <c r="AA125">
        <v>89.249200000000002</v>
      </c>
      <c r="AB125" t="s">
        <v>499</v>
      </c>
      <c r="AC125" t="s">
        <v>498</v>
      </c>
      <c r="AD125">
        <v>0</v>
      </c>
      <c r="AE125">
        <v>47.5</v>
      </c>
      <c r="AF125">
        <v>2.0799999999999999E-2</v>
      </c>
      <c r="AG125">
        <v>66.235600000000005</v>
      </c>
      <c r="AH125" t="s">
        <v>501</v>
      </c>
      <c r="AI125" t="s">
        <v>498</v>
      </c>
      <c r="AJ125">
        <v>0</v>
      </c>
      <c r="AK125">
        <v>53.8889</v>
      </c>
      <c r="AL125">
        <v>2.5600000000000001E-2</v>
      </c>
      <c r="AM125">
        <v>73.018900000000002</v>
      </c>
      <c r="AN125" t="s">
        <v>499</v>
      </c>
      <c r="AO125" t="s">
        <v>498</v>
      </c>
      <c r="AP125">
        <v>1E-4</v>
      </c>
      <c r="AQ125">
        <v>32.1</v>
      </c>
      <c r="AR125">
        <v>1.8700000000000001E-2</v>
      </c>
      <c r="AS125">
        <v>43.969299999999997</v>
      </c>
      <c r="AT125" t="s">
        <v>499</v>
      </c>
      <c r="AU125" t="s">
        <v>498</v>
      </c>
      <c r="AV125">
        <v>0</v>
      </c>
      <c r="AW125">
        <v>36</v>
      </c>
      <c r="AX125">
        <v>1.4500000000000001E-2</v>
      </c>
      <c r="AY125">
        <v>51.527500000000003</v>
      </c>
      <c r="AZ125" t="s">
        <v>499</v>
      </c>
      <c r="BA125" t="s">
        <v>498</v>
      </c>
      <c r="BB125">
        <v>0</v>
      </c>
      <c r="BC125">
        <v>38</v>
      </c>
      <c r="BD125">
        <v>1.43E-2</v>
      </c>
      <c r="BE125">
        <v>52.745100000000001</v>
      </c>
      <c r="BF125" t="s">
        <v>501</v>
      </c>
      <c r="BG125" t="s">
        <v>498</v>
      </c>
      <c r="BH125">
        <v>1E-4</v>
      </c>
      <c r="BI125">
        <v>46.75</v>
      </c>
      <c r="BJ125">
        <v>1.67E-2</v>
      </c>
      <c r="BK125">
        <v>68.571899999999999</v>
      </c>
      <c r="BL125" t="s">
        <v>499</v>
      </c>
      <c r="BM125" t="s">
        <v>498</v>
      </c>
      <c r="BN125">
        <v>0</v>
      </c>
      <c r="BO125">
        <v>49</v>
      </c>
      <c r="BP125">
        <v>1.2699999999999999E-2</v>
      </c>
      <c r="BQ125">
        <v>68.012600000000006</v>
      </c>
      <c r="BR125" t="s">
        <v>499</v>
      </c>
      <c r="BS125" t="s">
        <v>498</v>
      </c>
      <c r="BT125">
        <v>0</v>
      </c>
      <c r="BU125">
        <v>42</v>
      </c>
      <c r="BV125">
        <v>2.2700000000000001E-2</v>
      </c>
      <c r="BW125">
        <v>61.659300000000002</v>
      </c>
      <c r="BX125" t="s">
        <v>499</v>
      </c>
      <c r="BY125" t="s">
        <v>498</v>
      </c>
      <c r="BZ125">
        <v>0</v>
      </c>
      <c r="CA125">
        <v>38.333300000000001</v>
      </c>
      <c r="CB125">
        <v>2.2700000000000001E-2</v>
      </c>
      <c r="CC125">
        <v>60.0379</v>
      </c>
      <c r="CD125" t="s">
        <v>501</v>
      </c>
      <c r="CE125" t="s">
        <v>498</v>
      </c>
      <c r="CF125">
        <v>0</v>
      </c>
      <c r="CG125">
        <v>34</v>
      </c>
      <c r="CH125">
        <v>1.6400000000000001E-2</v>
      </c>
      <c r="CI125">
        <v>53.27</v>
      </c>
      <c r="CJ125" t="s">
        <v>501</v>
      </c>
      <c r="CK125" t="s">
        <v>498</v>
      </c>
      <c r="CL125">
        <v>0</v>
      </c>
      <c r="CM125">
        <v>30.5</v>
      </c>
      <c r="CN125">
        <v>9.1999999999999998E-3</v>
      </c>
      <c r="CO125">
        <v>53.973599999999998</v>
      </c>
      <c r="CP125" t="s">
        <v>502</v>
      </c>
      <c r="CQ125" t="s">
        <v>498</v>
      </c>
      <c r="CR125">
        <v>0</v>
      </c>
      <c r="CS125">
        <v>41</v>
      </c>
      <c r="CT125">
        <v>1.21E-2</v>
      </c>
      <c r="CU125">
        <v>63.074800000000003</v>
      </c>
      <c r="CV125" t="s">
        <v>499</v>
      </c>
      <c r="CW125" t="s">
        <v>498</v>
      </c>
      <c r="CX125">
        <v>0</v>
      </c>
      <c r="CY125">
        <v>41</v>
      </c>
      <c r="CZ125">
        <v>1.66E-2</v>
      </c>
      <c r="DA125">
        <v>57.535200000000003</v>
      </c>
      <c r="DB125" t="s">
        <v>501</v>
      </c>
      <c r="DC125" t="s">
        <v>498</v>
      </c>
      <c r="DD125">
        <v>0</v>
      </c>
      <c r="DE125">
        <v>33.4</v>
      </c>
      <c r="DF125">
        <v>1.5900000000000001E-2</v>
      </c>
      <c r="DG125">
        <v>51.001899999999999</v>
      </c>
      <c r="DH125" t="s">
        <v>499</v>
      </c>
      <c r="DI125" t="s">
        <v>498</v>
      </c>
      <c r="DJ125">
        <v>1E-4</v>
      </c>
      <c r="DK125">
        <v>32</v>
      </c>
      <c r="DL125">
        <v>3.1199999999999999E-2</v>
      </c>
      <c r="DM125">
        <v>54.343600000000002</v>
      </c>
      <c r="DN125" t="s">
        <v>499</v>
      </c>
      <c r="DO125" t="s">
        <v>498</v>
      </c>
      <c r="DP125">
        <v>1E-4</v>
      </c>
      <c r="DQ125">
        <v>30.923100000000002</v>
      </c>
      <c r="DR125">
        <v>3.8300000000000001E-2</v>
      </c>
      <c r="DS125">
        <v>44.837000000000003</v>
      </c>
      <c r="DT125">
        <v>0</v>
      </c>
      <c r="DU125">
        <v>0</v>
      </c>
    </row>
    <row r="126" spans="1:125" x14ac:dyDescent="0.25">
      <c r="A126">
        <v>0</v>
      </c>
      <c r="B126" t="s">
        <v>503</v>
      </c>
      <c r="C126" t="s">
        <v>32</v>
      </c>
      <c r="D126" t="s">
        <v>504</v>
      </c>
      <c r="E126" t="s">
        <v>503</v>
      </c>
      <c r="F126">
        <v>2.0000000000000001E-4</v>
      </c>
      <c r="G126">
        <v>27.15</v>
      </c>
      <c r="H126">
        <v>5.0200000000000002E-2</v>
      </c>
      <c r="I126">
        <v>27.354299999999999</v>
      </c>
      <c r="J126" t="s">
        <v>504</v>
      </c>
      <c r="K126" t="s">
        <v>503</v>
      </c>
      <c r="L126">
        <v>2.0000000000000001E-4</v>
      </c>
      <c r="M126">
        <v>27.15</v>
      </c>
      <c r="N126">
        <v>5.0200000000000002E-2</v>
      </c>
      <c r="O126">
        <v>27.354299999999999</v>
      </c>
      <c r="P126" t="s">
        <v>505</v>
      </c>
      <c r="Q126" t="s">
        <v>503</v>
      </c>
      <c r="R126">
        <v>2.0000000000000001E-4</v>
      </c>
      <c r="S126">
        <v>29.0625</v>
      </c>
      <c r="T126">
        <v>2.93E-2</v>
      </c>
      <c r="U126">
        <v>26.3523</v>
      </c>
      <c r="V126" t="s">
        <v>505</v>
      </c>
      <c r="W126" t="s">
        <v>503</v>
      </c>
      <c r="X126">
        <v>1E-4</v>
      </c>
      <c r="Y126">
        <v>30.8</v>
      </c>
      <c r="Z126">
        <v>3.5099999999999999E-2</v>
      </c>
      <c r="AA126">
        <v>29.2258</v>
      </c>
      <c r="AB126" t="s">
        <v>505</v>
      </c>
      <c r="AC126" t="s">
        <v>503</v>
      </c>
      <c r="AD126">
        <v>4.0000000000000002E-4</v>
      </c>
      <c r="AE126">
        <v>19.32</v>
      </c>
      <c r="AF126">
        <v>6.9900000000000004E-2</v>
      </c>
      <c r="AG126">
        <v>17.8475</v>
      </c>
      <c r="AH126" t="s">
        <v>504</v>
      </c>
      <c r="AI126" t="s">
        <v>503</v>
      </c>
      <c r="AJ126">
        <v>2.0000000000000001E-4</v>
      </c>
      <c r="AK126">
        <v>25.882400000000001</v>
      </c>
      <c r="AL126">
        <v>8.6400000000000005E-2</v>
      </c>
      <c r="AM126">
        <v>15.855</v>
      </c>
      <c r="AN126" t="s">
        <v>506</v>
      </c>
      <c r="AO126" t="s">
        <v>503</v>
      </c>
      <c r="AP126">
        <v>3.8999999999999998E-3</v>
      </c>
      <c r="AQ126">
        <v>7.9249999999999998</v>
      </c>
      <c r="AR126">
        <v>7.7700000000000005E-2</v>
      </c>
      <c r="AS126">
        <v>8.7844999999999995</v>
      </c>
      <c r="AT126" t="s">
        <v>504</v>
      </c>
      <c r="AU126" t="s">
        <v>503</v>
      </c>
      <c r="AV126">
        <v>1.6000000000000001E-3</v>
      </c>
      <c r="AW126">
        <v>7.0406000000000004</v>
      </c>
      <c r="AX126">
        <v>8.5800000000000001E-2</v>
      </c>
      <c r="AY126">
        <v>10.9064</v>
      </c>
      <c r="AZ126" t="s">
        <v>507</v>
      </c>
      <c r="BA126" t="s">
        <v>503</v>
      </c>
      <c r="BB126">
        <v>3.8999999999999998E-3</v>
      </c>
      <c r="BC126">
        <v>6.4950000000000001</v>
      </c>
      <c r="BD126">
        <v>9.9000000000000005E-2</v>
      </c>
      <c r="BE126">
        <v>9.6850000000000005</v>
      </c>
      <c r="BF126" t="s">
        <v>506</v>
      </c>
      <c r="BG126" t="s">
        <v>503</v>
      </c>
      <c r="BH126">
        <v>4.1000000000000003E-3</v>
      </c>
      <c r="BI126">
        <v>6.3166000000000002</v>
      </c>
      <c r="BJ126">
        <v>9.0499999999999997E-2</v>
      </c>
      <c r="BK126">
        <v>3.5754000000000001</v>
      </c>
      <c r="BL126" t="s">
        <v>504</v>
      </c>
      <c r="BM126" t="s">
        <v>503</v>
      </c>
      <c r="BN126">
        <v>5.0000000000000001E-3</v>
      </c>
      <c r="BO126">
        <v>5.6786000000000003</v>
      </c>
      <c r="BP126">
        <v>0.1056</v>
      </c>
      <c r="BQ126">
        <v>5.6254999999999997</v>
      </c>
      <c r="BR126" t="s">
        <v>507</v>
      </c>
      <c r="BS126" t="s">
        <v>503</v>
      </c>
      <c r="BT126">
        <v>1.2999999999999999E-3</v>
      </c>
      <c r="BU126">
        <v>6.6760000000000002</v>
      </c>
      <c r="BV126">
        <v>0.15720000000000001</v>
      </c>
      <c r="BW126">
        <v>3.6394000000000002</v>
      </c>
      <c r="BX126" t="s">
        <v>506</v>
      </c>
      <c r="BY126" t="s">
        <v>503</v>
      </c>
      <c r="BZ126">
        <v>1.6000000000000001E-3</v>
      </c>
      <c r="CA126">
        <v>7.9450000000000003</v>
      </c>
      <c r="CB126">
        <v>0.1072</v>
      </c>
      <c r="CC126">
        <v>8.8134999999999994</v>
      </c>
      <c r="CD126" t="s">
        <v>506</v>
      </c>
      <c r="CE126" t="s">
        <v>503</v>
      </c>
      <c r="CF126">
        <v>2.8999999999999998E-3</v>
      </c>
      <c r="CG126">
        <v>4.8220000000000001</v>
      </c>
      <c r="CH126">
        <v>8.3099999999999993E-2</v>
      </c>
      <c r="CI126">
        <v>7.6584000000000003</v>
      </c>
      <c r="CJ126" t="s">
        <v>507</v>
      </c>
      <c r="CK126" t="s">
        <v>503</v>
      </c>
      <c r="CL126">
        <v>4.5999999999999999E-3</v>
      </c>
      <c r="CM126">
        <v>3.5446</v>
      </c>
      <c r="CN126">
        <v>7.3300000000000004E-2</v>
      </c>
      <c r="CO126">
        <v>4.5133999999999999</v>
      </c>
      <c r="CP126" t="s">
        <v>507</v>
      </c>
      <c r="CQ126" t="s">
        <v>503</v>
      </c>
      <c r="CR126">
        <v>4.8999999999999998E-3</v>
      </c>
      <c r="CS126">
        <v>5.3563000000000001</v>
      </c>
      <c r="CT126">
        <v>8.3199999999999996E-2</v>
      </c>
      <c r="CU126">
        <v>6.3728999999999996</v>
      </c>
      <c r="CV126" t="s">
        <v>504</v>
      </c>
      <c r="CW126" t="s">
        <v>503</v>
      </c>
      <c r="CX126">
        <v>7.0000000000000001E-3</v>
      </c>
      <c r="CY126">
        <v>5.7378999999999998</v>
      </c>
      <c r="CZ126">
        <v>9.9199999999999997E-2</v>
      </c>
      <c r="DA126">
        <v>5.9711999999999996</v>
      </c>
      <c r="DB126" t="s">
        <v>504</v>
      </c>
      <c r="DC126" t="s">
        <v>503</v>
      </c>
      <c r="DD126">
        <v>1.17E-2</v>
      </c>
      <c r="DE126">
        <v>3.9971999999999999</v>
      </c>
      <c r="DF126">
        <v>0.1062</v>
      </c>
      <c r="DG126">
        <v>5.7388000000000003</v>
      </c>
      <c r="DH126" t="s">
        <v>507</v>
      </c>
      <c r="DI126" t="s">
        <v>503</v>
      </c>
      <c r="DJ126">
        <v>7.7000000000000002E-3</v>
      </c>
      <c r="DK126">
        <v>4.3856999999999999</v>
      </c>
      <c r="DL126">
        <v>0.20530000000000001</v>
      </c>
      <c r="DM126">
        <v>6.1032999999999999</v>
      </c>
      <c r="DN126" t="s">
        <v>505</v>
      </c>
      <c r="DO126" t="s">
        <v>503</v>
      </c>
      <c r="DP126">
        <v>3.56E-2</v>
      </c>
      <c r="DQ126">
        <v>2.7959000000000001</v>
      </c>
      <c r="DR126">
        <v>0.27239999999999998</v>
      </c>
      <c r="DS126">
        <v>2.8614000000000002</v>
      </c>
      <c r="DT126">
        <v>4.8999999999999998E-3</v>
      </c>
      <c r="DU126">
        <v>0</v>
      </c>
    </row>
    <row r="127" spans="1:125" x14ac:dyDescent="0.25">
      <c r="A127">
        <v>0</v>
      </c>
      <c r="B127" t="s">
        <v>508</v>
      </c>
      <c r="C127" t="s">
        <v>32</v>
      </c>
      <c r="D127" t="s">
        <v>509</v>
      </c>
      <c r="E127" t="s">
        <v>508</v>
      </c>
      <c r="F127">
        <v>0</v>
      </c>
      <c r="G127">
        <v>54.583300000000001</v>
      </c>
      <c r="H127">
        <v>2.24E-2</v>
      </c>
      <c r="I127">
        <v>62.8902</v>
      </c>
      <c r="J127" t="s">
        <v>509</v>
      </c>
      <c r="K127" t="s">
        <v>508</v>
      </c>
      <c r="L127">
        <v>0</v>
      </c>
      <c r="M127">
        <v>54.583300000000001</v>
      </c>
      <c r="N127">
        <v>2.24E-2</v>
      </c>
      <c r="O127">
        <v>62.8902</v>
      </c>
      <c r="P127" t="s">
        <v>509</v>
      </c>
      <c r="Q127" t="s">
        <v>508</v>
      </c>
      <c r="R127">
        <v>1E-4</v>
      </c>
      <c r="S127">
        <v>44.6</v>
      </c>
      <c r="T127">
        <v>2.0899999999999998E-2</v>
      </c>
      <c r="U127">
        <v>44.6143</v>
      </c>
      <c r="V127" t="s">
        <v>509</v>
      </c>
      <c r="W127" t="s">
        <v>508</v>
      </c>
      <c r="X127">
        <v>7.1999999999999998E-3</v>
      </c>
      <c r="Y127">
        <v>4.0258000000000003</v>
      </c>
      <c r="Z127">
        <v>0.1704</v>
      </c>
      <c r="AA127">
        <v>3.0459000000000001</v>
      </c>
      <c r="AB127" t="s">
        <v>509</v>
      </c>
      <c r="AC127" t="s">
        <v>508</v>
      </c>
      <c r="AD127">
        <v>5.7000000000000002E-2</v>
      </c>
      <c r="AE127">
        <v>2.4706000000000001</v>
      </c>
      <c r="AF127">
        <v>0.34360000000000002</v>
      </c>
      <c r="AG127">
        <v>1.7636000000000001</v>
      </c>
      <c r="AH127" t="s">
        <v>509</v>
      </c>
      <c r="AI127" t="s">
        <v>508</v>
      </c>
      <c r="AJ127">
        <v>2.5600000000000001E-2</v>
      </c>
      <c r="AK127">
        <v>2.7208000000000001</v>
      </c>
      <c r="AL127">
        <v>0.28739999999999999</v>
      </c>
      <c r="AM127">
        <v>2.3128000000000002</v>
      </c>
      <c r="AN127" t="s">
        <v>509</v>
      </c>
      <c r="AO127" t="s">
        <v>508</v>
      </c>
      <c r="AP127">
        <v>0</v>
      </c>
      <c r="AQ127">
        <v>80</v>
      </c>
      <c r="AR127">
        <v>5.8999999999999999E-3</v>
      </c>
      <c r="AS127">
        <v>85.275300000000001</v>
      </c>
      <c r="AT127" t="s">
        <v>509</v>
      </c>
      <c r="AU127" t="s">
        <v>508</v>
      </c>
      <c r="AV127">
        <v>0</v>
      </c>
      <c r="AW127">
        <v>55</v>
      </c>
      <c r="AX127">
        <v>1.0500000000000001E-2</v>
      </c>
      <c r="AY127">
        <v>62.045999999999999</v>
      </c>
      <c r="AZ127" t="s">
        <v>509</v>
      </c>
      <c r="BA127" t="s">
        <v>508</v>
      </c>
      <c r="BB127">
        <v>0</v>
      </c>
      <c r="BC127">
        <v>60</v>
      </c>
      <c r="BD127">
        <v>9.7000000000000003E-3</v>
      </c>
      <c r="BE127">
        <v>65.2423</v>
      </c>
      <c r="BF127" t="e">
        <f>-WEIHSILX</f>
        <v>#NAME?</v>
      </c>
      <c r="BG127" t="s">
        <v>508</v>
      </c>
      <c r="BH127">
        <v>2.0000000000000001E-4</v>
      </c>
      <c r="BI127">
        <v>30.066700000000001</v>
      </c>
      <c r="BJ127">
        <v>3.4700000000000002E-2</v>
      </c>
      <c r="BK127">
        <v>30.2029</v>
      </c>
      <c r="BL127" t="s">
        <v>509</v>
      </c>
      <c r="BM127" t="s">
        <v>508</v>
      </c>
      <c r="BN127">
        <v>0</v>
      </c>
      <c r="BO127">
        <v>49</v>
      </c>
      <c r="BP127">
        <v>1.7999999999999999E-2</v>
      </c>
      <c r="BQ127">
        <v>53.340200000000003</v>
      </c>
      <c r="BR127" t="s">
        <v>509</v>
      </c>
      <c r="BS127" t="s">
        <v>508</v>
      </c>
      <c r="BT127">
        <v>0</v>
      </c>
      <c r="BU127">
        <v>65</v>
      </c>
      <c r="BV127">
        <v>1.7399999999999999E-2</v>
      </c>
      <c r="BW127">
        <v>72.870999999999995</v>
      </c>
      <c r="BX127" t="s">
        <v>509</v>
      </c>
      <c r="BY127" t="s">
        <v>508</v>
      </c>
      <c r="BZ127">
        <v>0</v>
      </c>
      <c r="CA127">
        <v>58.333300000000001</v>
      </c>
      <c r="CB127">
        <v>0.02</v>
      </c>
      <c r="CC127">
        <v>65.431100000000001</v>
      </c>
      <c r="CD127" t="s">
        <v>509</v>
      </c>
      <c r="CE127" t="s">
        <v>508</v>
      </c>
      <c r="CF127">
        <v>0</v>
      </c>
      <c r="CG127">
        <v>57.5</v>
      </c>
      <c r="CH127">
        <v>1.1299999999999999E-2</v>
      </c>
      <c r="CI127">
        <v>68.109899999999996</v>
      </c>
      <c r="CJ127" t="s">
        <v>509</v>
      </c>
      <c r="CK127" t="s">
        <v>508</v>
      </c>
      <c r="CL127">
        <v>0</v>
      </c>
      <c r="CM127">
        <v>55</v>
      </c>
      <c r="CN127">
        <v>8.6E-3</v>
      </c>
      <c r="CO127">
        <v>56.435600000000001</v>
      </c>
      <c r="CP127" t="s">
        <v>509</v>
      </c>
      <c r="CQ127" t="s">
        <v>508</v>
      </c>
      <c r="CR127">
        <v>0</v>
      </c>
      <c r="CS127">
        <v>49</v>
      </c>
      <c r="CT127">
        <v>1.46E-2</v>
      </c>
      <c r="CU127">
        <v>54.928699999999999</v>
      </c>
      <c r="CV127" t="s">
        <v>509</v>
      </c>
      <c r="CW127" t="s">
        <v>508</v>
      </c>
      <c r="CX127">
        <v>0</v>
      </c>
      <c r="CY127">
        <v>49</v>
      </c>
      <c r="CZ127">
        <v>1.89E-2</v>
      </c>
      <c r="DA127">
        <v>51.887</v>
      </c>
      <c r="DB127" t="s">
        <v>509</v>
      </c>
      <c r="DC127" t="s">
        <v>508</v>
      </c>
      <c r="DD127">
        <v>0</v>
      </c>
      <c r="DE127">
        <v>55</v>
      </c>
      <c r="DF127">
        <v>1.3599999999999999E-2</v>
      </c>
      <c r="DG127">
        <v>56.443899999999999</v>
      </c>
      <c r="DH127" t="s">
        <v>509</v>
      </c>
      <c r="DI127" t="s">
        <v>508</v>
      </c>
      <c r="DJ127">
        <v>0</v>
      </c>
      <c r="DK127">
        <v>42</v>
      </c>
      <c r="DL127">
        <v>1.9800000000000002E-2</v>
      </c>
      <c r="DM127">
        <v>70.604699999999994</v>
      </c>
      <c r="DN127" t="s">
        <v>509</v>
      </c>
      <c r="DO127" t="s">
        <v>508</v>
      </c>
      <c r="DP127">
        <v>0</v>
      </c>
      <c r="DQ127">
        <v>67.5</v>
      </c>
      <c r="DR127">
        <v>1.44E-2</v>
      </c>
      <c r="DS127">
        <v>77.950599999999994</v>
      </c>
      <c r="DT127">
        <v>4.4999999999999997E-3</v>
      </c>
      <c r="DU127">
        <v>0</v>
      </c>
    </row>
    <row r="128" spans="1:125" x14ac:dyDescent="0.25">
      <c r="A128">
        <v>0</v>
      </c>
      <c r="B128" t="s">
        <v>510</v>
      </c>
      <c r="C128" t="s">
        <v>32</v>
      </c>
      <c r="D128" t="s">
        <v>511</v>
      </c>
      <c r="E128" t="s">
        <v>510</v>
      </c>
      <c r="F128">
        <v>0</v>
      </c>
      <c r="G128">
        <v>90</v>
      </c>
      <c r="H128">
        <v>6.7999999999999996E-3</v>
      </c>
      <c r="I128">
        <v>96.206599999999995</v>
      </c>
      <c r="J128" t="s">
        <v>511</v>
      </c>
      <c r="K128" t="s">
        <v>510</v>
      </c>
      <c r="L128">
        <v>0</v>
      </c>
      <c r="M128">
        <v>90</v>
      </c>
      <c r="N128">
        <v>6.7999999999999996E-3</v>
      </c>
      <c r="O128">
        <v>96.206599999999995</v>
      </c>
      <c r="P128" t="s">
        <v>511</v>
      </c>
      <c r="Q128" t="s">
        <v>510</v>
      </c>
      <c r="R128">
        <v>0</v>
      </c>
      <c r="S128">
        <v>58</v>
      </c>
      <c r="T128">
        <v>1.09E-2</v>
      </c>
      <c r="U128">
        <v>81.7136</v>
      </c>
      <c r="V128" t="s">
        <v>511</v>
      </c>
      <c r="W128" t="s">
        <v>510</v>
      </c>
      <c r="X128">
        <v>0</v>
      </c>
      <c r="Y128">
        <v>67.5</v>
      </c>
      <c r="Z128">
        <v>1.2500000000000001E-2</v>
      </c>
      <c r="AA128">
        <v>77.051599999999993</v>
      </c>
      <c r="AB128" t="s">
        <v>511</v>
      </c>
      <c r="AC128" t="s">
        <v>510</v>
      </c>
      <c r="AD128">
        <v>0</v>
      </c>
      <c r="AE128">
        <v>58</v>
      </c>
      <c r="AF128">
        <v>1.9900000000000001E-2</v>
      </c>
      <c r="AG128">
        <v>68.2333</v>
      </c>
      <c r="AH128" t="s">
        <v>511</v>
      </c>
      <c r="AI128" t="s">
        <v>510</v>
      </c>
      <c r="AJ128">
        <v>0</v>
      </c>
      <c r="AK128">
        <v>60</v>
      </c>
      <c r="AL128">
        <v>2.1999999999999999E-2</v>
      </c>
      <c r="AM128">
        <v>79.746499999999997</v>
      </c>
      <c r="AN128" t="e">
        <f>-GKSIPFCE</f>
        <v>#NAME?</v>
      </c>
      <c r="AO128" t="s">
        <v>510</v>
      </c>
      <c r="AP128">
        <v>0</v>
      </c>
      <c r="AQ128">
        <v>90</v>
      </c>
      <c r="AR128">
        <v>2.8999999999999998E-3</v>
      </c>
      <c r="AS128">
        <v>95.880600000000001</v>
      </c>
      <c r="AT128" t="s">
        <v>511</v>
      </c>
      <c r="AU128" t="s">
        <v>510</v>
      </c>
      <c r="AV128">
        <v>0</v>
      </c>
      <c r="AW128">
        <v>100</v>
      </c>
      <c r="AX128">
        <v>2.0999999999999999E-3</v>
      </c>
      <c r="AY128">
        <v>96.056100000000001</v>
      </c>
      <c r="AZ128" t="s">
        <v>511</v>
      </c>
      <c r="BA128" t="s">
        <v>510</v>
      </c>
      <c r="BB128">
        <v>0</v>
      </c>
      <c r="BC128">
        <v>100</v>
      </c>
      <c r="BD128">
        <v>2.0999999999999999E-3</v>
      </c>
      <c r="BE128">
        <v>96.117199999999997</v>
      </c>
      <c r="BF128" t="s">
        <v>511</v>
      </c>
      <c r="BG128" t="s">
        <v>510</v>
      </c>
      <c r="BH128">
        <v>0</v>
      </c>
      <c r="BI128">
        <v>85</v>
      </c>
      <c r="BJ128">
        <v>8.3000000000000001E-3</v>
      </c>
      <c r="BK128">
        <v>94.876599999999996</v>
      </c>
      <c r="BL128" t="s">
        <v>512</v>
      </c>
      <c r="BM128" t="s">
        <v>510</v>
      </c>
      <c r="BN128">
        <v>0</v>
      </c>
      <c r="BO128">
        <v>90</v>
      </c>
      <c r="BP128">
        <v>4.4999999999999997E-3</v>
      </c>
      <c r="BQ128">
        <v>95.700400000000002</v>
      </c>
      <c r="BR128" t="s">
        <v>513</v>
      </c>
      <c r="BS128" t="s">
        <v>510</v>
      </c>
      <c r="BT128">
        <v>0</v>
      </c>
      <c r="BU128">
        <v>75</v>
      </c>
      <c r="BV128">
        <v>1.2800000000000001E-2</v>
      </c>
      <c r="BW128">
        <v>83.876800000000003</v>
      </c>
      <c r="BX128" t="s">
        <v>511</v>
      </c>
      <c r="BY128" t="s">
        <v>510</v>
      </c>
      <c r="BZ128">
        <v>0</v>
      </c>
      <c r="CA128">
        <v>75</v>
      </c>
      <c r="CB128">
        <v>1.23E-2</v>
      </c>
      <c r="CC128">
        <v>83.886600000000001</v>
      </c>
      <c r="CD128" t="s">
        <v>511</v>
      </c>
      <c r="CE128" t="s">
        <v>510</v>
      </c>
      <c r="CF128">
        <v>0</v>
      </c>
      <c r="CG128">
        <v>70</v>
      </c>
      <c r="CH128">
        <v>6.1000000000000004E-3</v>
      </c>
      <c r="CI128">
        <v>89.133600000000001</v>
      </c>
      <c r="CJ128" t="e">
        <f>-GKSIPFCE</f>
        <v>#NAME?</v>
      </c>
      <c r="CK128" t="s">
        <v>510</v>
      </c>
      <c r="CL128">
        <v>0</v>
      </c>
      <c r="CM128">
        <v>100</v>
      </c>
      <c r="CN128">
        <v>2E-3</v>
      </c>
      <c r="CO128">
        <v>95.568799999999996</v>
      </c>
      <c r="CP128" t="s">
        <v>512</v>
      </c>
      <c r="CQ128" t="s">
        <v>510</v>
      </c>
      <c r="CR128">
        <v>0</v>
      </c>
      <c r="CS128">
        <v>90</v>
      </c>
      <c r="CT128">
        <v>3.8999999999999998E-3</v>
      </c>
      <c r="CU128">
        <v>95.510300000000001</v>
      </c>
      <c r="CV128" t="s">
        <v>511</v>
      </c>
      <c r="CW128" t="s">
        <v>510</v>
      </c>
      <c r="CX128">
        <v>0</v>
      </c>
      <c r="CY128">
        <v>90</v>
      </c>
      <c r="CZ128">
        <v>4.4999999999999997E-3</v>
      </c>
      <c r="DA128">
        <v>95.750699999999995</v>
      </c>
      <c r="DB128" t="s">
        <v>511</v>
      </c>
      <c r="DC128" t="s">
        <v>510</v>
      </c>
      <c r="DD128">
        <v>0</v>
      </c>
      <c r="DE128">
        <v>100</v>
      </c>
      <c r="DF128">
        <v>3.0999999999999999E-3</v>
      </c>
      <c r="DG128">
        <v>95.441500000000005</v>
      </c>
      <c r="DH128" t="s">
        <v>511</v>
      </c>
      <c r="DI128" t="s">
        <v>510</v>
      </c>
      <c r="DJ128">
        <v>0</v>
      </c>
      <c r="DK128">
        <v>100</v>
      </c>
      <c r="DL128">
        <v>6.4999999999999997E-3</v>
      </c>
      <c r="DM128">
        <v>95.326099999999997</v>
      </c>
      <c r="DN128" t="s">
        <v>514</v>
      </c>
      <c r="DO128" t="s">
        <v>510</v>
      </c>
      <c r="DP128">
        <v>0</v>
      </c>
      <c r="DQ128">
        <v>100</v>
      </c>
      <c r="DR128">
        <v>6.4000000000000003E-3</v>
      </c>
      <c r="DS128">
        <v>94.781000000000006</v>
      </c>
      <c r="DT128">
        <v>0</v>
      </c>
      <c r="DU128">
        <v>0</v>
      </c>
    </row>
    <row r="129" spans="1:125" x14ac:dyDescent="0.25">
      <c r="A129">
        <v>0</v>
      </c>
      <c r="B129" t="s">
        <v>515</v>
      </c>
      <c r="C129" t="s">
        <v>32</v>
      </c>
      <c r="D129" t="s">
        <v>516</v>
      </c>
      <c r="E129" t="s">
        <v>515</v>
      </c>
      <c r="F129">
        <v>0</v>
      </c>
      <c r="G129">
        <v>90</v>
      </c>
      <c r="H129">
        <v>8.6999999999999994E-3</v>
      </c>
      <c r="I129">
        <v>95.105999999999995</v>
      </c>
      <c r="J129" t="s">
        <v>516</v>
      </c>
      <c r="K129" t="s">
        <v>515</v>
      </c>
      <c r="L129">
        <v>0</v>
      </c>
      <c r="M129">
        <v>90</v>
      </c>
      <c r="N129">
        <v>8.6999999999999994E-3</v>
      </c>
      <c r="O129">
        <v>95.105999999999995</v>
      </c>
      <c r="P129" t="s">
        <v>516</v>
      </c>
      <c r="Q129" t="s">
        <v>515</v>
      </c>
      <c r="R129">
        <v>0</v>
      </c>
      <c r="S129">
        <v>85</v>
      </c>
      <c r="T129">
        <v>1.11E-2</v>
      </c>
      <c r="U129">
        <v>80.848799999999997</v>
      </c>
      <c r="V129" t="s">
        <v>516</v>
      </c>
      <c r="W129" t="s">
        <v>515</v>
      </c>
      <c r="X129">
        <v>0</v>
      </c>
      <c r="Y129">
        <v>85</v>
      </c>
      <c r="Z129">
        <v>1.2E-2</v>
      </c>
      <c r="AA129">
        <v>78.782300000000006</v>
      </c>
      <c r="AB129" t="s">
        <v>517</v>
      </c>
      <c r="AC129" t="s">
        <v>515</v>
      </c>
      <c r="AD129">
        <v>0</v>
      </c>
      <c r="AE129">
        <v>52.142899999999997</v>
      </c>
      <c r="AF129">
        <v>2.2700000000000001E-2</v>
      </c>
      <c r="AG129">
        <v>62.222499999999997</v>
      </c>
      <c r="AH129" t="s">
        <v>516</v>
      </c>
      <c r="AI129" t="s">
        <v>515</v>
      </c>
      <c r="AJ129">
        <v>0</v>
      </c>
      <c r="AK129">
        <v>82.5</v>
      </c>
      <c r="AL129">
        <v>2.7099999999999999E-2</v>
      </c>
      <c r="AM129">
        <v>70.195099999999996</v>
      </c>
      <c r="AN129" t="s">
        <v>516</v>
      </c>
      <c r="AO129" t="s">
        <v>515</v>
      </c>
      <c r="AP129">
        <v>0</v>
      </c>
      <c r="AQ129">
        <v>61.666699999999999</v>
      </c>
      <c r="AR129">
        <v>0.01</v>
      </c>
      <c r="AS129">
        <v>68.267799999999994</v>
      </c>
      <c r="AT129" t="s">
        <v>516</v>
      </c>
      <c r="AU129" t="s">
        <v>515</v>
      </c>
      <c r="AV129">
        <v>0</v>
      </c>
      <c r="AW129">
        <v>100</v>
      </c>
      <c r="AX129">
        <v>3.0999999999999999E-3</v>
      </c>
      <c r="AY129">
        <v>92.959000000000003</v>
      </c>
      <c r="AZ129" t="s">
        <v>516</v>
      </c>
      <c r="BA129" t="s">
        <v>515</v>
      </c>
      <c r="BB129">
        <v>0</v>
      </c>
      <c r="BC129">
        <v>100</v>
      </c>
      <c r="BD129">
        <v>3.3999999999999998E-3</v>
      </c>
      <c r="BE129">
        <v>91.994500000000002</v>
      </c>
      <c r="BF129" t="s">
        <v>516</v>
      </c>
      <c r="BG129" t="s">
        <v>515</v>
      </c>
      <c r="BH129">
        <v>0</v>
      </c>
      <c r="BI129">
        <v>75</v>
      </c>
      <c r="BJ129">
        <v>1.23E-2</v>
      </c>
      <c r="BK129">
        <v>83.256699999999995</v>
      </c>
      <c r="BL129" t="s">
        <v>516</v>
      </c>
      <c r="BM129" t="s">
        <v>515</v>
      </c>
      <c r="BN129">
        <v>0</v>
      </c>
      <c r="BO129">
        <v>75</v>
      </c>
      <c r="BP129">
        <v>8.6E-3</v>
      </c>
      <c r="BQ129">
        <v>83.031599999999997</v>
      </c>
      <c r="BR129" t="s">
        <v>516</v>
      </c>
      <c r="BS129" t="s">
        <v>515</v>
      </c>
      <c r="BT129">
        <v>0</v>
      </c>
      <c r="BU129">
        <v>85</v>
      </c>
      <c r="BV129">
        <v>1.55E-2</v>
      </c>
      <c r="BW129">
        <v>77.268199999999993</v>
      </c>
      <c r="BX129" t="s">
        <v>516</v>
      </c>
      <c r="BY129" t="s">
        <v>515</v>
      </c>
      <c r="BZ129">
        <v>0</v>
      </c>
      <c r="CA129">
        <v>65</v>
      </c>
      <c r="CB129">
        <v>1.77E-2</v>
      </c>
      <c r="CC129">
        <v>70.496700000000004</v>
      </c>
      <c r="CD129" t="s">
        <v>516</v>
      </c>
      <c r="CE129" t="s">
        <v>515</v>
      </c>
      <c r="CF129">
        <v>0</v>
      </c>
      <c r="CG129">
        <v>57.5</v>
      </c>
      <c r="CH129">
        <v>1.15E-2</v>
      </c>
      <c r="CI129">
        <v>67.397199999999998</v>
      </c>
      <c r="CJ129" t="s">
        <v>516</v>
      </c>
      <c r="CK129" t="s">
        <v>515</v>
      </c>
      <c r="CL129">
        <v>0</v>
      </c>
      <c r="CM129">
        <v>100</v>
      </c>
      <c r="CN129">
        <v>4.4000000000000003E-3</v>
      </c>
      <c r="CO129">
        <v>80.395499999999998</v>
      </c>
      <c r="CP129" t="s">
        <v>516</v>
      </c>
      <c r="CQ129" t="s">
        <v>515</v>
      </c>
      <c r="CR129">
        <v>0</v>
      </c>
      <c r="CS129">
        <v>67.5</v>
      </c>
      <c r="CT129">
        <v>8.0000000000000002E-3</v>
      </c>
      <c r="CU129">
        <v>79.576700000000002</v>
      </c>
      <c r="CV129" t="s">
        <v>516</v>
      </c>
      <c r="CW129" t="s">
        <v>515</v>
      </c>
      <c r="CX129">
        <v>0</v>
      </c>
      <c r="CY129">
        <v>67.5</v>
      </c>
      <c r="CZ129">
        <v>0.01</v>
      </c>
      <c r="DA129">
        <v>78.564700000000002</v>
      </c>
      <c r="DB129" t="s">
        <v>516</v>
      </c>
      <c r="DC129" t="s">
        <v>515</v>
      </c>
      <c r="DD129">
        <v>0</v>
      </c>
      <c r="DE129">
        <v>80</v>
      </c>
      <c r="DF129">
        <v>6.1000000000000004E-3</v>
      </c>
      <c r="DG129">
        <v>83.293300000000002</v>
      </c>
      <c r="DH129" t="s">
        <v>516</v>
      </c>
      <c r="DI129" t="s">
        <v>515</v>
      </c>
      <c r="DJ129">
        <v>0</v>
      </c>
      <c r="DK129">
        <v>85</v>
      </c>
      <c r="DL129">
        <v>1.01E-2</v>
      </c>
      <c r="DM129">
        <v>89.200199999999995</v>
      </c>
      <c r="DN129" t="s">
        <v>516</v>
      </c>
      <c r="DO129" t="s">
        <v>515</v>
      </c>
      <c r="DP129">
        <v>0</v>
      </c>
      <c r="DQ129">
        <v>85</v>
      </c>
      <c r="DR129">
        <v>1.23E-2</v>
      </c>
      <c r="DS129">
        <v>82.3446</v>
      </c>
      <c r="DT129">
        <v>0</v>
      </c>
      <c r="DU129">
        <v>0</v>
      </c>
    </row>
    <row r="130" spans="1:125" x14ac:dyDescent="0.25">
      <c r="A130">
        <v>0</v>
      </c>
      <c r="B130" t="s">
        <v>518</v>
      </c>
      <c r="C130" t="s">
        <v>32</v>
      </c>
      <c r="D130" t="s">
        <v>519</v>
      </c>
      <c r="E130" t="s">
        <v>518</v>
      </c>
      <c r="F130">
        <v>4.0000000000000002E-4</v>
      </c>
      <c r="G130">
        <v>22.05</v>
      </c>
      <c r="H130">
        <v>3.2199999999999999E-2</v>
      </c>
      <c r="I130">
        <v>45.199100000000001</v>
      </c>
      <c r="J130" t="s">
        <v>519</v>
      </c>
      <c r="K130" t="s">
        <v>518</v>
      </c>
      <c r="L130">
        <v>4.0000000000000002E-4</v>
      </c>
      <c r="M130">
        <v>22.05</v>
      </c>
      <c r="N130">
        <v>3.2199999999999999E-2</v>
      </c>
      <c r="O130">
        <v>45.199100000000001</v>
      </c>
      <c r="P130" t="s">
        <v>520</v>
      </c>
      <c r="Q130" t="s">
        <v>518</v>
      </c>
      <c r="R130">
        <v>1E-4</v>
      </c>
      <c r="S130">
        <v>49.666699999999999</v>
      </c>
      <c r="T130">
        <v>1.21E-2</v>
      </c>
      <c r="U130">
        <v>76.739800000000002</v>
      </c>
      <c r="V130" t="e">
        <f>-EIHSILXI</f>
        <v>#NAME?</v>
      </c>
      <c r="W130" t="s">
        <v>518</v>
      </c>
      <c r="X130">
        <v>5.1000000000000004E-3</v>
      </c>
      <c r="Y130">
        <v>4.6863000000000001</v>
      </c>
      <c r="Z130">
        <v>0.13200000000000001</v>
      </c>
      <c r="AA130">
        <v>4.3341000000000003</v>
      </c>
      <c r="AB130" t="e">
        <f>-EIHSILXI</f>
        <v>#NAME?</v>
      </c>
      <c r="AC130" t="s">
        <v>518</v>
      </c>
      <c r="AD130">
        <v>3.3300000000000003E-2</v>
      </c>
      <c r="AE130">
        <v>3.1333000000000002</v>
      </c>
      <c r="AF130">
        <v>0.25719999999999998</v>
      </c>
      <c r="AG130">
        <v>3.0133999999999999</v>
      </c>
      <c r="AH130" t="e">
        <f>-EIHSILXI</f>
        <v>#NAME?</v>
      </c>
      <c r="AI130" t="s">
        <v>518</v>
      </c>
      <c r="AJ130">
        <v>2.8999999999999998E-3</v>
      </c>
      <c r="AK130">
        <v>7.4989999999999997</v>
      </c>
      <c r="AL130">
        <v>0.17560000000000001</v>
      </c>
      <c r="AM130">
        <v>5.3211000000000004</v>
      </c>
      <c r="AN130" t="s">
        <v>519</v>
      </c>
      <c r="AO130" t="s">
        <v>518</v>
      </c>
      <c r="AP130">
        <v>8.0000000000000004E-4</v>
      </c>
      <c r="AQ130">
        <v>15.661799999999999</v>
      </c>
      <c r="AR130">
        <v>2.3599999999999999E-2</v>
      </c>
      <c r="AS130">
        <v>36.015900000000002</v>
      </c>
      <c r="AT130" t="s">
        <v>519</v>
      </c>
      <c r="AU130" t="s">
        <v>518</v>
      </c>
      <c r="AV130">
        <v>1E-4</v>
      </c>
      <c r="AW130">
        <v>17.7727</v>
      </c>
      <c r="AX130">
        <v>2.4E-2</v>
      </c>
      <c r="AY130">
        <v>36.4482</v>
      </c>
      <c r="AZ130" t="s">
        <v>519</v>
      </c>
      <c r="BA130" t="s">
        <v>518</v>
      </c>
      <c r="BB130">
        <v>5.0000000000000001E-4</v>
      </c>
      <c r="BC130">
        <v>13.849600000000001</v>
      </c>
      <c r="BD130">
        <v>3.2099999999999997E-2</v>
      </c>
      <c r="BE130">
        <v>29.8383</v>
      </c>
      <c r="BF130" t="s">
        <v>519</v>
      </c>
      <c r="BG130" t="s">
        <v>518</v>
      </c>
      <c r="BH130">
        <v>4.0000000000000002E-4</v>
      </c>
      <c r="BI130">
        <v>20.420000000000002</v>
      </c>
      <c r="BJ130">
        <v>2.4400000000000002E-2</v>
      </c>
      <c r="BK130">
        <v>47.716500000000003</v>
      </c>
      <c r="BL130" t="s">
        <v>519</v>
      </c>
      <c r="BM130" t="s">
        <v>518</v>
      </c>
      <c r="BN130">
        <v>4.0000000000000002E-4</v>
      </c>
      <c r="BO130">
        <v>18.489799999999999</v>
      </c>
      <c r="BP130">
        <v>2.47E-2</v>
      </c>
      <c r="BQ130">
        <v>40.631900000000002</v>
      </c>
      <c r="BR130" t="s">
        <v>519</v>
      </c>
      <c r="BS130" t="s">
        <v>518</v>
      </c>
      <c r="BT130">
        <v>1E-4</v>
      </c>
      <c r="BU130">
        <v>29.25</v>
      </c>
      <c r="BV130">
        <v>3.5700000000000003E-2</v>
      </c>
      <c r="BW130">
        <v>41.565399999999997</v>
      </c>
      <c r="BX130" t="s">
        <v>519</v>
      </c>
      <c r="BY130" t="s">
        <v>518</v>
      </c>
      <c r="BZ130">
        <v>1E-4</v>
      </c>
      <c r="CA130">
        <v>30.714300000000001</v>
      </c>
      <c r="CB130">
        <v>2.7199999999999998E-2</v>
      </c>
      <c r="CC130">
        <v>52.266199999999998</v>
      </c>
      <c r="CD130" t="s">
        <v>519</v>
      </c>
      <c r="CE130" t="s">
        <v>518</v>
      </c>
      <c r="CF130">
        <v>1E-4</v>
      </c>
      <c r="CG130">
        <v>18.5</v>
      </c>
      <c r="CH130">
        <v>2.4500000000000001E-2</v>
      </c>
      <c r="CI130">
        <v>37.7667</v>
      </c>
      <c r="CJ130" t="s">
        <v>519</v>
      </c>
      <c r="CK130" t="s">
        <v>518</v>
      </c>
      <c r="CL130">
        <v>2.9999999999999997E-4</v>
      </c>
      <c r="CM130">
        <v>12.7193</v>
      </c>
      <c r="CN130">
        <v>1.54E-2</v>
      </c>
      <c r="CO130">
        <v>35.614699999999999</v>
      </c>
      <c r="CP130" t="s">
        <v>519</v>
      </c>
      <c r="CQ130" t="s">
        <v>518</v>
      </c>
      <c r="CR130">
        <v>2.9999999999999997E-4</v>
      </c>
      <c r="CS130">
        <v>18.666699999999999</v>
      </c>
      <c r="CT130">
        <v>1.8599999999999998E-2</v>
      </c>
      <c r="CU130">
        <v>44.854700000000001</v>
      </c>
      <c r="CV130" t="s">
        <v>519</v>
      </c>
      <c r="CW130" t="s">
        <v>518</v>
      </c>
      <c r="CX130">
        <v>5.0000000000000001E-4</v>
      </c>
      <c r="CY130">
        <v>18.179099999999998</v>
      </c>
      <c r="CZ130">
        <v>2.3400000000000001E-2</v>
      </c>
      <c r="DA130">
        <v>43.101900000000001</v>
      </c>
      <c r="DB130" t="s">
        <v>519</v>
      </c>
      <c r="DC130" t="s">
        <v>518</v>
      </c>
      <c r="DD130">
        <v>8.9999999999999998E-4</v>
      </c>
      <c r="DE130">
        <v>12.712</v>
      </c>
      <c r="DF130">
        <v>2.53E-2</v>
      </c>
      <c r="DG130">
        <v>35.267200000000003</v>
      </c>
      <c r="DH130" t="s">
        <v>519</v>
      </c>
      <c r="DI130" t="s">
        <v>518</v>
      </c>
      <c r="DJ130">
        <v>8.0000000000000004E-4</v>
      </c>
      <c r="DK130">
        <v>12.9259</v>
      </c>
      <c r="DL130">
        <v>6.3299999999999995E-2</v>
      </c>
      <c r="DM130">
        <v>30.676200000000001</v>
      </c>
      <c r="DN130" t="s">
        <v>519</v>
      </c>
      <c r="DO130" t="s">
        <v>518</v>
      </c>
      <c r="DP130">
        <v>2.9999999999999997E-4</v>
      </c>
      <c r="DQ130">
        <v>21.6</v>
      </c>
      <c r="DR130">
        <v>4.3299999999999998E-2</v>
      </c>
      <c r="DS130">
        <v>40.731000000000002</v>
      </c>
      <c r="DT130">
        <v>2.3999999999999998E-3</v>
      </c>
      <c r="DU130">
        <v>0</v>
      </c>
    </row>
    <row r="131" spans="1:125" x14ac:dyDescent="0.25">
      <c r="A131">
        <v>0</v>
      </c>
      <c r="B131" t="s">
        <v>521</v>
      </c>
      <c r="C131" t="s">
        <v>32</v>
      </c>
      <c r="D131" t="s">
        <v>522</v>
      </c>
      <c r="E131" t="s">
        <v>521</v>
      </c>
      <c r="F131">
        <v>1.8E-3</v>
      </c>
      <c r="G131">
        <v>11.412800000000001</v>
      </c>
      <c r="H131">
        <v>8.3799999999999999E-2</v>
      </c>
      <c r="I131">
        <v>14.012</v>
      </c>
      <c r="J131" t="s">
        <v>522</v>
      </c>
      <c r="K131" t="s">
        <v>521</v>
      </c>
      <c r="L131">
        <v>1.8E-3</v>
      </c>
      <c r="M131">
        <v>11.412800000000001</v>
      </c>
      <c r="N131">
        <v>8.3799999999999999E-2</v>
      </c>
      <c r="O131">
        <v>14.012</v>
      </c>
      <c r="P131" t="s">
        <v>522</v>
      </c>
      <c r="Q131" t="s">
        <v>521</v>
      </c>
      <c r="R131">
        <v>4.0000000000000002E-4</v>
      </c>
      <c r="S131">
        <v>21.883700000000001</v>
      </c>
      <c r="T131">
        <v>2.7199999999999998E-2</v>
      </c>
      <c r="U131">
        <v>29.895199999999999</v>
      </c>
      <c r="V131" t="s">
        <v>522</v>
      </c>
      <c r="W131" t="s">
        <v>521</v>
      </c>
      <c r="X131">
        <v>4.0000000000000002E-4</v>
      </c>
      <c r="Y131">
        <v>13.6203</v>
      </c>
      <c r="Z131">
        <v>5.3600000000000002E-2</v>
      </c>
      <c r="AA131">
        <v>16.303100000000001</v>
      </c>
      <c r="AB131" t="s">
        <v>522</v>
      </c>
      <c r="AC131" t="s">
        <v>521</v>
      </c>
      <c r="AD131">
        <v>1.1999999999999999E-3</v>
      </c>
      <c r="AE131">
        <v>12.316000000000001</v>
      </c>
      <c r="AF131">
        <v>8.0299999999999996E-2</v>
      </c>
      <c r="AG131">
        <v>14.820499999999999</v>
      </c>
      <c r="AH131" t="s">
        <v>522</v>
      </c>
      <c r="AI131" t="s">
        <v>521</v>
      </c>
      <c r="AJ131">
        <v>1E-4</v>
      </c>
      <c r="AK131">
        <v>36.166699999999999</v>
      </c>
      <c r="AL131">
        <v>5.4100000000000002E-2</v>
      </c>
      <c r="AM131">
        <v>32.713299999999997</v>
      </c>
      <c r="AN131" t="s">
        <v>522</v>
      </c>
      <c r="AO131" t="s">
        <v>521</v>
      </c>
      <c r="AP131">
        <v>5.8599999999999999E-2</v>
      </c>
      <c r="AQ131">
        <v>1.5654999999999999</v>
      </c>
      <c r="AR131">
        <v>0.16900000000000001</v>
      </c>
      <c r="AS131">
        <v>1.9672000000000001</v>
      </c>
      <c r="AT131" t="s">
        <v>522</v>
      </c>
      <c r="AU131" t="s">
        <v>521</v>
      </c>
      <c r="AV131">
        <v>5.6300000000000003E-2</v>
      </c>
      <c r="AW131">
        <v>1.3535999999999999</v>
      </c>
      <c r="AX131">
        <v>0.2681</v>
      </c>
      <c r="AY131">
        <v>2.1251000000000002</v>
      </c>
      <c r="AZ131" t="s">
        <v>522</v>
      </c>
      <c r="BA131" t="s">
        <v>521</v>
      </c>
      <c r="BB131">
        <v>8.0299999999999996E-2</v>
      </c>
      <c r="BC131">
        <v>1.4461999999999999</v>
      </c>
      <c r="BD131">
        <v>0.27360000000000001</v>
      </c>
      <c r="BE131">
        <v>2.0445000000000002</v>
      </c>
      <c r="BF131" t="s">
        <v>523</v>
      </c>
      <c r="BG131" t="s">
        <v>521</v>
      </c>
      <c r="BH131">
        <v>4.0000000000000001E-3</v>
      </c>
      <c r="BI131">
        <v>6.4320000000000004</v>
      </c>
      <c r="BJ131">
        <v>7.0000000000000007E-2</v>
      </c>
      <c r="BK131">
        <v>7.4034000000000004</v>
      </c>
      <c r="BL131" t="s">
        <v>522</v>
      </c>
      <c r="BM131" t="s">
        <v>521</v>
      </c>
      <c r="BN131">
        <v>6.0000000000000001E-3</v>
      </c>
      <c r="BO131">
        <v>5.2003000000000004</v>
      </c>
      <c r="BP131">
        <v>9.98E-2</v>
      </c>
      <c r="BQ131">
        <v>6.2272999999999996</v>
      </c>
      <c r="BR131" t="s">
        <v>522</v>
      </c>
      <c r="BS131" t="s">
        <v>521</v>
      </c>
      <c r="BT131">
        <v>8.9999999999999998E-4</v>
      </c>
      <c r="BU131">
        <v>8.0053999999999998</v>
      </c>
      <c r="BV131">
        <v>9.8299999999999998E-2</v>
      </c>
      <c r="BW131">
        <v>9.6172000000000004</v>
      </c>
      <c r="BX131" t="s">
        <v>523</v>
      </c>
      <c r="BY131" t="s">
        <v>521</v>
      </c>
      <c r="BZ131">
        <v>2.2000000000000001E-3</v>
      </c>
      <c r="CA131">
        <v>6.6628999999999996</v>
      </c>
      <c r="CB131">
        <v>0.10150000000000001</v>
      </c>
      <c r="CC131">
        <v>9.6651000000000007</v>
      </c>
      <c r="CD131" t="s">
        <v>522</v>
      </c>
      <c r="CE131" t="s">
        <v>521</v>
      </c>
      <c r="CF131">
        <v>9.1999999999999998E-3</v>
      </c>
      <c r="CG131">
        <v>2.427</v>
      </c>
      <c r="CH131">
        <v>0.1056</v>
      </c>
      <c r="CI131">
        <v>4.8958000000000004</v>
      </c>
      <c r="CJ131" t="s">
        <v>524</v>
      </c>
      <c r="CK131" t="s">
        <v>521</v>
      </c>
      <c r="CL131">
        <v>1.21E-2</v>
      </c>
      <c r="CM131">
        <v>2.0771999999999999</v>
      </c>
      <c r="CN131">
        <v>8.8900000000000007E-2</v>
      </c>
      <c r="CO131">
        <v>3.1772</v>
      </c>
      <c r="CP131" t="s">
        <v>522</v>
      </c>
      <c r="CQ131" t="s">
        <v>521</v>
      </c>
      <c r="CR131">
        <v>5.7000000000000002E-3</v>
      </c>
      <c r="CS131">
        <v>4.9367000000000001</v>
      </c>
      <c r="CT131">
        <v>8.7800000000000003E-2</v>
      </c>
      <c r="CU131">
        <v>5.8463000000000003</v>
      </c>
      <c r="CV131" t="s">
        <v>522</v>
      </c>
      <c r="CW131" t="s">
        <v>521</v>
      </c>
      <c r="CX131">
        <v>8.5000000000000006E-3</v>
      </c>
      <c r="CY131">
        <v>5.2154999999999996</v>
      </c>
      <c r="CZ131">
        <v>0.1008</v>
      </c>
      <c r="DA131">
        <v>5.8002000000000002</v>
      </c>
      <c r="DB131" t="s">
        <v>522</v>
      </c>
      <c r="DC131" t="s">
        <v>521</v>
      </c>
      <c r="DD131">
        <v>4.8300000000000003E-2</v>
      </c>
      <c r="DE131">
        <v>1.7567999999999999</v>
      </c>
      <c r="DF131">
        <v>0.1681</v>
      </c>
      <c r="DG131">
        <v>2.4512</v>
      </c>
      <c r="DH131" t="s">
        <v>523</v>
      </c>
      <c r="DI131" t="s">
        <v>521</v>
      </c>
      <c r="DJ131">
        <v>1.8599999999999998E-2</v>
      </c>
      <c r="DK131">
        <v>2.6861000000000002</v>
      </c>
      <c r="DL131">
        <v>0.24079999999999999</v>
      </c>
      <c r="DM131">
        <v>4.4443999999999999</v>
      </c>
      <c r="DN131" t="s">
        <v>522</v>
      </c>
      <c r="DO131" t="s">
        <v>521</v>
      </c>
      <c r="DP131">
        <v>0.14990000000000001</v>
      </c>
      <c r="DQ131">
        <v>0.92130000000000001</v>
      </c>
      <c r="DR131">
        <v>0.36709999999999998</v>
      </c>
      <c r="DS131">
        <v>1.2258</v>
      </c>
      <c r="DT131">
        <v>2.3300000000000001E-2</v>
      </c>
      <c r="DU131">
        <v>5</v>
      </c>
    </row>
    <row r="132" spans="1:125" x14ac:dyDescent="0.25">
      <c r="A132">
        <v>0</v>
      </c>
      <c r="B132" t="s">
        <v>525</v>
      </c>
      <c r="C132" t="s">
        <v>32</v>
      </c>
      <c r="D132" t="s">
        <v>526</v>
      </c>
      <c r="E132" t="s">
        <v>525</v>
      </c>
      <c r="F132">
        <v>5.4999999999999997E-3</v>
      </c>
      <c r="G132">
        <v>6.7412000000000001</v>
      </c>
      <c r="H132">
        <v>9.5500000000000002E-2</v>
      </c>
      <c r="I132">
        <v>11.748900000000001</v>
      </c>
      <c r="J132" t="s">
        <v>526</v>
      </c>
      <c r="K132" t="s">
        <v>525</v>
      </c>
      <c r="L132">
        <v>5.4999999999999997E-3</v>
      </c>
      <c r="M132">
        <v>6.7412000000000001</v>
      </c>
      <c r="N132">
        <v>9.5500000000000002E-2</v>
      </c>
      <c r="O132">
        <v>11.748900000000001</v>
      </c>
      <c r="P132" t="s">
        <v>526</v>
      </c>
      <c r="Q132" t="s">
        <v>525</v>
      </c>
      <c r="R132">
        <v>0</v>
      </c>
      <c r="S132">
        <v>56.5</v>
      </c>
      <c r="T132">
        <v>1.01E-2</v>
      </c>
      <c r="U132">
        <v>84.678200000000004</v>
      </c>
      <c r="V132" t="s">
        <v>526</v>
      </c>
      <c r="W132" t="s">
        <v>525</v>
      </c>
      <c r="X132">
        <v>1E-4</v>
      </c>
      <c r="Y132">
        <v>28.285699999999999</v>
      </c>
      <c r="Z132">
        <v>1.55E-2</v>
      </c>
      <c r="AA132">
        <v>67.051000000000002</v>
      </c>
      <c r="AB132" t="s">
        <v>526</v>
      </c>
      <c r="AC132" t="s">
        <v>525</v>
      </c>
      <c r="AD132">
        <v>2.9999999999999997E-4</v>
      </c>
      <c r="AE132">
        <v>20.5227</v>
      </c>
      <c r="AF132">
        <v>3.85E-2</v>
      </c>
      <c r="AG132">
        <v>37.891300000000001</v>
      </c>
      <c r="AH132" t="s">
        <v>526</v>
      </c>
      <c r="AI132" t="s">
        <v>525</v>
      </c>
      <c r="AJ132">
        <v>2.0000000000000001E-4</v>
      </c>
      <c r="AK132">
        <v>25.470600000000001</v>
      </c>
      <c r="AL132">
        <v>3.9399999999999998E-2</v>
      </c>
      <c r="AM132">
        <v>49.423900000000003</v>
      </c>
      <c r="AN132" t="s">
        <v>527</v>
      </c>
      <c r="AO132" t="s">
        <v>525</v>
      </c>
      <c r="AP132">
        <v>2.9999999999999997E-4</v>
      </c>
      <c r="AQ132">
        <v>22.1081</v>
      </c>
      <c r="AR132">
        <v>2.2800000000000001E-2</v>
      </c>
      <c r="AS132">
        <v>37.128300000000003</v>
      </c>
      <c r="AT132" t="s">
        <v>526</v>
      </c>
      <c r="AU132" t="s">
        <v>525</v>
      </c>
      <c r="AV132">
        <v>0</v>
      </c>
      <c r="AW132">
        <v>28.333300000000001</v>
      </c>
      <c r="AX132">
        <v>1.5900000000000001E-2</v>
      </c>
      <c r="AY132">
        <v>48.542499999999997</v>
      </c>
      <c r="AZ132" t="s">
        <v>526</v>
      </c>
      <c r="BA132" t="s">
        <v>525</v>
      </c>
      <c r="BB132">
        <v>0</v>
      </c>
      <c r="BC132">
        <v>31.333300000000001</v>
      </c>
      <c r="BD132">
        <v>1.35E-2</v>
      </c>
      <c r="BE132">
        <v>54.496699999999997</v>
      </c>
      <c r="BF132" t="s">
        <v>526</v>
      </c>
      <c r="BG132" t="s">
        <v>525</v>
      </c>
      <c r="BH132">
        <v>2.9999999999999997E-4</v>
      </c>
      <c r="BI132">
        <v>23.0625</v>
      </c>
      <c r="BJ132">
        <v>2.1700000000000001E-2</v>
      </c>
      <c r="BK132">
        <v>54.176200000000001</v>
      </c>
      <c r="BL132" t="s">
        <v>526</v>
      </c>
      <c r="BM132" t="s">
        <v>525</v>
      </c>
      <c r="BN132">
        <v>0</v>
      </c>
      <c r="BO132">
        <v>40.333300000000001</v>
      </c>
      <c r="BP132">
        <v>1.04E-2</v>
      </c>
      <c r="BQ132">
        <v>76.398799999999994</v>
      </c>
      <c r="BR132" t="s">
        <v>526</v>
      </c>
      <c r="BS132" t="s">
        <v>525</v>
      </c>
      <c r="BT132">
        <v>0</v>
      </c>
      <c r="BU132">
        <v>55</v>
      </c>
      <c r="BV132">
        <v>1.66E-2</v>
      </c>
      <c r="BW132">
        <v>74.589500000000001</v>
      </c>
      <c r="BX132" t="s">
        <v>527</v>
      </c>
      <c r="BY132" t="s">
        <v>525</v>
      </c>
      <c r="BZ132">
        <v>0</v>
      </c>
      <c r="CA132">
        <v>35</v>
      </c>
      <c r="CB132">
        <v>2.35E-2</v>
      </c>
      <c r="CC132">
        <v>58.535299999999999</v>
      </c>
      <c r="CD132" t="s">
        <v>526</v>
      </c>
      <c r="CE132" t="s">
        <v>525</v>
      </c>
      <c r="CF132">
        <v>1E-4</v>
      </c>
      <c r="CG132">
        <v>26.166699999999999</v>
      </c>
      <c r="CH132">
        <v>2.0299999999999999E-2</v>
      </c>
      <c r="CI132">
        <v>44.663499999999999</v>
      </c>
      <c r="CJ132" t="s">
        <v>526</v>
      </c>
      <c r="CK132" t="s">
        <v>525</v>
      </c>
      <c r="CL132">
        <v>0</v>
      </c>
      <c r="CM132">
        <v>26</v>
      </c>
      <c r="CN132">
        <v>9.7999999999999997E-3</v>
      </c>
      <c r="CO132">
        <v>51.434699999999999</v>
      </c>
      <c r="CP132" t="s">
        <v>526</v>
      </c>
      <c r="CQ132" t="s">
        <v>525</v>
      </c>
      <c r="CR132">
        <v>1E-4</v>
      </c>
      <c r="CS132">
        <v>28.777799999999999</v>
      </c>
      <c r="CT132">
        <v>1.0999999999999999E-2</v>
      </c>
      <c r="CU132">
        <v>67.080100000000002</v>
      </c>
      <c r="CV132" t="s">
        <v>526</v>
      </c>
      <c r="CW132" t="s">
        <v>525</v>
      </c>
      <c r="CX132">
        <v>4.0000000000000002E-4</v>
      </c>
      <c r="CY132">
        <v>19</v>
      </c>
      <c r="CZ132">
        <v>1.44E-2</v>
      </c>
      <c r="DA132">
        <v>63.5871</v>
      </c>
      <c r="DB132" t="s">
        <v>526</v>
      </c>
      <c r="DC132" t="s">
        <v>525</v>
      </c>
      <c r="DD132">
        <v>2.0000000000000001E-4</v>
      </c>
      <c r="DE132">
        <v>21.185199999999998</v>
      </c>
      <c r="DF132">
        <v>1.3599999999999999E-2</v>
      </c>
      <c r="DG132">
        <v>56.512700000000002</v>
      </c>
      <c r="DH132" t="s">
        <v>526</v>
      </c>
      <c r="DI132" t="s">
        <v>525</v>
      </c>
      <c r="DJ132">
        <v>1E-4</v>
      </c>
      <c r="DK132">
        <v>33</v>
      </c>
      <c r="DL132">
        <v>3.3000000000000002E-2</v>
      </c>
      <c r="DM132">
        <v>52.441299999999998</v>
      </c>
      <c r="DN132" t="s">
        <v>526</v>
      </c>
      <c r="DO132" t="s">
        <v>525</v>
      </c>
      <c r="DP132">
        <v>0</v>
      </c>
      <c r="DQ132">
        <v>51</v>
      </c>
      <c r="DR132">
        <v>2.0500000000000001E-2</v>
      </c>
      <c r="DS132">
        <v>66.552000000000007</v>
      </c>
      <c r="DT132">
        <v>6.9999999999999999E-4</v>
      </c>
      <c r="DU132">
        <v>0</v>
      </c>
    </row>
    <row r="133" spans="1:125" x14ac:dyDescent="0.25">
      <c r="A133">
        <v>0</v>
      </c>
      <c r="B133" t="s">
        <v>528</v>
      </c>
      <c r="C133" t="s">
        <v>32</v>
      </c>
      <c r="D133" t="s">
        <v>529</v>
      </c>
      <c r="E133" t="s">
        <v>528</v>
      </c>
      <c r="F133">
        <v>1E-4</v>
      </c>
      <c r="G133">
        <v>37.75</v>
      </c>
      <c r="H133">
        <v>2.9600000000000001E-2</v>
      </c>
      <c r="I133">
        <v>49.224200000000003</v>
      </c>
      <c r="J133" t="s">
        <v>529</v>
      </c>
      <c r="K133" t="s">
        <v>528</v>
      </c>
      <c r="L133">
        <v>1E-4</v>
      </c>
      <c r="M133">
        <v>37.75</v>
      </c>
      <c r="N133">
        <v>2.9600000000000001E-2</v>
      </c>
      <c r="O133">
        <v>49.224200000000003</v>
      </c>
      <c r="P133" t="s">
        <v>529</v>
      </c>
      <c r="Q133" t="s">
        <v>528</v>
      </c>
      <c r="R133">
        <v>4.0000000000000002E-4</v>
      </c>
      <c r="S133">
        <v>22.925000000000001</v>
      </c>
      <c r="T133">
        <v>2.24E-2</v>
      </c>
      <c r="U133">
        <v>40.506399999999999</v>
      </c>
      <c r="V133" t="s">
        <v>529</v>
      </c>
      <c r="W133" t="s">
        <v>528</v>
      </c>
      <c r="X133">
        <v>0</v>
      </c>
      <c r="Y133">
        <v>32.75</v>
      </c>
      <c r="Z133">
        <v>3.0800000000000001E-2</v>
      </c>
      <c r="AA133">
        <v>34.267400000000002</v>
      </c>
      <c r="AB133" t="s">
        <v>529</v>
      </c>
      <c r="AC133" t="s">
        <v>528</v>
      </c>
      <c r="AD133">
        <v>4.0000000000000002E-4</v>
      </c>
      <c r="AE133">
        <v>19.32</v>
      </c>
      <c r="AF133">
        <v>4.8500000000000001E-2</v>
      </c>
      <c r="AG133">
        <v>28.737500000000001</v>
      </c>
      <c r="AH133" t="s">
        <v>529</v>
      </c>
      <c r="AI133" t="s">
        <v>528</v>
      </c>
      <c r="AJ133">
        <v>1E-4</v>
      </c>
      <c r="AK133">
        <v>36.833300000000001</v>
      </c>
      <c r="AL133">
        <v>5.57E-2</v>
      </c>
      <c r="AM133">
        <v>31.3126</v>
      </c>
      <c r="AN133" t="s">
        <v>529</v>
      </c>
      <c r="AO133" t="s">
        <v>528</v>
      </c>
      <c r="AP133">
        <v>2.0000000000000001E-4</v>
      </c>
      <c r="AQ133">
        <v>24.4815</v>
      </c>
      <c r="AR133">
        <v>2.7400000000000001E-2</v>
      </c>
      <c r="AS133">
        <v>31.288799999999998</v>
      </c>
      <c r="AT133" t="s">
        <v>530</v>
      </c>
      <c r="AU133" t="s">
        <v>528</v>
      </c>
      <c r="AV133">
        <v>0</v>
      </c>
      <c r="AW133">
        <v>28.666699999999999</v>
      </c>
      <c r="AX133">
        <v>2.1000000000000001E-2</v>
      </c>
      <c r="AY133">
        <v>40.234400000000001</v>
      </c>
      <c r="AZ133" t="s">
        <v>530</v>
      </c>
      <c r="BA133" t="s">
        <v>528</v>
      </c>
      <c r="BB133">
        <v>1E-4</v>
      </c>
      <c r="BC133">
        <v>22.2</v>
      </c>
      <c r="BD133">
        <v>2.18E-2</v>
      </c>
      <c r="BE133">
        <v>40.005400000000002</v>
      </c>
      <c r="BF133" t="s">
        <v>529</v>
      </c>
      <c r="BG133" t="s">
        <v>528</v>
      </c>
      <c r="BH133">
        <v>1E-3</v>
      </c>
      <c r="BI133">
        <v>14.0703</v>
      </c>
      <c r="BJ133">
        <v>4.0099999999999997E-2</v>
      </c>
      <c r="BK133">
        <v>24.005299999999998</v>
      </c>
      <c r="BL133" t="s">
        <v>529</v>
      </c>
      <c r="BM133" t="s">
        <v>528</v>
      </c>
      <c r="BN133">
        <v>2.9999999999999997E-4</v>
      </c>
      <c r="BO133">
        <v>19.399999999999999</v>
      </c>
      <c r="BP133">
        <v>3.04E-2</v>
      </c>
      <c r="BQ133">
        <v>33.250300000000003</v>
      </c>
      <c r="BR133" t="s">
        <v>529</v>
      </c>
      <c r="BS133" t="s">
        <v>528</v>
      </c>
      <c r="BT133">
        <v>5.0000000000000001E-4</v>
      </c>
      <c r="BU133">
        <v>11.171099999999999</v>
      </c>
      <c r="BV133">
        <v>7.5499999999999998E-2</v>
      </c>
      <c r="BW133">
        <v>15.3528</v>
      </c>
      <c r="BX133" t="s">
        <v>529</v>
      </c>
      <c r="BY133" t="s">
        <v>528</v>
      </c>
      <c r="BZ133">
        <v>2.3E-3</v>
      </c>
      <c r="CA133">
        <v>6.5960999999999999</v>
      </c>
      <c r="CB133">
        <v>0.09</v>
      </c>
      <c r="CC133">
        <v>11.9236</v>
      </c>
      <c r="CD133" t="s">
        <v>529</v>
      </c>
      <c r="CE133" t="s">
        <v>528</v>
      </c>
      <c r="CF133">
        <v>1.1999999999999999E-3</v>
      </c>
      <c r="CG133">
        <v>7.4922000000000004</v>
      </c>
      <c r="CH133">
        <v>7.4499999999999997E-2</v>
      </c>
      <c r="CI133">
        <v>9.2495999999999992</v>
      </c>
      <c r="CJ133" t="s">
        <v>530</v>
      </c>
      <c r="CK133" t="s">
        <v>528</v>
      </c>
      <c r="CL133">
        <v>2.9999999999999997E-4</v>
      </c>
      <c r="CM133">
        <v>12.9298</v>
      </c>
      <c r="CN133">
        <v>2.3599999999999999E-2</v>
      </c>
      <c r="CO133">
        <v>23.102799999999998</v>
      </c>
      <c r="CP133" t="s">
        <v>529</v>
      </c>
      <c r="CQ133" t="s">
        <v>528</v>
      </c>
      <c r="CR133">
        <v>2.0000000000000001E-4</v>
      </c>
      <c r="CS133">
        <v>21.090900000000001</v>
      </c>
      <c r="CT133">
        <v>3.0800000000000001E-2</v>
      </c>
      <c r="CU133">
        <v>26.917899999999999</v>
      </c>
      <c r="CV133" t="s">
        <v>529</v>
      </c>
      <c r="CW133" t="s">
        <v>528</v>
      </c>
      <c r="CX133">
        <v>2.9999999999999997E-4</v>
      </c>
      <c r="CY133">
        <v>22.2424</v>
      </c>
      <c r="CZ133">
        <v>3.44E-2</v>
      </c>
      <c r="DA133">
        <v>28.9114</v>
      </c>
      <c r="DB133" t="s">
        <v>529</v>
      </c>
      <c r="DC133" t="s">
        <v>528</v>
      </c>
      <c r="DD133">
        <v>4.0000000000000002E-4</v>
      </c>
      <c r="DE133">
        <v>17.491499999999998</v>
      </c>
      <c r="DF133">
        <v>3.27E-2</v>
      </c>
      <c r="DG133">
        <v>27.777999999999999</v>
      </c>
      <c r="DH133" t="s">
        <v>529</v>
      </c>
      <c r="DI133" t="s">
        <v>528</v>
      </c>
      <c r="DJ133">
        <v>2.9999999999999997E-4</v>
      </c>
      <c r="DK133">
        <v>18.697700000000001</v>
      </c>
      <c r="DL133">
        <v>6.7599999999999993E-2</v>
      </c>
      <c r="DM133">
        <v>28.728300000000001</v>
      </c>
      <c r="DN133" t="s">
        <v>529</v>
      </c>
      <c r="DO133" t="s">
        <v>528</v>
      </c>
      <c r="DP133">
        <v>2.0000000000000001E-4</v>
      </c>
      <c r="DQ133">
        <v>25.576899999999998</v>
      </c>
      <c r="DR133">
        <v>4.9000000000000002E-2</v>
      </c>
      <c r="DS133">
        <v>36.686500000000002</v>
      </c>
      <c r="DT133">
        <v>4.0000000000000002E-4</v>
      </c>
      <c r="DU133">
        <v>0</v>
      </c>
    </row>
    <row r="134" spans="1:125" x14ac:dyDescent="0.25">
      <c r="A134">
        <v>0</v>
      </c>
      <c r="B134" t="s">
        <v>531</v>
      </c>
      <c r="C134" t="s">
        <v>32</v>
      </c>
      <c r="D134" t="s">
        <v>532</v>
      </c>
      <c r="E134" t="s">
        <v>531</v>
      </c>
      <c r="F134">
        <v>0</v>
      </c>
      <c r="G134">
        <v>72.5</v>
      </c>
      <c r="H134">
        <v>1.83E-2</v>
      </c>
      <c r="I134">
        <v>72.170599999999993</v>
      </c>
      <c r="J134" t="s">
        <v>532</v>
      </c>
      <c r="K134" t="s">
        <v>531</v>
      </c>
      <c r="L134">
        <v>0</v>
      </c>
      <c r="M134">
        <v>72.5</v>
      </c>
      <c r="N134">
        <v>1.83E-2</v>
      </c>
      <c r="O134">
        <v>72.170599999999993</v>
      </c>
      <c r="P134" t="s">
        <v>533</v>
      </c>
      <c r="Q134" t="s">
        <v>531</v>
      </c>
      <c r="R134">
        <v>0</v>
      </c>
      <c r="S134">
        <v>71.25</v>
      </c>
      <c r="T134">
        <v>1.35E-2</v>
      </c>
      <c r="U134">
        <v>70.885800000000003</v>
      </c>
      <c r="V134" t="s">
        <v>534</v>
      </c>
      <c r="W134" t="s">
        <v>531</v>
      </c>
      <c r="X134">
        <v>0</v>
      </c>
      <c r="Y134">
        <v>60</v>
      </c>
      <c r="Z134">
        <v>1.4E-2</v>
      </c>
      <c r="AA134">
        <v>71.993399999999994</v>
      </c>
      <c r="AB134" t="s">
        <v>534</v>
      </c>
      <c r="AC134" t="s">
        <v>531</v>
      </c>
      <c r="AD134">
        <v>0</v>
      </c>
      <c r="AE134">
        <v>62.5</v>
      </c>
      <c r="AF134">
        <v>1.9400000000000001E-2</v>
      </c>
      <c r="AG134">
        <v>69.453299999999999</v>
      </c>
      <c r="AH134" t="s">
        <v>534</v>
      </c>
      <c r="AI134" t="s">
        <v>531</v>
      </c>
      <c r="AJ134">
        <v>0</v>
      </c>
      <c r="AK134">
        <v>57.857100000000003</v>
      </c>
      <c r="AL134">
        <v>2.6800000000000001E-2</v>
      </c>
      <c r="AM134">
        <v>70.645799999999994</v>
      </c>
      <c r="AN134" t="s">
        <v>534</v>
      </c>
      <c r="AO134" t="s">
        <v>531</v>
      </c>
      <c r="AP134">
        <v>4.0000000000000002E-4</v>
      </c>
      <c r="AQ134">
        <v>20.264199999999999</v>
      </c>
      <c r="AR134">
        <v>4.6300000000000001E-2</v>
      </c>
      <c r="AS134">
        <v>17.7986</v>
      </c>
      <c r="AT134" t="s">
        <v>534</v>
      </c>
      <c r="AU134" t="s">
        <v>531</v>
      </c>
      <c r="AV134">
        <v>0</v>
      </c>
      <c r="AW134">
        <v>47</v>
      </c>
      <c r="AX134">
        <v>1.35E-2</v>
      </c>
      <c r="AY134">
        <v>53.880899999999997</v>
      </c>
      <c r="AZ134" t="s">
        <v>534</v>
      </c>
      <c r="BA134" t="s">
        <v>531</v>
      </c>
      <c r="BB134">
        <v>0</v>
      </c>
      <c r="BC134">
        <v>49</v>
      </c>
      <c r="BD134">
        <v>1.4500000000000001E-2</v>
      </c>
      <c r="BE134">
        <v>52.250500000000002</v>
      </c>
      <c r="BF134" t="s">
        <v>534</v>
      </c>
      <c r="BG134" t="s">
        <v>531</v>
      </c>
      <c r="BH134">
        <v>1E-4</v>
      </c>
      <c r="BI134">
        <v>32.909100000000002</v>
      </c>
      <c r="BJ134">
        <v>3.0300000000000001E-2</v>
      </c>
      <c r="BK134">
        <v>36.551699999999997</v>
      </c>
      <c r="BL134" t="s">
        <v>534</v>
      </c>
      <c r="BM134" t="s">
        <v>531</v>
      </c>
      <c r="BN134">
        <v>0</v>
      </c>
      <c r="BO134">
        <v>40.333300000000001</v>
      </c>
      <c r="BP134">
        <v>2.2700000000000001E-2</v>
      </c>
      <c r="BQ134">
        <v>43.794699999999999</v>
      </c>
      <c r="BR134" t="s">
        <v>534</v>
      </c>
      <c r="BS134" t="s">
        <v>531</v>
      </c>
      <c r="BT134">
        <v>0</v>
      </c>
      <c r="BU134">
        <v>65</v>
      </c>
      <c r="BV134">
        <v>2.29E-2</v>
      </c>
      <c r="BW134">
        <v>61.180900000000001</v>
      </c>
      <c r="BX134" t="s">
        <v>534</v>
      </c>
      <c r="BY134" t="s">
        <v>531</v>
      </c>
      <c r="BZ134">
        <v>0</v>
      </c>
      <c r="CA134">
        <v>46</v>
      </c>
      <c r="CB134">
        <v>2.9000000000000001E-2</v>
      </c>
      <c r="CC134">
        <v>49.531199999999998</v>
      </c>
      <c r="CD134" t="s">
        <v>534</v>
      </c>
      <c r="CE134" t="s">
        <v>531</v>
      </c>
      <c r="CF134">
        <v>0</v>
      </c>
      <c r="CG134">
        <v>52.5</v>
      </c>
      <c r="CH134">
        <v>1.89E-2</v>
      </c>
      <c r="CI134">
        <v>47.428899999999999</v>
      </c>
      <c r="CJ134" t="s">
        <v>534</v>
      </c>
      <c r="CK134" t="s">
        <v>531</v>
      </c>
      <c r="CL134">
        <v>0</v>
      </c>
      <c r="CM134">
        <v>39</v>
      </c>
      <c r="CN134">
        <v>1.12E-2</v>
      </c>
      <c r="CO134">
        <v>46.662399999999998</v>
      </c>
      <c r="CP134" t="s">
        <v>534</v>
      </c>
      <c r="CQ134" t="s">
        <v>531</v>
      </c>
      <c r="CR134">
        <v>0</v>
      </c>
      <c r="CS134">
        <v>34.799999999999997</v>
      </c>
      <c r="CT134">
        <v>1.7500000000000002E-2</v>
      </c>
      <c r="CU134">
        <v>47.436999999999998</v>
      </c>
      <c r="CV134" t="s">
        <v>534</v>
      </c>
      <c r="CW134" t="s">
        <v>531</v>
      </c>
      <c r="CX134">
        <v>1E-4</v>
      </c>
      <c r="CY134">
        <v>33.25</v>
      </c>
      <c r="CZ134">
        <v>2.2100000000000002E-2</v>
      </c>
      <c r="DA134">
        <v>45.3553</v>
      </c>
      <c r="DB134" t="s">
        <v>534</v>
      </c>
      <c r="DC134" t="s">
        <v>531</v>
      </c>
      <c r="DD134">
        <v>0</v>
      </c>
      <c r="DE134">
        <v>41</v>
      </c>
      <c r="DF134">
        <v>1.7000000000000001E-2</v>
      </c>
      <c r="DG134">
        <v>48.503999999999998</v>
      </c>
      <c r="DH134" t="s">
        <v>534</v>
      </c>
      <c r="DI134" t="s">
        <v>531</v>
      </c>
      <c r="DJ134">
        <v>0</v>
      </c>
      <c r="DK134">
        <v>50</v>
      </c>
      <c r="DL134">
        <v>3.6999999999999998E-2</v>
      </c>
      <c r="DM134">
        <v>48.286000000000001</v>
      </c>
      <c r="DN134" t="e">
        <f>-SIPFCELX</f>
        <v>#NAME?</v>
      </c>
      <c r="DO134" t="s">
        <v>531</v>
      </c>
      <c r="DP134">
        <v>0</v>
      </c>
      <c r="DQ134">
        <v>38.200000000000003</v>
      </c>
      <c r="DR134">
        <v>4.7899999999999998E-2</v>
      </c>
      <c r="DS134">
        <v>37.392400000000002</v>
      </c>
      <c r="DT134">
        <v>0</v>
      </c>
      <c r="DU134">
        <v>0</v>
      </c>
    </row>
    <row r="135" spans="1:125" x14ac:dyDescent="0.25">
      <c r="A135">
        <v>0</v>
      </c>
      <c r="B135" t="s">
        <v>535</v>
      </c>
      <c r="C135" t="s">
        <v>32</v>
      </c>
      <c r="D135" t="e">
        <f>-PFHFVNCD</f>
        <v>#NAME?</v>
      </c>
      <c r="E135" t="s">
        <v>535</v>
      </c>
      <c r="F135">
        <v>0</v>
      </c>
      <c r="G135">
        <v>95</v>
      </c>
      <c r="H135">
        <v>1.15E-2</v>
      </c>
      <c r="I135">
        <v>89.4923</v>
      </c>
      <c r="J135" t="e">
        <f>-PFHFVNCD</f>
        <v>#NAME?</v>
      </c>
      <c r="K135" t="s">
        <v>535</v>
      </c>
      <c r="L135">
        <v>0</v>
      </c>
      <c r="M135">
        <v>95</v>
      </c>
      <c r="N135">
        <v>1.15E-2</v>
      </c>
      <c r="O135">
        <v>89.4923</v>
      </c>
      <c r="P135" t="s">
        <v>536</v>
      </c>
      <c r="Q135" t="s">
        <v>535</v>
      </c>
      <c r="R135">
        <v>0</v>
      </c>
      <c r="S135">
        <v>97.5</v>
      </c>
      <c r="T135">
        <v>6.0000000000000001E-3</v>
      </c>
      <c r="U135">
        <v>95.637</v>
      </c>
      <c r="V135" t="e">
        <f>-PFHFVNCD</f>
        <v>#NAME?</v>
      </c>
      <c r="W135" t="s">
        <v>535</v>
      </c>
      <c r="X135">
        <v>0</v>
      </c>
      <c r="Y135">
        <v>100</v>
      </c>
      <c r="Z135">
        <v>4.5999999999999999E-3</v>
      </c>
      <c r="AA135">
        <v>96.616500000000002</v>
      </c>
      <c r="AB135" t="e">
        <f>-PFHFVNCD</f>
        <v>#NAME?</v>
      </c>
      <c r="AC135" t="s">
        <v>535</v>
      </c>
      <c r="AD135">
        <v>0</v>
      </c>
      <c r="AE135">
        <v>100</v>
      </c>
      <c r="AF135">
        <v>7.4999999999999997E-3</v>
      </c>
      <c r="AG135">
        <v>95.562399999999997</v>
      </c>
      <c r="AH135" t="s">
        <v>536</v>
      </c>
      <c r="AI135" t="s">
        <v>535</v>
      </c>
      <c r="AJ135">
        <v>0</v>
      </c>
      <c r="AK135">
        <v>100</v>
      </c>
      <c r="AL135">
        <v>9.4999999999999998E-3</v>
      </c>
      <c r="AM135">
        <v>96.322199999999995</v>
      </c>
      <c r="AN135" t="e">
        <f>-PFHFVNCD</f>
        <v>#NAME?</v>
      </c>
      <c r="AO135" t="s">
        <v>535</v>
      </c>
      <c r="AP135">
        <v>0</v>
      </c>
      <c r="AQ135">
        <v>100</v>
      </c>
      <c r="AR135">
        <v>3.0999999999999999E-3</v>
      </c>
      <c r="AS135">
        <v>95.595500000000001</v>
      </c>
      <c r="AT135" t="e">
        <f>-PFHFVNCD</f>
        <v>#NAME?</v>
      </c>
      <c r="AU135" t="s">
        <v>535</v>
      </c>
      <c r="AV135">
        <v>0</v>
      </c>
      <c r="AW135">
        <v>100</v>
      </c>
      <c r="AX135">
        <v>2E-3</v>
      </c>
      <c r="AY135">
        <v>96.3035</v>
      </c>
      <c r="AZ135" t="e">
        <f>-PFHFVNCD</f>
        <v>#NAME?</v>
      </c>
      <c r="BA135" t="s">
        <v>535</v>
      </c>
      <c r="BB135">
        <v>0</v>
      </c>
      <c r="BC135">
        <v>100</v>
      </c>
      <c r="BD135">
        <v>2.0999999999999999E-3</v>
      </c>
      <c r="BE135">
        <v>96.140699999999995</v>
      </c>
      <c r="BF135" t="s">
        <v>536</v>
      </c>
      <c r="BG135" t="s">
        <v>535</v>
      </c>
      <c r="BH135">
        <v>0</v>
      </c>
      <c r="BI135">
        <v>95</v>
      </c>
      <c r="BJ135">
        <v>8.8999999999999999E-3</v>
      </c>
      <c r="BK135">
        <v>93.377899999999997</v>
      </c>
      <c r="BL135" t="s">
        <v>536</v>
      </c>
      <c r="BM135" t="s">
        <v>535</v>
      </c>
      <c r="BN135">
        <v>0</v>
      </c>
      <c r="BO135">
        <v>100</v>
      </c>
      <c r="BP135">
        <v>3.2000000000000002E-3</v>
      </c>
      <c r="BQ135">
        <v>96.9559</v>
      </c>
      <c r="BR135" t="s">
        <v>536</v>
      </c>
      <c r="BS135" t="s">
        <v>535</v>
      </c>
      <c r="BT135">
        <v>0</v>
      </c>
      <c r="BU135">
        <v>100</v>
      </c>
      <c r="BV135">
        <v>6.6E-3</v>
      </c>
      <c r="BW135">
        <v>95.841899999999995</v>
      </c>
      <c r="BX135" t="s">
        <v>536</v>
      </c>
      <c r="BY135" t="s">
        <v>535</v>
      </c>
      <c r="BZ135">
        <v>0</v>
      </c>
      <c r="CA135">
        <v>100</v>
      </c>
      <c r="CB135">
        <v>7.6E-3</v>
      </c>
      <c r="CC135">
        <v>94.712000000000003</v>
      </c>
      <c r="CD135" t="s">
        <v>537</v>
      </c>
      <c r="CE135" t="s">
        <v>535</v>
      </c>
      <c r="CF135">
        <v>0</v>
      </c>
      <c r="CG135">
        <v>100</v>
      </c>
      <c r="CH135">
        <v>4.1000000000000003E-3</v>
      </c>
      <c r="CI135">
        <v>95.424099999999996</v>
      </c>
      <c r="CJ135" t="e">
        <f>-PFHFVNCD</f>
        <v>#NAME?</v>
      </c>
      <c r="CK135" t="s">
        <v>535</v>
      </c>
      <c r="CL135">
        <v>0</v>
      </c>
      <c r="CM135">
        <v>100</v>
      </c>
      <c r="CN135">
        <v>1.6000000000000001E-3</v>
      </c>
      <c r="CO135">
        <v>96.308499999999995</v>
      </c>
      <c r="CP135" t="s">
        <v>536</v>
      </c>
      <c r="CQ135" t="s">
        <v>535</v>
      </c>
      <c r="CR135">
        <v>0</v>
      </c>
      <c r="CS135">
        <v>100</v>
      </c>
      <c r="CT135">
        <v>2.5000000000000001E-3</v>
      </c>
      <c r="CU135">
        <v>97.144800000000004</v>
      </c>
      <c r="CV135" t="s">
        <v>536</v>
      </c>
      <c r="CW135" t="s">
        <v>535</v>
      </c>
      <c r="CX135">
        <v>0</v>
      </c>
      <c r="CY135">
        <v>100</v>
      </c>
      <c r="CZ135">
        <v>3.3E-3</v>
      </c>
      <c r="DA135">
        <v>96.915999999999997</v>
      </c>
      <c r="DB135" t="e">
        <f>-PFHFVNCD</f>
        <v>#NAME?</v>
      </c>
      <c r="DC135" t="s">
        <v>535</v>
      </c>
      <c r="DD135">
        <v>0</v>
      </c>
      <c r="DE135">
        <v>100</v>
      </c>
      <c r="DF135">
        <v>2.3E-3</v>
      </c>
      <c r="DG135">
        <v>96.546099999999996</v>
      </c>
      <c r="DH135" t="e">
        <f>-PFHFVNCD</f>
        <v>#NAME?</v>
      </c>
      <c r="DI135" t="s">
        <v>535</v>
      </c>
      <c r="DJ135">
        <v>0</v>
      </c>
      <c r="DK135">
        <v>100</v>
      </c>
      <c r="DL135">
        <v>6.1999999999999998E-3</v>
      </c>
      <c r="DM135">
        <v>95.563900000000004</v>
      </c>
      <c r="DN135" t="e">
        <f>-PFHFVNCD</f>
        <v>#NAME?</v>
      </c>
      <c r="DO135" t="s">
        <v>535</v>
      </c>
      <c r="DP135">
        <v>0</v>
      </c>
      <c r="DQ135">
        <v>100</v>
      </c>
      <c r="DR135">
        <v>5.1999999999999998E-3</v>
      </c>
      <c r="DS135">
        <v>95.862799999999993</v>
      </c>
      <c r="DT135">
        <v>0</v>
      </c>
      <c r="DU135">
        <v>0</v>
      </c>
    </row>
    <row r="136" spans="1:125" x14ac:dyDescent="0.25">
      <c r="A136">
        <v>0</v>
      </c>
      <c r="B136" t="s">
        <v>538</v>
      </c>
      <c r="C136" t="s">
        <v>32</v>
      </c>
      <c r="D136" t="s">
        <v>539</v>
      </c>
      <c r="E136" t="s">
        <v>538</v>
      </c>
      <c r="F136">
        <v>1E-4</v>
      </c>
      <c r="G136">
        <v>46.75</v>
      </c>
      <c r="H136">
        <v>2.9000000000000001E-2</v>
      </c>
      <c r="I136">
        <v>50.213500000000003</v>
      </c>
      <c r="J136" t="s">
        <v>539</v>
      </c>
      <c r="K136" t="s">
        <v>538</v>
      </c>
      <c r="L136">
        <v>1E-4</v>
      </c>
      <c r="M136">
        <v>46.75</v>
      </c>
      <c r="N136">
        <v>2.9000000000000001E-2</v>
      </c>
      <c r="O136">
        <v>50.213500000000003</v>
      </c>
      <c r="P136" t="s">
        <v>539</v>
      </c>
      <c r="Q136" t="s">
        <v>538</v>
      </c>
      <c r="R136">
        <v>1E-4</v>
      </c>
      <c r="S136">
        <v>48.5</v>
      </c>
      <c r="T136">
        <v>1.3899999999999999E-2</v>
      </c>
      <c r="U136">
        <v>69.087599999999995</v>
      </c>
      <c r="V136" t="s">
        <v>539</v>
      </c>
      <c r="W136" t="s">
        <v>538</v>
      </c>
      <c r="X136">
        <v>0</v>
      </c>
      <c r="Y136">
        <v>50</v>
      </c>
      <c r="Z136">
        <v>1.9900000000000001E-2</v>
      </c>
      <c r="AA136">
        <v>54.606400000000001</v>
      </c>
      <c r="AB136" t="s">
        <v>539</v>
      </c>
      <c r="AC136" t="s">
        <v>538</v>
      </c>
      <c r="AD136">
        <v>2.0000000000000001E-4</v>
      </c>
      <c r="AE136">
        <v>25.5</v>
      </c>
      <c r="AF136">
        <v>4.5400000000000003E-2</v>
      </c>
      <c r="AG136">
        <v>31.1662</v>
      </c>
      <c r="AH136" t="s">
        <v>540</v>
      </c>
      <c r="AI136" t="s">
        <v>538</v>
      </c>
      <c r="AJ136">
        <v>1E-4</v>
      </c>
      <c r="AK136">
        <v>32.1</v>
      </c>
      <c r="AL136">
        <v>5.1700000000000003E-2</v>
      </c>
      <c r="AM136">
        <v>34.903700000000001</v>
      </c>
      <c r="AN136" t="s">
        <v>539</v>
      </c>
      <c r="AO136" t="s">
        <v>538</v>
      </c>
      <c r="AP136">
        <v>1E-4</v>
      </c>
      <c r="AQ136">
        <v>36.200000000000003</v>
      </c>
      <c r="AR136">
        <v>1.8700000000000001E-2</v>
      </c>
      <c r="AS136">
        <v>44.014099999999999</v>
      </c>
      <c r="AT136" t="s">
        <v>539</v>
      </c>
      <c r="AU136" t="s">
        <v>538</v>
      </c>
      <c r="AV136">
        <v>2.0000000000000001E-4</v>
      </c>
      <c r="AW136">
        <v>14.891299999999999</v>
      </c>
      <c r="AX136">
        <v>5.0299999999999997E-2</v>
      </c>
      <c r="AY136">
        <v>19.197700000000001</v>
      </c>
      <c r="AZ136" t="s">
        <v>539</v>
      </c>
      <c r="BA136" t="s">
        <v>538</v>
      </c>
      <c r="BB136">
        <v>5.0000000000000001E-4</v>
      </c>
      <c r="BC136">
        <v>13.761100000000001</v>
      </c>
      <c r="BD136">
        <v>4.8500000000000001E-2</v>
      </c>
      <c r="BE136">
        <v>20.813099999999999</v>
      </c>
      <c r="BF136" t="s">
        <v>539</v>
      </c>
      <c r="BG136" t="s">
        <v>538</v>
      </c>
      <c r="BH136">
        <v>1E-4</v>
      </c>
      <c r="BI136">
        <v>33.7273</v>
      </c>
      <c r="BJ136">
        <v>2.0400000000000001E-2</v>
      </c>
      <c r="BK136">
        <v>57.699800000000003</v>
      </c>
      <c r="BL136" t="s">
        <v>539</v>
      </c>
      <c r="BM136" t="s">
        <v>538</v>
      </c>
      <c r="BN136">
        <v>1E-4</v>
      </c>
      <c r="BO136">
        <v>33.166699999999999</v>
      </c>
      <c r="BP136">
        <v>0.02</v>
      </c>
      <c r="BQ136">
        <v>48.7791</v>
      </c>
      <c r="BR136" t="s">
        <v>541</v>
      </c>
      <c r="BS136" t="s">
        <v>538</v>
      </c>
      <c r="BT136">
        <v>0</v>
      </c>
      <c r="BU136">
        <v>32.5</v>
      </c>
      <c r="BV136">
        <v>3.2199999999999999E-2</v>
      </c>
      <c r="BW136">
        <v>46.035400000000003</v>
      </c>
      <c r="BX136" t="s">
        <v>539</v>
      </c>
      <c r="BY136" t="s">
        <v>538</v>
      </c>
      <c r="BZ136">
        <v>0</v>
      </c>
      <c r="CA136">
        <v>36</v>
      </c>
      <c r="CB136">
        <v>2.8500000000000001E-2</v>
      </c>
      <c r="CC136">
        <v>50.191499999999998</v>
      </c>
      <c r="CD136" t="s">
        <v>539</v>
      </c>
      <c r="CE136" t="s">
        <v>538</v>
      </c>
      <c r="CF136">
        <v>0</v>
      </c>
      <c r="CG136">
        <v>30.75</v>
      </c>
      <c r="CH136">
        <v>1.77E-2</v>
      </c>
      <c r="CI136">
        <v>49.890900000000002</v>
      </c>
      <c r="CJ136" t="s">
        <v>539</v>
      </c>
      <c r="CK136" t="s">
        <v>538</v>
      </c>
      <c r="CL136">
        <v>2.0000000000000001E-4</v>
      </c>
      <c r="CM136">
        <v>14.382400000000001</v>
      </c>
      <c r="CN136">
        <v>2.3199999999999998E-2</v>
      </c>
      <c r="CO136">
        <v>23.5944</v>
      </c>
      <c r="CP136" t="s">
        <v>539</v>
      </c>
      <c r="CQ136" t="s">
        <v>538</v>
      </c>
      <c r="CR136">
        <v>1E-4</v>
      </c>
      <c r="CS136">
        <v>23.411799999999999</v>
      </c>
      <c r="CT136">
        <v>2.1600000000000001E-2</v>
      </c>
      <c r="CU136">
        <v>39.132300000000001</v>
      </c>
      <c r="CV136" t="s">
        <v>539</v>
      </c>
      <c r="CW136" t="s">
        <v>538</v>
      </c>
      <c r="CX136">
        <v>2.0000000000000001E-4</v>
      </c>
      <c r="CY136">
        <v>24.333300000000001</v>
      </c>
      <c r="CZ136">
        <v>2.5999999999999999E-2</v>
      </c>
      <c r="DA136">
        <v>38.976599999999998</v>
      </c>
      <c r="DB136" t="s">
        <v>539</v>
      </c>
      <c r="DC136" t="s">
        <v>538</v>
      </c>
      <c r="DD136">
        <v>8.0000000000000004E-4</v>
      </c>
      <c r="DE136">
        <v>13.2569</v>
      </c>
      <c r="DF136">
        <v>4.2000000000000003E-2</v>
      </c>
      <c r="DG136">
        <v>21.166399999999999</v>
      </c>
      <c r="DH136" t="s">
        <v>539</v>
      </c>
      <c r="DI136" t="s">
        <v>538</v>
      </c>
      <c r="DJ136">
        <v>1.1999999999999999E-3</v>
      </c>
      <c r="DK136">
        <v>10.83</v>
      </c>
      <c r="DL136">
        <v>0.10780000000000001</v>
      </c>
      <c r="DM136">
        <v>16.7059</v>
      </c>
      <c r="DN136" t="s">
        <v>539</v>
      </c>
      <c r="DO136" t="s">
        <v>538</v>
      </c>
      <c r="DP136">
        <v>3.2000000000000002E-3</v>
      </c>
      <c r="DQ136">
        <v>9.4295000000000009</v>
      </c>
      <c r="DR136">
        <v>8.8499999999999995E-2</v>
      </c>
      <c r="DS136">
        <v>19.854299999999999</v>
      </c>
      <c r="DT136">
        <v>4.0000000000000002E-4</v>
      </c>
      <c r="DU136">
        <v>0</v>
      </c>
    </row>
    <row r="137" spans="1:125" x14ac:dyDescent="0.25">
      <c r="A137">
        <v>0</v>
      </c>
      <c r="B137" t="s">
        <v>542</v>
      </c>
      <c r="C137" t="s">
        <v>32</v>
      </c>
      <c r="D137" t="s">
        <v>543</v>
      </c>
      <c r="E137" t="s">
        <v>542</v>
      </c>
      <c r="F137">
        <v>4.0000000000000002E-4</v>
      </c>
      <c r="G137">
        <v>21.851099999999999</v>
      </c>
      <c r="H137">
        <v>6.54E-2</v>
      </c>
      <c r="I137">
        <v>19.604399999999998</v>
      </c>
      <c r="J137" t="s">
        <v>543</v>
      </c>
      <c r="K137" t="s">
        <v>542</v>
      </c>
      <c r="L137">
        <v>4.0000000000000002E-4</v>
      </c>
      <c r="M137">
        <v>21.851099999999999</v>
      </c>
      <c r="N137">
        <v>6.54E-2</v>
      </c>
      <c r="O137">
        <v>19.604399999999998</v>
      </c>
      <c r="P137" t="s">
        <v>544</v>
      </c>
      <c r="Q137" t="s">
        <v>542</v>
      </c>
      <c r="R137">
        <v>0</v>
      </c>
      <c r="S137">
        <v>67.5</v>
      </c>
      <c r="T137">
        <v>9.2999999999999992E-3</v>
      </c>
      <c r="U137">
        <v>87.5749</v>
      </c>
      <c r="V137" t="s">
        <v>543</v>
      </c>
      <c r="W137" t="s">
        <v>542</v>
      </c>
      <c r="X137">
        <v>0</v>
      </c>
      <c r="Y137">
        <v>70</v>
      </c>
      <c r="Z137">
        <v>1.11E-2</v>
      </c>
      <c r="AA137">
        <v>81.953900000000004</v>
      </c>
      <c r="AB137" t="s">
        <v>543</v>
      </c>
      <c r="AC137" t="s">
        <v>542</v>
      </c>
      <c r="AD137">
        <v>0</v>
      </c>
      <c r="AE137">
        <v>49.5</v>
      </c>
      <c r="AF137">
        <v>2.0899999999999998E-2</v>
      </c>
      <c r="AG137">
        <v>66.064400000000006</v>
      </c>
      <c r="AH137" t="s">
        <v>543</v>
      </c>
      <c r="AI137" t="s">
        <v>542</v>
      </c>
      <c r="AJ137">
        <v>0</v>
      </c>
      <c r="AK137">
        <v>67.5</v>
      </c>
      <c r="AL137">
        <v>2.1299999999999999E-2</v>
      </c>
      <c r="AM137">
        <v>81.126900000000006</v>
      </c>
      <c r="AN137" t="s">
        <v>543</v>
      </c>
      <c r="AO137" t="s">
        <v>542</v>
      </c>
      <c r="AP137">
        <v>0</v>
      </c>
      <c r="AQ137">
        <v>80</v>
      </c>
      <c r="AR137">
        <v>8.3000000000000001E-3</v>
      </c>
      <c r="AS137">
        <v>75.171499999999995</v>
      </c>
      <c r="AT137" t="s">
        <v>543</v>
      </c>
      <c r="AU137" t="s">
        <v>542</v>
      </c>
      <c r="AV137">
        <v>0</v>
      </c>
      <c r="AW137">
        <v>65</v>
      </c>
      <c r="AX137">
        <v>8.3000000000000001E-3</v>
      </c>
      <c r="AY137">
        <v>69.406999999999996</v>
      </c>
      <c r="AZ137" t="s">
        <v>543</v>
      </c>
      <c r="BA137" t="s">
        <v>542</v>
      </c>
      <c r="BB137">
        <v>0</v>
      </c>
      <c r="BC137">
        <v>70</v>
      </c>
      <c r="BD137">
        <v>7.1000000000000004E-3</v>
      </c>
      <c r="BE137">
        <v>74.836699999999993</v>
      </c>
      <c r="BF137" t="s">
        <v>543</v>
      </c>
      <c r="BG137" t="s">
        <v>542</v>
      </c>
      <c r="BH137">
        <v>0</v>
      </c>
      <c r="BI137">
        <v>49.5</v>
      </c>
      <c r="BJ137">
        <v>1.8499999999999999E-2</v>
      </c>
      <c r="BK137">
        <v>63.032600000000002</v>
      </c>
      <c r="BL137" t="s">
        <v>543</v>
      </c>
      <c r="BM137" t="s">
        <v>542</v>
      </c>
      <c r="BN137">
        <v>0</v>
      </c>
      <c r="BO137">
        <v>70</v>
      </c>
      <c r="BP137">
        <v>9.5999999999999992E-3</v>
      </c>
      <c r="BQ137">
        <v>79.3215</v>
      </c>
      <c r="BR137" t="s">
        <v>544</v>
      </c>
      <c r="BS137" t="s">
        <v>542</v>
      </c>
      <c r="BT137">
        <v>0</v>
      </c>
      <c r="BU137">
        <v>75</v>
      </c>
      <c r="BV137">
        <v>1.11E-2</v>
      </c>
      <c r="BW137">
        <v>88.0381</v>
      </c>
      <c r="BX137" t="s">
        <v>543</v>
      </c>
      <c r="BY137" t="s">
        <v>542</v>
      </c>
      <c r="BZ137">
        <v>0</v>
      </c>
      <c r="CA137">
        <v>70</v>
      </c>
      <c r="CB137">
        <v>1.47E-2</v>
      </c>
      <c r="CC137">
        <v>77.789100000000005</v>
      </c>
      <c r="CD137" t="s">
        <v>543</v>
      </c>
      <c r="CE137" t="s">
        <v>542</v>
      </c>
      <c r="CF137">
        <v>0</v>
      </c>
      <c r="CG137">
        <v>70</v>
      </c>
      <c r="CH137">
        <v>7.9000000000000008E-3</v>
      </c>
      <c r="CI137">
        <v>81.5124</v>
      </c>
      <c r="CJ137" t="s">
        <v>543</v>
      </c>
      <c r="CK137" t="s">
        <v>542</v>
      </c>
      <c r="CL137">
        <v>0</v>
      </c>
      <c r="CM137">
        <v>60</v>
      </c>
      <c r="CN137">
        <v>5.8999999999999999E-3</v>
      </c>
      <c r="CO137">
        <v>70.012900000000002</v>
      </c>
      <c r="CP137" t="s">
        <v>543</v>
      </c>
      <c r="CQ137" t="s">
        <v>542</v>
      </c>
      <c r="CR137">
        <v>0</v>
      </c>
      <c r="CS137">
        <v>75</v>
      </c>
      <c r="CT137">
        <v>8.0000000000000002E-3</v>
      </c>
      <c r="CU137">
        <v>79.4709</v>
      </c>
      <c r="CV137" t="s">
        <v>543</v>
      </c>
      <c r="CW137" t="s">
        <v>542</v>
      </c>
      <c r="CX137">
        <v>0</v>
      </c>
      <c r="CY137">
        <v>67.5</v>
      </c>
      <c r="CZ137">
        <v>1.09E-2</v>
      </c>
      <c r="DA137">
        <v>75.254400000000004</v>
      </c>
      <c r="DB137" t="s">
        <v>543</v>
      </c>
      <c r="DC137" t="s">
        <v>542</v>
      </c>
      <c r="DD137">
        <v>0</v>
      </c>
      <c r="DE137">
        <v>70</v>
      </c>
      <c r="DF137">
        <v>8.5000000000000006E-3</v>
      </c>
      <c r="DG137">
        <v>73.029700000000005</v>
      </c>
      <c r="DH137" t="s">
        <v>543</v>
      </c>
      <c r="DI137" t="s">
        <v>542</v>
      </c>
      <c r="DJ137">
        <v>0</v>
      </c>
      <c r="DK137">
        <v>60</v>
      </c>
      <c r="DL137">
        <v>1.95E-2</v>
      </c>
      <c r="DM137">
        <v>71.042000000000002</v>
      </c>
      <c r="DN137" t="s">
        <v>543</v>
      </c>
      <c r="DO137" t="s">
        <v>542</v>
      </c>
      <c r="DP137">
        <v>0</v>
      </c>
      <c r="DQ137">
        <v>58.75</v>
      </c>
      <c r="DR137">
        <v>1.84E-2</v>
      </c>
      <c r="DS137">
        <v>70.22</v>
      </c>
      <c r="DT137">
        <v>0</v>
      </c>
      <c r="DU137">
        <v>0</v>
      </c>
    </row>
    <row r="138" spans="1:125" x14ac:dyDescent="0.25">
      <c r="A138">
        <v>0</v>
      </c>
      <c r="B138" t="s">
        <v>545</v>
      </c>
      <c r="C138" t="s">
        <v>32</v>
      </c>
      <c r="D138" t="s">
        <v>546</v>
      </c>
      <c r="E138" t="s">
        <v>545</v>
      </c>
      <c r="F138">
        <v>0</v>
      </c>
      <c r="G138">
        <v>70</v>
      </c>
      <c r="H138">
        <v>1.9199999999999998E-2</v>
      </c>
      <c r="I138">
        <v>70.1524</v>
      </c>
      <c r="J138" t="s">
        <v>546</v>
      </c>
      <c r="K138" t="s">
        <v>545</v>
      </c>
      <c r="L138">
        <v>0</v>
      </c>
      <c r="M138">
        <v>70</v>
      </c>
      <c r="N138">
        <v>1.9199999999999998E-2</v>
      </c>
      <c r="O138">
        <v>70.1524</v>
      </c>
      <c r="P138" t="s">
        <v>546</v>
      </c>
      <c r="Q138" t="s">
        <v>545</v>
      </c>
      <c r="R138">
        <v>4.0000000000000002E-4</v>
      </c>
      <c r="S138">
        <v>21.046500000000002</v>
      </c>
      <c r="T138">
        <v>3.9600000000000003E-2</v>
      </c>
      <c r="U138">
        <v>15.356</v>
      </c>
      <c r="V138" t="s">
        <v>546</v>
      </c>
      <c r="W138" t="s">
        <v>545</v>
      </c>
      <c r="X138">
        <v>0</v>
      </c>
      <c r="Y138">
        <v>75</v>
      </c>
      <c r="Z138">
        <v>1.6400000000000001E-2</v>
      </c>
      <c r="AA138">
        <v>64.203299999999999</v>
      </c>
      <c r="AB138" t="s">
        <v>547</v>
      </c>
      <c r="AC138" t="s">
        <v>545</v>
      </c>
      <c r="AD138">
        <v>0</v>
      </c>
      <c r="AE138">
        <v>57</v>
      </c>
      <c r="AF138">
        <v>3.0099999999999998E-2</v>
      </c>
      <c r="AG138">
        <v>48.9313</v>
      </c>
      <c r="AH138" t="s">
        <v>547</v>
      </c>
      <c r="AI138" t="s">
        <v>545</v>
      </c>
      <c r="AJ138">
        <v>0</v>
      </c>
      <c r="AK138">
        <v>60</v>
      </c>
      <c r="AL138">
        <v>2.8299999999999999E-2</v>
      </c>
      <c r="AM138">
        <v>67.874799999999993</v>
      </c>
      <c r="AN138" t="s">
        <v>547</v>
      </c>
      <c r="AO138" t="s">
        <v>545</v>
      </c>
      <c r="AP138">
        <v>0</v>
      </c>
      <c r="AQ138">
        <v>72.5</v>
      </c>
      <c r="AR138">
        <v>1.2E-2</v>
      </c>
      <c r="AS138">
        <v>61.414000000000001</v>
      </c>
      <c r="AT138" t="s">
        <v>546</v>
      </c>
      <c r="AU138" t="s">
        <v>545</v>
      </c>
      <c r="AV138">
        <v>0</v>
      </c>
      <c r="AW138">
        <v>65</v>
      </c>
      <c r="AX138">
        <v>1.09E-2</v>
      </c>
      <c r="AY138">
        <v>60.917400000000001</v>
      </c>
      <c r="AZ138" t="s">
        <v>548</v>
      </c>
      <c r="BA138" t="s">
        <v>545</v>
      </c>
      <c r="BB138">
        <v>0</v>
      </c>
      <c r="BC138">
        <v>70</v>
      </c>
      <c r="BD138">
        <v>0.01</v>
      </c>
      <c r="BE138">
        <v>64.108199999999997</v>
      </c>
      <c r="BF138" t="s">
        <v>547</v>
      </c>
      <c r="BG138" t="s">
        <v>545</v>
      </c>
      <c r="BH138">
        <v>1E-4</v>
      </c>
      <c r="BI138">
        <v>46.75</v>
      </c>
      <c r="BJ138">
        <v>2.4500000000000001E-2</v>
      </c>
      <c r="BK138">
        <v>47.448399999999999</v>
      </c>
      <c r="BL138" t="s">
        <v>546</v>
      </c>
      <c r="BM138" t="s">
        <v>545</v>
      </c>
      <c r="BN138">
        <v>0</v>
      </c>
      <c r="BO138">
        <v>80</v>
      </c>
      <c r="BP138">
        <v>1.06E-2</v>
      </c>
      <c r="BQ138">
        <v>75.610299999999995</v>
      </c>
      <c r="BR138" t="s">
        <v>548</v>
      </c>
      <c r="BS138" t="s">
        <v>545</v>
      </c>
      <c r="BT138">
        <v>1E-4</v>
      </c>
      <c r="BU138">
        <v>29.25</v>
      </c>
      <c r="BV138">
        <v>5.3100000000000001E-2</v>
      </c>
      <c r="BW138">
        <v>26.0532</v>
      </c>
      <c r="BX138" t="s">
        <v>549</v>
      </c>
      <c r="BY138" t="s">
        <v>545</v>
      </c>
      <c r="BZ138">
        <v>2.0000000000000001E-4</v>
      </c>
      <c r="CA138">
        <v>21.8</v>
      </c>
      <c r="CB138">
        <v>6.7199999999999996E-2</v>
      </c>
      <c r="CC138">
        <v>18.7744</v>
      </c>
      <c r="CD138" t="s">
        <v>547</v>
      </c>
      <c r="CE138" t="s">
        <v>545</v>
      </c>
      <c r="CF138">
        <v>0</v>
      </c>
      <c r="CG138">
        <v>36</v>
      </c>
      <c r="CH138">
        <v>2.92E-2</v>
      </c>
      <c r="CI138">
        <v>31.862300000000001</v>
      </c>
      <c r="CJ138" t="s">
        <v>547</v>
      </c>
      <c r="CK138" t="s">
        <v>545</v>
      </c>
      <c r="CL138">
        <v>0</v>
      </c>
      <c r="CM138">
        <v>70</v>
      </c>
      <c r="CN138">
        <v>9.1999999999999998E-3</v>
      </c>
      <c r="CO138">
        <v>53.693600000000004</v>
      </c>
      <c r="CP138" t="s">
        <v>547</v>
      </c>
      <c r="CQ138" t="s">
        <v>545</v>
      </c>
      <c r="CR138">
        <v>0</v>
      </c>
      <c r="CS138">
        <v>75</v>
      </c>
      <c r="CT138">
        <v>1.09E-2</v>
      </c>
      <c r="CU138">
        <v>67.507800000000003</v>
      </c>
      <c r="CV138" t="s">
        <v>547</v>
      </c>
      <c r="CW138" t="s">
        <v>545</v>
      </c>
      <c r="CX138">
        <v>0</v>
      </c>
      <c r="CY138">
        <v>77.5</v>
      </c>
      <c r="CZ138">
        <v>1.2200000000000001E-2</v>
      </c>
      <c r="DA138">
        <v>70.608400000000003</v>
      </c>
      <c r="DB138" t="s">
        <v>547</v>
      </c>
      <c r="DC138" t="s">
        <v>545</v>
      </c>
      <c r="DD138">
        <v>0</v>
      </c>
      <c r="DE138">
        <v>70</v>
      </c>
      <c r="DF138">
        <v>1.21E-2</v>
      </c>
      <c r="DG138">
        <v>60.661099999999998</v>
      </c>
      <c r="DH138" t="s">
        <v>546</v>
      </c>
      <c r="DI138" t="s">
        <v>545</v>
      </c>
      <c r="DJ138">
        <v>0</v>
      </c>
      <c r="DK138">
        <v>58.333300000000001</v>
      </c>
      <c r="DL138">
        <v>3.1E-2</v>
      </c>
      <c r="DM138">
        <v>54.577500000000001</v>
      </c>
      <c r="DN138" t="s">
        <v>546</v>
      </c>
      <c r="DO138" t="s">
        <v>545</v>
      </c>
      <c r="DP138">
        <v>0</v>
      </c>
      <c r="DQ138">
        <v>85</v>
      </c>
      <c r="DR138">
        <v>2.35E-2</v>
      </c>
      <c r="DS138">
        <v>61.700899999999997</v>
      </c>
      <c r="DT138">
        <v>0</v>
      </c>
      <c r="DU138">
        <v>0</v>
      </c>
    </row>
    <row r="139" spans="1:125" x14ac:dyDescent="0.25">
      <c r="A139">
        <v>0</v>
      </c>
      <c r="B139" t="s">
        <v>550</v>
      </c>
      <c r="C139" t="s">
        <v>32</v>
      </c>
      <c r="D139" t="s">
        <v>551</v>
      </c>
      <c r="E139" t="s">
        <v>550</v>
      </c>
      <c r="F139">
        <v>0</v>
      </c>
      <c r="G139">
        <v>56.875</v>
      </c>
      <c r="H139">
        <v>1.7600000000000001E-2</v>
      </c>
      <c r="I139">
        <v>74.0167</v>
      </c>
      <c r="J139" t="s">
        <v>551</v>
      </c>
      <c r="K139" t="s">
        <v>550</v>
      </c>
      <c r="L139">
        <v>0</v>
      </c>
      <c r="M139">
        <v>56.875</v>
      </c>
      <c r="N139">
        <v>1.7600000000000001E-2</v>
      </c>
      <c r="O139">
        <v>74.0167</v>
      </c>
      <c r="P139" t="s">
        <v>551</v>
      </c>
      <c r="Q139" t="s">
        <v>550</v>
      </c>
      <c r="R139">
        <v>0</v>
      </c>
      <c r="S139">
        <v>67.5</v>
      </c>
      <c r="T139">
        <v>8.8000000000000005E-3</v>
      </c>
      <c r="U139">
        <v>89.49</v>
      </c>
      <c r="V139" t="s">
        <v>551</v>
      </c>
      <c r="W139" t="s">
        <v>550</v>
      </c>
      <c r="X139">
        <v>0</v>
      </c>
      <c r="Y139">
        <v>65</v>
      </c>
      <c r="Z139">
        <v>1.0200000000000001E-2</v>
      </c>
      <c r="AA139">
        <v>85.016199999999998</v>
      </c>
      <c r="AB139" t="s">
        <v>551</v>
      </c>
      <c r="AC139" t="s">
        <v>550</v>
      </c>
      <c r="AD139">
        <v>0</v>
      </c>
      <c r="AE139">
        <v>46</v>
      </c>
      <c r="AF139">
        <v>2.1000000000000001E-2</v>
      </c>
      <c r="AG139">
        <v>65.795599999999993</v>
      </c>
      <c r="AH139" t="s">
        <v>551</v>
      </c>
      <c r="AI139" t="s">
        <v>550</v>
      </c>
      <c r="AJ139">
        <v>0</v>
      </c>
      <c r="AK139">
        <v>51.1111</v>
      </c>
      <c r="AL139">
        <v>2.52E-2</v>
      </c>
      <c r="AM139">
        <v>73.765199999999993</v>
      </c>
      <c r="AN139" t="s">
        <v>551</v>
      </c>
      <c r="AO139" t="s">
        <v>550</v>
      </c>
      <c r="AP139">
        <v>1E-4</v>
      </c>
      <c r="AQ139">
        <v>38.25</v>
      </c>
      <c r="AR139">
        <v>0.01</v>
      </c>
      <c r="AS139">
        <v>68.546000000000006</v>
      </c>
      <c r="AT139" t="s">
        <v>551</v>
      </c>
      <c r="AU139" t="s">
        <v>550</v>
      </c>
      <c r="AV139">
        <v>0</v>
      </c>
      <c r="AW139">
        <v>39</v>
      </c>
      <c r="AX139">
        <v>9.4000000000000004E-3</v>
      </c>
      <c r="AY139">
        <v>65.568200000000004</v>
      </c>
      <c r="AZ139" t="s">
        <v>551</v>
      </c>
      <c r="BA139" t="s">
        <v>550</v>
      </c>
      <c r="BB139">
        <v>0</v>
      </c>
      <c r="BC139">
        <v>41</v>
      </c>
      <c r="BD139">
        <v>1.01E-2</v>
      </c>
      <c r="BE139">
        <v>63.890599999999999</v>
      </c>
      <c r="BF139" t="s">
        <v>551</v>
      </c>
      <c r="BG139" t="s">
        <v>550</v>
      </c>
      <c r="BH139">
        <v>0</v>
      </c>
      <c r="BI139">
        <v>56.25</v>
      </c>
      <c r="BJ139">
        <v>1.09E-2</v>
      </c>
      <c r="BK139">
        <v>87.745900000000006</v>
      </c>
      <c r="BL139" t="s">
        <v>551</v>
      </c>
      <c r="BM139" t="s">
        <v>550</v>
      </c>
      <c r="BN139">
        <v>0</v>
      </c>
      <c r="BO139">
        <v>58.333300000000001</v>
      </c>
      <c r="BP139">
        <v>8.3000000000000001E-3</v>
      </c>
      <c r="BQ139">
        <v>84.191100000000006</v>
      </c>
      <c r="BR139" t="s">
        <v>551</v>
      </c>
      <c r="BS139" t="s">
        <v>550</v>
      </c>
      <c r="BT139">
        <v>0</v>
      </c>
      <c r="BU139">
        <v>62.5</v>
      </c>
      <c r="BV139">
        <v>1.0200000000000001E-2</v>
      </c>
      <c r="BW139">
        <v>90.195899999999995</v>
      </c>
      <c r="BX139" t="s">
        <v>551</v>
      </c>
      <c r="BY139" t="s">
        <v>550</v>
      </c>
      <c r="BZ139">
        <v>0</v>
      </c>
      <c r="CA139">
        <v>65</v>
      </c>
      <c r="CB139">
        <v>1.0800000000000001E-2</v>
      </c>
      <c r="CC139">
        <v>87.569699999999997</v>
      </c>
      <c r="CD139" t="s">
        <v>551</v>
      </c>
      <c r="CE139" t="s">
        <v>550</v>
      </c>
      <c r="CF139">
        <v>0</v>
      </c>
      <c r="CG139">
        <v>52.5</v>
      </c>
      <c r="CH139">
        <v>6.3E-3</v>
      </c>
      <c r="CI139">
        <v>88.2834</v>
      </c>
      <c r="CJ139" t="s">
        <v>551</v>
      </c>
      <c r="CK139" t="s">
        <v>550</v>
      </c>
      <c r="CL139">
        <v>0</v>
      </c>
      <c r="CM139">
        <v>42</v>
      </c>
      <c r="CN139">
        <v>5.5999999999999999E-3</v>
      </c>
      <c r="CO139">
        <v>71.863799999999998</v>
      </c>
      <c r="CP139" t="s">
        <v>551</v>
      </c>
      <c r="CQ139" t="s">
        <v>550</v>
      </c>
      <c r="CR139">
        <v>0</v>
      </c>
      <c r="CS139">
        <v>53.75</v>
      </c>
      <c r="CT139">
        <v>6.8999999999999999E-3</v>
      </c>
      <c r="CU139">
        <v>84.304299999999998</v>
      </c>
      <c r="CV139" t="s">
        <v>551</v>
      </c>
      <c r="CW139" t="s">
        <v>550</v>
      </c>
      <c r="CX139">
        <v>0</v>
      </c>
      <c r="CY139">
        <v>53.571399999999997</v>
      </c>
      <c r="CZ139">
        <v>8.6999999999999994E-3</v>
      </c>
      <c r="DA139">
        <v>83.126400000000004</v>
      </c>
      <c r="DB139" t="s">
        <v>551</v>
      </c>
      <c r="DC139" t="s">
        <v>550</v>
      </c>
      <c r="DD139">
        <v>0</v>
      </c>
      <c r="DE139">
        <v>37.666699999999999</v>
      </c>
      <c r="DF139">
        <v>9.4000000000000004E-3</v>
      </c>
      <c r="DG139">
        <v>69.735200000000006</v>
      </c>
      <c r="DH139" t="s">
        <v>551</v>
      </c>
      <c r="DI139" t="s">
        <v>550</v>
      </c>
      <c r="DJ139">
        <v>0</v>
      </c>
      <c r="DK139">
        <v>43</v>
      </c>
      <c r="DL139">
        <v>2.3699999999999999E-2</v>
      </c>
      <c r="DM139">
        <v>64.403899999999993</v>
      </c>
      <c r="DN139" t="s">
        <v>551</v>
      </c>
      <c r="DO139" t="s">
        <v>550</v>
      </c>
      <c r="DP139">
        <v>0</v>
      </c>
      <c r="DQ139">
        <v>43</v>
      </c>
      <c r="DR139">
        <v>2.2100000000000002E-2</v>
      </c>
      <c r="DS139">
        <v>63.992199999999997</v>
      </c>
      <c r="DT139">
        <v>0</v>
      </c>
      <c r="DU139">
        <v>0</v>
      </c>
    </row>
    <row r="140" spans="1:125" x14ac:dyDescent="0.25">
      <c r="A140">
        <v>0</v>
      </c>
      <c r="B140" t="s">
        <v>552</v>
      </c>
      <c r="C140" t="s">
        <v>32</v>
      </c>
      <c r="D140" t="e">
        <f>-PFCELXQI</f>
        <v>#NAME?</v>
      </c>
      <c r="E140" t="s">
        <v>552</v>
      </c>
      <c r="F140">
        <v>5.9999999999999995E-4</v>
      </c>
      <c r="G140">
        <v>18.453299999999999</v>
      </c>
      <c r="H140">
        <v>7.6200000000000004E-2</v>
      </c>
      <c r="I140">
        <v>15.9655</v>
      </c>
      <c r="J140" t="e">
        <f>-PFCELXQI</f>
        <v>#NAME?</v>
      </c>
      <c r="K140" t="s">
        <v>552</v>
      </c>
      <c r="L140">
        <v>5.9999999999999995E-4</v>
      </c>
      <c r="M140">
        <v>18.453299999999999</v>
      </c>
      <c r="N140">
        <v>7.6200000000000004E-2</v>
      </c>
      <c r="O140">
        <v>15.9655</v>
      </c>
      <c r="P140" t="s">
        <v>553</v>
      </c>
      <c r="Q140" t="s">
        <v>552</v>
      </c>
      <c r="R140">
        <v>0</v>
      </c>
      <c r="S140">
        <v>70</v>
      </c>
      <c r="T140">
        <v>1.09E-2</v>
      </c>
      <c r="U140">
        <v>81.588899999999995</v>
      </c>
      <c r="V140" t="e">
        <f>-PFCELXQI</f>
        <v>#NAME?</v>
      </c>
      <c r="W140" t="s">
        <v>552</v>
      </c>
      <c r="X140">
        <v>0</v>
      </c>
      <c r="Y140">
        <v>75</v>
      </c>
      <c r="Z140">
        <v>1.34E-2</v>
      </c>
      <c r="AA140">
        <v>74</v>
      </c>
      <c r="AB140" t="e">
        <f>-PFCELXQI</f>
        <v>#NAME?</v>
      </c>
      <c r="AC140" t="s">
        <v>552</v>
      </c>
      <c r="AD140">
        <v>0</v>
      </c>
      <c r="AE140">
        <v>65</v>
      </c>
      <c r="AF140">
        <v>2.4500000000000001E-2</v>
      </c>
      <c r="AG140">
        <v>58.774299999999997</v>
      </c>
      <c r="AH140" t="e">
        <f>-PFCELXQI</f>
        <v>#NAME?</v>
      </c>
      <c r="AI140" t="s">
        <v>552</v>
      </c>
      <c r="AJ140">
        <v>0</v>
      </c>
      <c r="AK140">
        <v>62.5</v>
      </c>
      <c r="AL140">
        <v>2.8400000000000002E-2</v>
      </c>
      <c r="AM140">
        <v>67.743700000000004</v>
      </c>
      <c r="AN140" t="s">
        <v>553</v>
      </c>
      <c r="AO140" t="s">
        <v>552</v>
      </c>
      <c r="AP140">
        <v>0</v>
      </c>
      <c r="AQ140">
        <v>46.666699999999999</v>
      </c>
      <c r="AR140">
        <v>1.35E-2</v>
      </c>
      <c r="AS140">
        <v>56.712699999999998</v>
      </c>
      <c r="AT140" t="e">
        <f>-PFCELXQI</f>
        <v>#NAME?</v>
      </c>
      <c r="AU140" t="s">
        <v>552</v>
      </c>
      <c r="AV140">
        <v>0</v>
      </c>
      <c r="AW140">
        <v>65</v>
      </c>
      <c r="AX140">
        <v>1.14E-2</v>
      </c>
      <c r="AY140">
        <v>59.448300000000003</v>
      </c>
      <c r="AZ140" t="e">
        <f>-PFCELXQI</f>
        <v>#NAME?</v>
      </c>
      <c r="BA140" t="s">
        <v>552</v>
      </c>
      <c r="BB140">
        <v>0</v>
      </c>
      <c r="BC140">
        <v>60</v>
      </c>
      <c r="BD140">
        <v>1.2E-2</v>
      </c>
      <c r="BE140">
        <v>58.460700000000003</v>
      </c>
      <c r="BF140" t="s">
        <v>554</v>
      </c>
      <c r="BG140" t="s">
        <v>552</v>
      </c>
      <c r="BH140">
        <v>2.0000000000000001E-4</v>
      </c>
      <c r="BI140">
        <v>26.625</v>
      </c>
      <c r="BJ140">
        <v>2.63E-2</v>
      </c>
      <c r="BK140">
        <v>43.706299999999999</v>
      </c>
      <c r="BL140" t="e">
        <f>-PFCELXQI</f>
        <v>#NAME?</v>
      </c>
      <c r="BM140" t="s">
        <v>552</v>
      </c>
      <c r="BN140">
        <v>0</v>
      </c>
      <c r="BO140">
        <v>47</v>
      </c>
      <c r="BP140">
        <v>1.67E-2</v>
      </c>
      <c r="BQ140">
        <v>56.475000000000001</v>
      </c>
      <c r="BR140" t="s">
        <v>555</v>
      </c>
      <c r="BS140" t="s">
        <v>552</v>
      </c>
      <c r="BT140">
        <v>0</v>
      </c>
      <c r="BU140">
        <v>62.5</v>
      </c>
      <c r="BV140">
        <v>1.5699999999999999E-2</v>
      </c>
      <c r="BW140">
        <v>76.963300000000004</v>
      </c>
      <c r="BX140" t="s">
        <v>553</v>
      </c>
      <c r="BY140" t="s">
        <v>552</v>
      </c>
      <c r="BZ140">
        <v>0</v>
      </c>
      <c r="CA140">
        <v>46</v>
      </c>
      <c r="CB140">
        <v>1.84E-2</v>
      </c>
      <c r="CC140">
        <v>68.910300000000007</v>
      </c>
      <c r="CD140" t="s">
        <v>553</v>
      </c>
      <c r="CE140" t="s">
        <v>552</v>
      </c>
      <c r="CF140">
        <v>0</v>
      </c>
      <c r="CG140">
        <v>36.5</v>
      </c>
      <c r="CH140">
        <v>1.4999999999999999E-2</v>
      </c>
      <c r="CI140">
        <v>56.766300000000001</v>
      </c>
      <c r="CJ140" t="s">
        <v>556</v>
      </c>
      <c r="CK140" t="s">
        <v>552</v>
      </c>
      <c r="CL140">
        <v>0</v>
      </c>
      <c r="CM140">
        <v>40</v>
      </c>
      <c r="CN140">
        <v>1.12E-2</v>
      </c>
      <c r="CO140">
        <v>46.7042</v>
      </c>
      <c r="CP140" t="e">
        <f>-PFCELXQI</f>
        <v>#NAME?</v>
      </c>
      <c r="CQ140" t="s">
        <v>552</v>
      </c>
      <c r="CR140">
        <v>0</v>
      </c>
      <c r="CS140">
        <v>52.5</v>
      </c>
      <c r="CT140">
        <v>1.26E-2</v>
      </c>
      <c r="CU140">
        <v>61.2119</v>
      </c>
      <c r="CV140" t="e">
        <f>-PFCELXQI</f>
        <v>#NAME?</v>
      </c>
      <c r="CW140" t="s">
        <v>552</v>
      </c>
      <c r="CX140">
        <v>0</v>
      </c>
      <c r="CY140">
        <v>45.5</v>
      </c>
      <c r="CZ140">
        <v>1.6E-2</v>
      </c>
      <c r="DA140">
        <v>59.028100000000002</v>
      </c>
      <c r="DB140" t="e">
        <f>-PFCELXQI</f>
        <v>#NAME?</v>
      </c>
      <c r="DC140" t="s">
        <v>552</v>
      </c>
      <c r="DD140">
        <v>0</v>
      </c>
      <c r="DE140">
        <v>53.333300000000001</v>
      </c>
      <c r="DF140">
        <v>1.4E-2</v>
      </c>
      <c r="DG140">
        <v>55.316299999999998</v>
      </c>
      <c r="DH140" t="e">
        <f>-PFCELXQI</f>
        <v>#NAME?</v>
      </c>
      <c r="DI140" t="s">
        <v>552</v>
      </c>
      <c r="DJ140">
        <v>0</v>
      </c>
      <c r="DK140">
        <v>58.333300000000001</v>
      </c>
      <c r="DL140">
        <v>2.4299999999999999E-2</v>
      </c>
      <c r="DM140">
        <v>63.419600000000003</v>
      </c>
      <c r="DN140" t="e">
        <f>-PFCELXQI</f>
        <v>#NAME?</v>
      </c>
      <c r="DO140" t="s">
        <v>552</v>
      </c>
      <c r="DP140">
        <v>0</v>
      </c>
      <c r="DQ140">
        <v>57.5</v>
      </c>
      <c r="DR140">
        <v>2.3E-2</v>
      </c>
      <c r="DS140">
        <v>62.565399999999997</v>
      </c>
      <c r="DT140">
        <v>1E-4</v>
      </c>
      <c r="DU140">
        <v>0</v>
      </c>
    </row>
    <row r="141" spans="1:125" x14ac:dyDescent="0.25">
      <c r="A141">
        <v>0</v>
      </c>
      <c r="B141" t="s">
        <v>557</v>
      </c>
      <c r="C141" t="s">
        <v>32</v>
      </c>
      <c r="D141" t="s">
        <v>558</v>
      </c>
      <c r="E141" t="s">
        <v>557</v>
      </c>
      <c r="F141">
        <v>0</v>
      </c>
      <c r="G141">
        <v>82.5</v>
      </c>
      <c r="H141">
        <v>1.2999999999999999E-2</v>
      </c>
      <c r="I141">
        <v>85.866799999999998</v>
      </c>
      <c r="J141" t="s">
        <v>558</v>
      </c>
      <c r="K141" t="s">
        <v>557</v>
      </c>
      <c r="L141">
        <v>0</v>
      </c>
      <c r="M141">
        <v>82.5</v>
      </c>
      <c r="N141">
        <v>1.2999999999999999E-2</v>
      </c>
      <c r="O141">
        <v>85.866799999999998</v>
      </c>
      <c r="P141" t="s">
        <v>558</v>
      </c>
      <c r="Q141" t="s">
        <v>557</v>
      </c>
      <c r="R141">
        <v>0</v>
      </c>
      <c r="S141">
        <v>59</v>
      </c>
      <c r="T141">
        <v>1.21E-2</v>
      </c>
      <c r="U141">
        <v>76.817099999999996</v>
      </c>
      <c r="V141" t="s">
        <v>558</v>
      </c>
      <c r="W141" t="s">
        <v>557</v>
      </c>
      <c r="X141">
        <v>0</v>
      </c>
      <c r="Y141">
        <v>85</v>
      </c>
      <c r="Z141">
        <v>8.5000000000000006E-3</v>
      </c>
      <c r="AA141">
        <v>90.485900000000001</v>
      </c>
      <c r="AB141" t="s">
        <v>558</v>
      </c>
      <c r="AC141" t="s">
        <v>557</v>
      </c>
      <c r="AD141">
        <v>0</v>
      </c>
      <c r="AE141">
        <v>85</v>
      </c>
      <c r="AF141">
        <v>1.2699999999999999E-2</v>
      </c>
      <c r="AG141">
        <v>85.850700000000003</v>
      </c>
      <c r="AH141" t="s">
        <v>558</v>
      </c>
      <c r="AI141" t="s">
        <v>557</v>
      </c>
      <c r="AJ141">
        <v>0</v>
      </c>
      <c r="AK141">
        <v>77.5</v>
      </c>
      <c r="AL141">
        <v>1.55E-2</v>
      </c>
      <c r="AM141">
        <v>91.191699999999997</v>
      </c>
      <c r="AN141" t="s">
        <v>558</v>
      </c>
      <c r="AO141" t="s">
        <v>557</v>
      </c>
      <c r="AP141">
        <v>0</v>
      </c>
      <c r="AQ141">
        <v>61.666699999999999</v>
      </c>
      <c r="AR141">
        <v>8.9999999999999993E-3</v>
      </c>
      <c r="AS141">
        <v>72.407700000000006</v>
      </c>
      <c r="AT141" t="s">
        <v>558</v>
      </c>
      <c r="AU141" t="s">
        <v>557</v>
      </c>
      <c r="AV141">
        <v>0</v>
      </c>
      <c r="AW141">
        <v>100</v>
      </c>
      <c r="AX141">
        <v>7.1000000000000004E-3</v>
      </c>
      <c r="AY141">
        <v>74.430800000000005</v>
      </c>
      <c r="AZ141" t="s">
        <v>558</v>
      </c>
      <c r="BA141" t="s">
        <v>557</v>
      </c>
      <c r="BB141">
        <v>0</v>
      </c>
      <c r="BC141">
        <v>100</v>
      </c>
      <c r="BD141">
        <v>6.6E-3</v>
      </c>
      <c r="BE141">
        <v>76.891900000000007</v>
      </c>
      <c r="BF141" t="s">
        <v>558</v>
      </c>
      <c r="BG141" t="s">
        <v>557</v>
      </c>
      <c r="BH141">
        <v>1E-4</v>
      </c>
      <c r="BI141">
        <v>35.875</v>
      </c>
      <c r="BJ141">
        <v>2.24E-2</v>
      </c>
      <c r="BK141">
        <v>52.3949</v>
      </c>
      <c r="BL141" t="s">
        <v>558</v>
      </c>
      <c r="BM141" t="s">
        <v>557</v>
      </c>
      <c r="BN141">
        <v>0</v>
      </c>
      <c r="BO141">
        <v>70</v>
      </c>
      <c r="BP141">
        <v>8.8000000000000005E-3</v>
      </c>
      <c r="BQ141">
        <v>82.326700000000002</v>
      </c>
      <c r="BR141" t="s">
        <v>559</v>
      </c>
      <c r="BS141" t="s">
        <v>557</v>
      </c>
      <c r="BT141">
        <v>0</v>
      </c>
      <c r="BU141">
        <v>51.666699999999999</v>
      </c>
      <c r="BV141">
        <v>2.4199999999999999E-2</v>
      </c>
      <c r="BW141">
        <v>58.6494</v>
      </c>
      <c r="BX141" t="s">
        <v>558</v>
      </c>
      <c r="BY141" t="s">
        <v>557</v>
      </c>
      <c r="BZ141">
        <v>0</v>
      </c>
      <c r="CA141">
        <v>38.666699999999999</v>
      </c>
      <c r="CB141">
        <v>3.1399999999999997E-2</v>
      </c>
      <c r="CC141">
        <v>46.052799999999998</v>
      </c>
      <c r="CD141" t="s">
        <v>560</v>
      </c>
      <c r="CE141" t="s">
        <v>557</v>
      </c>
      <c r="CF141">
        <v>0</v>
      </c>
      <c r="CG141">
        <v>48</v>
      </c>
      <c r="CH141">
        <v>1.49E-2</v>
      </c>
      <c r="CI141">
        <v>57.1235</v>
      </c>
      <c r="CJ141" t="s">
        <v>558</v>
      </c>
      <c r="CK141" t="s">
        <v>557</v>
      </c>
      <c r="CL141">
        <v>0</v>
      </c>
      <c r="CM141">
        <v>100</v>
      </c>
      <c r="CN141">
        <v>4.3E-3</v>
      </c>
      <c r="CO141">
        <v>80.840400000000002</v>
      </c>
      <c r="CP141" t="s">
        <v>558</v>
      </c>
      <c r="CQ141" t="s">
        <v>557</v>
      </c>
      <c r="CR141">
        <v>0</v>
      </c>
      <c r="CS141">
        <v>60</v>
      </c>
      <c r="CT141">
        <v>7.7999999999999996E-3</v>
      </c>
      <c r="CU141">
        <v>80.399500000000003</v>
      </c>
      <c r="CV141" t="s">
        <v>558</v>
      </c>
      <c r="CW141" t="s">
        <v>557</v>
      </c>
      <c r="CX141">
        <v>0</v>
      </c>
      <c r="CY141">
        <v>61.25</v>
      </c>
      <c r="CZ141">
        <v>9.1999999999999998E-3</v>
      </c>
      <c r="DA141">
        <v>81.376999999999995</v>
      </c>
      <c r="DB141" t="s">
        <v>558</v>
      </c>
      <c r="DC141" t="s">
        <v>557</v>
      </c>
      <c r="DD141">
        <v>0</v>
      </c>
      <c r="DE141">
        <v>70</v>
      </c>
      <c r="DF141">
        <v>7.1000000000000004E-3</v>
      </c>
      <c r="DG141">
        <v>78.657600000000002</v>
      </c>
      <c r="DH141" t="s">
        <v>560</v>
      </c>
      <c r="DI141" t="s">
        <v>557</v>
      </c>
      <c r="DJ141">
        <v>0</v>
      </c>
      <c r="DK141">
        <v>49</v>
      </c>
      <c r="DL141">
        <v>2.0199999999999999E-2</v>
      </c>
      <c r="DM141">
        <v>69.910600000000002</v>
      </c>
      <c r="DN141" t="s">
        <v>560</v>
      </c>
      <c r="DO141" t="s">
        <v>557</v>
      </c>
      <c r="DP141">
        <v>0</v>
      </c>
      <c r="DQ141">
        <v>67.5</v>
      </c>
      <c r="DR141">
        <v>1.5800000000000002E-2</v>
      </c>
      <c r="DS141">
        <v>75.110299999999995</v>
      </c>
      <c r="DT141">
        <v>0</v>
      </c>
      <c r="DU141">
        <v>0</v>
      </c>
    </row>
    <row r="142" spans="1:125" x14ac:dyDescent="0.25">
      <c r="A142">
        <v>0</v>
      </c>
      <c r="B142" t="s">
        <v>561</v>
      </c>
      <c r="C142" t="s">
        <v>32</v>
      </c>
      <c r="D142" t="s">
        <v>562</v>
      </c>
      <c r="E142" t="s">
        <v>561</v>
      </c>
      <c r="F142">
        <v>0</v>
      </c>
      <c r="G142">
        <v>90</v>
      </c>
      <c r="H142">
        <v>1.06E-2</v>
      </c>
      <c r="I142">
        <v>91.511399999999995</v>
      </c>
      <c r="J142" t="s">
        <v>562</v>
      </c>
      <c r="K142" t="s">
        <v>561</v>
      </c>
      <c r="L142">
        <v>0</v>
      </c>
      <c r="M142">
        <v>90</v>
      </c>
      <c r="N142">
        <v>1.06E-2</v>
      </c>
      <c r="O142">
        <v>91.511399999999995</v>
      </c>
      <c r="P142" t="s">
        <v>562</v>
      </c>
      <c r="Q142" t="s">
        <v>561</v>
      </c>
      <c r="R142">
        <v>0</v>
      </c>
      <c r="S142">
        <v>90</v>
      </c>
      <c r="T142">
        <v>8.3000000000000001E-3</v>
      </c>
      <c r="U142">
        <v>91.084400000000002</v>
      </c>
      <c r="V142" t="s">
        <v>562</v>
      </c>
      <c r="W142" t="s">
        <v>561</v>
      </c>
      <c r="X142">
        <v>0</v>
      </c>
      <c r="Y142">
        <v>85</v>
      </c>
      <c r="Z142">
        <v>7.7999999999999996E-3</v>
      </c>
      <c r="AA142">
        <v>92.341200000000001</v>
      </c>
      <c r="AB142" t="s">
        <v>562</v>
      </c>
      <c r="AC142" t="s">
        <v>561</v>
      </c>
      <c r="AD142">
        <v>0</v>
      </c>
      <c r="AE142">
        <v>90</v>
      </c>
      <c r="AF142">
        <v>1.06E-2</v>
      </c>
      <c r="AG142">
        <v>90.706599999999995</v>
      </c>
      <c r="AH142" t="s">
        <v>562</v>
      </c>
      <c r="AI142" t="s">
        <v>561</v>
      </c>
      <c r="AJ142">
        <v>0</v>
      </c>
      <c r="AK142">
        <v>82.5</v>
      </c>
      <c r="AL142">
        <v>2.0500000000000001E-2</v>
      </c>
      <c r="AM142">
        <v>82.605800000000002</v>
      </c>
      <c r="AN142" t="s">
        <v>562</v>
      </c>
      <c r="AO142" t="s">
        <v>561</v>
      </c>
      <c r="AP142">
        <v>0</v>
      </c>
      <c r="AQ142">
        <v>75</v>
      </c>
      <c r="AR142">
        <v>7.4000000000000003E-3</v>
      </c>
      <c r="AS142">
        <v>78.891199999999998</v>
      </c>
      <c r="AT142" t="s">
        <v>562</v>
      </c>
      <c r="AU142" t="s">
        <v>561</v>
      </c>
      <c r="AV142">
        <v>0</v>
      </c>
      <c r="AW142">
        <v>100</v>
      </c>
      <c r="AX142">
        <v>5.4000000000000003E-3</v>
      </c>
      <c r="AY142">
        <v>82.230800000000002</v>
      </c>
      <c r="AZ142" t="s">
        <v>562</v>
      </c>
      <c r="BA142" t="s">
        <v>561</v>
      </c>
      <c r="BB142">
        <v>0</v>
      </c>
      <c r="BC142">
        <v>100</v>
      </c>
      <c r="BD142">
        <v>5.4999999999999997E-3</v>
      </c>
      <c r="BE142">
        <v>82.134699999999995</v>
      </c>
      <c r="BF142" t="s">
        <v>562</v>
      </c>
      <c r="BG142" t="s">
        <v>561</v>
      </c>
      <c r="BH142">
        <v>0</v>
      </c>
      <c r="BI142">
        <v>71.25</v>
      </c>
      <c r="BJ142">
        <v>1.17E-2</v>
      </c>
      <c r="BK142">
        <v>85.158799999999999</v>
      </c>
      <c r="BL142" t="s">
        <v>562</v>
      </c>
      <c r="BM142" t="s">
        <v>561</v>
      </c>
      <c r="BN142">
        <v>0</v>
      </c>
      <c r="BO142">
        <v>75</v>
      </c>
      <c r="BP142">
        <v>7.9000000000000008E-3</v>
      </c>
      <c r="BQ142">
        <v>85.874499999999998</v>
      </c>
      <c r="BR142" t="s">
        <v>562</v>
      </c>
      <c r="BS142" t="s">
        <v>561</v>
      </c>
      <c r="BT142">
        <v>0</v>
      </c>
      <c r="BU142">
        <v>85</v>
      </c>
      <c r="BV142">
        <v>9.9000000000000008E-3</v>
      </c>
      <c r="BW142">
        <v>90.965000000000003</v>
      </c>
      <c r="BX142" t="s">
        <v>562</v>
      </c>
      <c r="BY142" t="s">
        <v>561</v>
      </c>
      <c r="BZ142">
        <v>0</v>
      </c>
      <c r="CA142">
        <v>70</v>
      </c>
      <c r="CB142">
        <v>1.09E-2</v>
      </c>
      <c r="CC142">
        <v>87.384600000000006</v>
      </c>
      <c r="CD142" t="s">
        <v>562</v>
      </c>
      <c r="CE142" t="s">
        <v>561</v>
      </c>
      <c r="CF142">
        <v>0</v>
      </c>
      <c r="CG142">
        <v>100</v>
      </c>
      <c r="CH142">
        <v>5.4999999999999997E-3</v>
      </c>
      <c r="CI142">
        <v>91.199600000000004</v>
      </c>
      <c r="CJ142" t="s">
        <v>562</v>
      </c>
      <c r="CK142" t="s">
        <v>561</v>
      </c>
      <c r="CL142">
        <v>0</v>
      </c>
      <c r="CM142">
        <v>100</v>
      </c>
      <c r="CN142">
        <v>3.5000000000000001E-3</v>
      </c>
      <c r="CO142">
        <v>86.732399999999998</v>
      </c>
      <c r="CP142" t="s">
        <v>562</v>
      </c>
      <c r="CQ142" t="s">
        <v>561</v>
      </c>
      <c r="CR142">
        <v>0</v>
      </c>
      <c r="CS142">
        <v>75</v>
      </c>
      <c r="CT142">
        <v>5.7000000000000002E-3</v>
      </c>
      <c r="CU142">
        <v>89.921099999999996</v>
      </c>
      <c r="CV142" t="s">
        <v>562</v>
      </c>
      <c r="CW142" t="s">
        <v>561</v>
      </c>
      <c r="CX142">
        <v>0</v>
      </c>
      <c r="CY142">
        <v>75</v>
      </c>
      <c r="CZ142">
        <v>7.1999999999999998E-3</v>
      </c>
      <c r="DA142">
        <v>88.693100000000001</v>
      </c>
      <c r="DB142" t="s">
        <v>562</v>
      </c>
      <c r="DC142" t="s">
        <v>561</v>
      </c>
      <c r="DD142">
        <v>0</v>
      </c>
      <c r="DE142">
        <v>65</v>
      </c>
      <c r="DF142">
        <v>6.6E-3</v>
      </c>
      <c r="DG142">
        <v>81.186700000000002</v>
      </c>
      <c r="DH142" t="s">
        <v>562</v>
      </c>
      <c r="DI142" t="s">
        <v>561</v>
      </c>
      <c r="DJ142">
        <v>0</v>
      </c>
      <c r="DK142">
        <v>70</v>
      </c>
      <c r="DL142">
        <v>1.5599999999999999E-2</v>
      </c>
      <c r="DM142">
        <v>78.295199999999994</v>
      </c>
      <c r="DN142" t="s">
        <v>562</v>
      </c>
      <c r="DO142" t="s">
        <v>561</v>
      </c>
      <c r="DP142">
        <v>0</v>
      </c>
      <c r="DQ142">
        <v>67.5</v>
      </c>
      <c r="DR142">
        <v>1.3899999999999999E-2</v>
      </c>
      <c r="DS142">
        <v>78.898700000000005</v>
      </c>
      <c r="DT142">
        <v>0</v>
      </c>
      <c r="DU142">
        <v>0</v>
      </c>
    </row>
    <row r="143" spans="1:125" x14ac:dyDescent="0.25">
      <c r="A143">
        <v>0</v>
      </c>
      <c r="B143" t="s">
        <v>563</v>
      </c>
      <c r="C143" t="s">
        <v>32</v>
      </c>
      <c r="D143" t="s">
        <v>564</v>
      </c>
      <c r="E143" t="s">
        <v>563</v>
      </c>
      <c r="F143">
        <v>0</v>
      </c>
      <c r="G143">
        <v>73.75</v>
      </c>
      <c r="H143">
        <v>1.1599999999999999E-2</v>
      </c>
      <c r="I143">
        <v>89.385800000000003</v>
      </c>
      <c r="J143" t="s">
        <v>564</v>
      </c>
      <c r="K143" t="s">
        <v>563</v>
      </c>
      <c r="L143">
        <v>0</v>
      </c>
      <c r="M143">
        <v>73.75</v>
      </c>
      <c r="N143">
        <v>1.1599999999999999E-2</v>
      </c>
      <c r="O143">
        <v>89.385800000000003</v>
      </c>
      <c r="P143" t="s">
        <v>564</v>
      </c>
      <c r="Q143" t="s">
        <v>563</v>
      </c>
      <c r="R143">
        <v>0</v>
      </c>
      <c r="S143">
        <v>85</v>
      </c>
      <c r="T143">
        <v>7.1000000000000004E-3</v>
      </c>
      <c r="U143">
        <v>94.378200000000007</v>
      </c>
      <c r="V143" t="s">
        <v>564</v>
      </c>
      <c r="W143" t="s">
        <v>563</v>
      </c>
      <c r="X143">
        <v>0</v>
      </c>
      <c r="Y143">
        <v>70</v>
      </c>
      <c r="Z143">
        <v>1.0699999999999999E-2</v>
      </c>
      <c r="AA143">
        <v>83.213499999999996</v>
      </c>
      <c r="AB143" t="s">
        <v>564</v>
      </c>
      <c r="AC143" t="s">
        <v>563</v>
      </c>
      <c r="AD143">
        <v>0</v>
      </c>
      <c r="AE143">
        <v>67.5</v>
      </c>
      <c r="AF143">
        <v>1.1599999999999999E-2</v>
      </c>
      <c r="AG143">
        <v>88.511899999999997</v>
      </c>
      <c r="AH143" t="s">
        <v>565</v>
      </c>
      <c r="AI143" t="s">
        <v>563</v>
      </c>
      <c r="AJ143">
        <v>0</v>
      </c>
      <c r="AK143">
        <v>62.5</v>
      </c>
      <c r="AL143">
        <v>2.0500000000000001E-2</v>
      </c>
      <c r="AM143">
        <v>82.607600000000005</v>
      </c>
      <c r="AN143" t="s">
        <v>564</v>
      </c>
      <c r="AO143" t="s">
        <v>563</v>
      </c>
      <c r="AP143">
        <v>0</v>
      </c>
      <c r="AQ143">
        <v>65</v>
      </c>
      <c r="AR143">
        <v>7.3000000000000001E-3</v>
      </c>
      <c r="AS143">
        <v>79.100399999999993</v>
      </c>
      <c r="AT143" t="s">
        <v>564</v>
      </c>
      <c r="AU143" t="s">
        <v>563</v>
      </c>
      <c r="AV143">
        <v>0</v>
      </c>
      <c r="AW143">
        <v>50</v>
      </c>
      <c r="AX143">
        <v>1.1299999999999999E-2</v>
      </c>
      <c r="AY143">
        <v>59.475200000000001</v>
      </c>
      <c r="AZ143" t="s">
        <v>564</v>
      </c>
      <c r="BA143" t="s">
        <v>563</v>
      </c>
      <c r="BB143">
        <v>0</v>
      </c>
      <c r="BC143">
        <v>50</v>
      </c>
      <c r="BD143">
        <v>1.1599999999999999E-2</v>
      </c>
      <c r="BE143">
        <v>59.411000000000001</v>
      </c>
      <c r="BF143" t="s">
        <v>564</v>
      </c>
      <c r="BG143" t="s">
        <v>563</v>
      </c>
      <c r="BH143">
        <v>1E-4</v>
      </c>
      <c r="BI143">
        <v>39</v>
      </c>
      <c r="BJ143">
        <v>1.78E-2</v>
      </c>
      <c r="BK143">
        <v>65.114000000000004</v>
      </c>
      <c r="BL143" t="s">
        <v>564</v>
      </c>
      <c r="BM143" t="s">
        <v>563</v>
      </c>
      <c r="BN143">
        <v>2.0000000000000001E-4</v>
      </c>
      <c r="BO143">
        <v>23.8261</v>
      </c>
      <c r="BP143">
        <v>2.06E-2</v>
      </c>
      <c r="BQ143">
        <v>47.633000000000003</v>
      </c>
      <c r="BR143" t="e">
        <f>-FCELXQIT</f>
        <v>#NAME?</v>
      </c>
      <c r="BS143" t="s">
        <v>563</v>
      </c>
      <c r="BT143">
        <v>0</v>
      </c>
      <c r="BU143">
        <v>85</v>
      </c>
      <c r="BV143">
        <v>1.2E-2</v>
      </c>
      <c r="BW143">
        <v>85.944400000000002</v>
      </c>
      <c r="BX143" t="s">
        <v>565</v>
      </c>
      <c r="BY143" t="s">
        <v>563</v>
      </c>
      <c r="BZ143">
        <v>0</v>
      </c>
      <c r="CA143">
        <v>70</v>
      </c>
      <c r="CB143">
        <v>1.43E-2</v>
      </c>
      <c r="CC143">
        <v>78.868399999999994</v>
      </c>
      <c r="CD143" t="s">
        <v>565</v>
      </c>
      <c r="CE143" t="s">
        <v>563</v>
      </c>
      <c r="CF143">
        <v>0</v>
      </c>
      <c r="CG143">
        <v>70</v>
      </c>
      <c r="CH143">
        <v>9.4000000000000004E-3</v>
      </c>
      <c r="CI143">
        <v>75.446100000000001</v>
      </c>
      <c r="CJ143" t="s">
        <v>564</v>
      </c>
      <c r="CK143" t="s">
        <v>563</v>
      </c>
      <c r="CL143">
        <v>0</v>
      </c>
      <c r="CM143">
        <v>32</v>
      </c>
      <c r="CN143">
        <v>1.15E-2</v>
      </c>
      <c r="CO143">
        <v>45.672699999999999</v>
      </c>
      <c r="CP143" t="s">
        <v>564</v>
      </c>
      <c r="CQ143" t="s">
        <v>563</v>
      </c>
      <c r="CR143">
        <v>2.9999999999999997E-4</v>
      </c>
      <c r="CS143">
        <v>17.413</v>
      </c>
      <c r="CT143">
        <v>2.1100000000000001E-2</v>
      </c>
      <c r="CU143">
        <v>39.9983</v>
      </c>
      <c r="CV143" t="s">
        <v>564</v>
      </c>
      <c r="CW143" t="s">
        <v>563</v>
      </c>
      <c r="CX143">
        <v>5.0000000000000001E-4</v>
      </c>
      <c r="CY143">
        <v>18.268699999999999</v>
      </c>
      <c r="CZ143">
        <v>2.7300000000000001E-2</v>
      </c>
      <c r="DA143">
        <v>37.131</v>
      </c>
      <c r="DB143" t="s">
        <v>564</v>
      </c>
      <c r="DC143" t="s">
        <v>563</v>
      </c>
      <c r="DD143">
        <v>2.0000000000000001E-4</v>
      </c>
      <c r="DE143">
        <v>22.25</v>
      </c>
      <c r="DF143">
        <v>2.0199999999999999E-2</v>
      </c>
      <c r="DG143">
        <v>42.673900000000003</v>
      </c>
      <c r="DH143" t="s">
        <v>566</v>
      </c>
      <c r="DI143" t="s">
        <v>563</v>
      </c>
      <c r="DJ143">
        <v>0</v>
      </c>
      <c r="DK143">
        <v>52.5</v>
      </c>
      <c r="DL143">
        <v>1.9E-2</v>
      </c>
      <c r="DM143">
        <v>71.963999999999999</v>
      </c>
      <c r="DN143" t="s">
        <v>564</v>
      </c>
      <c r="DO143" t="s">
        <v>563</v>
      </c>
      <c r="DP143">
        <v>0</v>
      </c>
      <c r="DQ143">
        <v>62.5</v>
      </c>
      <c r="DR143">
        <v>1.44E-2</v>
      </c>
      <c r="DS143">
        <v>77.997600000000006</v>
      </c>
      <c r="DT143">
        <v>1E-4</v>
      </c>
      <c r="DU143">
        <v>0</v>
      </c>
    </row>
    <row r="144" spans="1:125" x14ac:dyDescent="0.25">
      <c r="A144">
        <v>0</v>
      </c>
      <c r="B144" t="s">
        <v>567</v>
      </c>
      <c r="C144" t="s">
        <v>32</v>
      </c>
      <c r="D144" t="s">
        <v>568</v>
      </c>
      <c r="E144" t="s">
        <v>567</v>
      </c>
      <c r="F144">
        <v>0</v>
      </c>
      <c r="G144">
        <v>73.75</v>
      </c>
      <c r="H144">
        <v>1.9099999999999999E-2</v>
      </c>
      <c r="I144">
        <v>70.376099999999994</v>
      </c>
      <c r="J144" t="s">
        <v>568</v>
      </c>
      <c r="K144" t="s">
        <v>567</v>
      </c>
      <c r="L144">
        <v>0</v>
      </c>
      <c r="M144">
        <v>73.75</v>
      </c>
      <c r="N144">
        <v>1.9099999999999999E-2</v>
      </c>
      <c r="O144">
        <v>70.376099999999994</v>
      </c>
      <c r="P144" t="s">
        <v>568</v>
      </c>
      <c r="Q144" t="s">
        <v>567</v>
      </c>
      <c r="R144">
        <v>0</v>
      </c>
      <c r="S144">
        <v>90</v>
      </c>
      <c r="T144">
        <v>8.0000000000000002E-3</v>
      </c>
      <c r="U144">
        <v>91.934600000000003</v>
      </c>
      <c r="V144" t="s">
        <v>568</v>
      </c>
      <c r="W144" t="s">
        <v>567</v>
      </c>
      <c r="X144">
        <v>0</v>
      </c>
      <c r="Y144">
        <v>85</v>
      </c>
      <c r="Z144">
        <v>7.7999999999999996E-3</v>
      </c>
      <c r="AA144">
        <v>92.488</v>
      </c>
      <c r="AB144" t="s">
        <v>568</v>
      </c>
      <c r="AC144" t="s">
        <v>567</v>
      </c>
      <c r="AD144">
        <v>0</v>
      </c>
      <c r="AE144">
        <v>80</v>
      </c>
      <c r="AF144">
        <v>8.5000000000000006E-3</v>
      </c>
      <c r="AG144">
        <v>95.0047</v>
      </c>
      <c r="AH144" t="s">
        <v>568</v>
      </c>
      <c r="AI144" t="s">
        <v>567</v>
      </c>
      <c r="AJ144">
        <v>0</v>
      </c>
      <c r="AK144">
        <v>77.5</v>
      </c>
      <c r="AL144">
        <v>1.5100000000000001E-2</v>
      </c>
      <c r="AM144">
        <v>91.7958</v>
      </c>
      <c r="AN144" t="s">
        <v>568</v>
      </c>
      <c r="AO144" t="s">
        <v>567</v>
      </c>
      <c r="AP144">
        <v>0</v>
      </c>
      <c r="AQ144">
        <v>61.666699999999999</v>
      </c>
      <c r="AR144">
        <v>8.3999999999999995E-3</v>
      </c>
      <c r="AS144">
        <v>74.727099999999993</v>
      </c>
      <c r="AT144" t="s">
        <v>568</v>
      </c>
      <c r="AU144" t="s">
        <v>567</v>
      </c>
      <c r="AV144">
        <v>0</v>
      </c>
      <c r="AW144">
        <v>50</v>
      </c>
      <c r="AX144">
        <v>1.17E-2</v>
      </c>
      <c r="AY144">
        <v>58.468800000000002</v>
      </c>
      <c r="AZ144" t="s">
        <v>568</v>
      </c>
      <c r="BA144" t="s">
        <v>567</v>
      </c>
      <c r="BB144">
        <v>0</v>
      </c>
      <c r="BC144">
        <v>50</v>
      </c>
      <c r="BD144">
        <v>1.15E-2</v>
      </c>
      <c r="BE144">
        <v>59.552399999999999</v>
      </c>
      <c r="BF144" t="s">
        <v>568</v>
      </c>
      <c r="BG144" t="s">
        <v>567</v>
      </c>
      <c r="BH144">
        <v>0</v>
      </c>
      <c r="BI144">
        <v>60.833300000000001</v>
      </c>
      <c r="BJ144">
        <v>1.47E-2</v>
      </c>
      <c r="BK144">
        <v>75.221100000000007</v>
      </c>
      <c r="BL144" t="s">
        <v>568</v>
      </c>
      <c r="BM144" t="s">
        <v>567</v>
      </c>
      <c r="BN144">
        <v>0</v>
      </c>
      <c r="BO144">
        <v>56.666699999999999</v>
      </c>
      <c r="BP144">
        <v>1.38E-2</v>
      </c>
      <c r="BQ144">
        <v>64.444400000000002</v>
      </c>
      <c r="BR144" t="s">
        <v>568</v>
      </c>
      <c r="BS144" t="s">
        <v>567</v>
      </c>
      <c r="BT144">
        <v>0</v>
      </c>
      <c r="BU144">
        <v>65</v>
      </c>
      <c r="BV144">
        <v>1.83E-2</v>
      </c>
      <c r="BW144">
        <v>70.942700000000002</v>
      </c>
      <c r="BX144" t="s">
        <v>568</v>
      </c>
      <c r="BY144" t="s">
        <v>567</v>
      </c>
      <c r="BZ144">
        <v>0</v>
      </c>
      <c r="CA144">
        <v>65</v>
      </c>
      <c r="CB144">
        <v>1.6899999999999998E-2</v>
      </c>
      <c r="CC144">
        <v>72.546899999999994</v>
      </c>
      <c r="CD144" t="s">
        <v>568</v>
      </c>
      <c r="CE144" t="s">
        <v>567</v>
      </c>
      <c r="CF144">
        <v>0</v>
      </c>
      <c r="CG144">
        <v>80</v>
      </c>
      <c r="CH144">
        <v>7.6E-3</v>
      </c>
      <c r="CI144">
        <v>82.979299999999995</v>
      </c>
      <c r="CJ144" t="s">
        <v>568</v>
      </c>
      <c r="CK144" t="s">
        <v>567</v>
      </c>
      <c r="CL144">
        <v>0</v>
      </c>
      <c r="CM144">
        <v>60</v>
      </c>
      <c r="CN144">
        <v>5.4999999999999997E-3</v>
      </c>
      <c r="CO144">
        <v>72.654200000000003</v>
      </c>
      <c r="CP144" t="s">
        <v>568</v>
      </c>
      <c r="CQ144" t="s">
        <v>567</v>
      </c>
      <c r="CR144">
        <v>0</v>
      </c>
      <c r="CS144">
        <v>53.75</v>
      </c>
      <c r="CT144">
        <v>1.14E-2</v>
      </c>
      <c r="CU144">
        <v>65.361599999999996</v>
      </c>
      <c r="CV144" t="s">
        <v>568</v>
      </c>
      <c r="CW144" t="s">
        <v>567</v>
      </c>
      <c r="CX144">
        <v>0</v>
      </c>
      <c r="CY144">
        <v>47</v>
      </c>
      <c r="CZ144">
        <v>1.4200000000000001E-2</v>
      </c>
      <c r="DA144">
        <v>64.126300000000001</v>
      </c>
      <c r="DB144" t="s">
        <v>568</v>
      </c>
      <c r="DC144" t="s">
        <v>567</v>
      </c>
      <c r="DD144">
        <v>0</v>
      </c>
      <c r="DE144">
        <v>60</v>
      </c>
      <c r="DF144">
        <v>1.0999999999999999E-2</v>
      </c>
      <c r="DG144">
        <v>64.158900000000003</v>
      </c>
      <c r="DH144" t="s">
        <v>568</v>
      </c>
      <c r="DI144" t="s">
        <v>567</v>
      </c>
      <c r="DJ144">
        <v>0</v>
      </c>
      <c r="DK144">
        <v>50</v>
      </c>
      <c r="DL144">
        <v>2.8199999999999999E-2</v>
      </c>
      <c r="DM144">
        <v>58.083799999999997</v>
      </c>
      <c r="DN144" t="s">
        <v>568</v>
      </c>
      <c r="DO144" t="s">
        <v>567</v>
      </c>
      <c r="DP144">
        <v>0</v>
      </c>
      <c r="DQ144">
        <v>42.333300000000001</v>
      </c>
      <c r="DR144">
        <v>2.5499999999999998E-2</v>
      </c>
      <c r="DS144">
        <v>58.811500000000002</v>
      </c>
      <c r="DT144">
        <v>0</v>
      </c>
      <c r="DU144">
        <v>0</v>
      </c>
    </row>
    <row r="145" spans="1:125" x14ac:dyDescent="0.25">
      <c r="A145">
        <v>0</v>
      </c>
      <c r="B145" t="s">
        <v>569</v>
      </c>
      <c r="C145" t="s">
        <v>32</v>
      </c>
      <c r="D145" t="s">
        <v>570</v>
      </c>
      <c r="E145" t="s">
        <v>569</v>
      </c>
      <c r="F145">
        <v>0</v>
      </c>
      <c r="G145">
        <v>76.666700000000006</v>
      </c>
      <c r="H145">
        <v>1.9199999999999998E-2</v>
      </c>
      <c r="I145">
        <v>70.174499999999995</v>
      </c>
      <c r="J145" t="s">
        <v>570</v>
      </c>
      <c r="K145" t="s">
        <v>569</v>
      </c>
      <c r="L145">
        <v>0</v>
      </c>
      <c r="M145">
        <v>76.666700000000006</v>
      </c>
      <c r="N145">
        <v>1.9199999999999998E-2</v>
      </c>
      <c r="O145">
        <v>70.174499999999995</v>
      </c>
      <c r="P145" t="s">
        <v>570</v>
      </c>
      <c r="Q145" t="s">
        <v>569</v>
      </c>
      <c r="R145">
        <v>0</v>
      </c>
      <c r="S145">
        <v>85</v>
      </c>
      <c r="T145">
        <v>1.06E-2</v>
      </c>
      <c r="U145">
        <v>82.864000000000004</v>
      </c>
      <c r="V145" t="s">
        <v>571</v>
      </c>
      <c r="W145" t="s">
        <v>569</v>
      </c>
      <c r="X145">
        <v>0</v>
      </c>
      <c r="Y145">
        <v>85</v>
      </c>
      <c r="Z145">
        <v>1.2200000000000001E-2</v>
      </c>
      <c r="AA145">
        <v>78.066999999999993</v>
      </c>
      <c r="AB145" t="s">
        <v>570</v>
      </c>
      <c r="AC145" t="s">
        <v>569</v>
      </c>
      <c r="AD145">
        <v>0</v>
      </c>
      <c r="AE145">
        <v>85</v>
      </c>
      <c r="AF145">
        <v>1.61E-2</v>
      </c>
      <c r="AG145">
        <v>77.283799999999999</v>
      </c>
      <c r="AH145" t="s">
        <v>571</v>
      </c>
      <c r="AI145" t="s">
        <v>569</v>
      </c>
      <c r="AJ145">
        <v>0</v>
      </c>
      <c r="AK145">
        <v>77.5</v>
      </c>
      <c r="AL145">
        <v>2.9100000000000001E-2</v>
      </c>
      <c r="AM145">
        <v>66.390299999999996</v>
      </c>
      <c r="AN145" t="s">
        <v>570</v>
      </c>
      <c r="AO145" t="s">
        <v>569</v>
      </c>
      <c r="AP145">
        <v>0</v>
      </c>
      <c r="AQ145">
        <v>67.5</v>
      </c>
      <c r="AR145">
        <v>9.7000000000000003E-3</v>
      </c>
      <c r="AS145">
        <v>69.339799999999997</v>
      </c>
      <c r="AT145" t="s">
        <v>570</v>
      </c>
      <c r="AU145" t="s">
        <v>569</v>
      </c>
      <c r="AV145">
        <v>0</v>
      </c>
      <c r="AW145">
        <v>65</v>
      </c>
      <c r="AX145">
        <v>1.35E-2</v>
      </c>
      <c r="AY145">
        <v>53.869599999999998</v>
      </c>
      <c r="AZ145" t="s">
        <v>571</v>
      </c>
      <c r="BA145" t="s">
        <v>569</v>
      </c>
      <c r="BB145">
        <v>0</v>
      </c>
      <c r="BC145">
        <v>70</v>
      </c>
      <c r="BD145">
        <v>1.1900000000000001E-2</v>
      </c>
      <c r="BE145">
        <v>58.677999999999997</v>
      </c>
      <c r="BF145" t="s">
        <v>570</v>
      </c>
      <c r="BG145" t="s">
        <v>569</v>
      </c>
      <c r="BH145">
        <v>0</v>
      </c>
      <c r="BI145">
        <v>72.5</v>
      </c>
      <c r="BJ145">
        <v>1.47E-2</v>
      </c>
      <c r="BK145">
        <v>75.275499999999994</v>
      </c>
      <c r="BL145" t="s">
        <v>570</v>
      </c>
      <c r="BM145" t="s">
        <v>569</v>
      </c>
      <c r="BN145">
        <v>0</v>
      </c>
      <c r="BO145">
        <v>80</v>
      </c>
      <c r="BP145">
        <v>8.6E-3</v>
      </c>
      <c r="BQ145">
        <v>82.993099999999998</v>
      </c>
      <c r="BR145" t="s">
        <v>570</v>
      </c>
      <c r="BS145" t="s">
        <v>569</v>
      </c>
      <c r="BT145">
        <v>0</v>
      </c>
      <c r="BU145">
        <v>85</v>
      </c>
      <c r="BV145">
        <v>1.35E-2</v>
      </c>
      <c r="BW145">
        <v>82.370199999999997</v>
      </c>
      <c r="BX145" t="s">
        <v>570</v>
      </c>
      <c r="BY145" t="s">
        <v>569</v>
      </c>
      <c r="BZ145">
        <v>0</v>
      </c>
      <c r="CA145">
        <v>75</v>
      </c>
      <c r="CB145">
        <v>1.6199999999999999E-2</v>
      </c>
      <c r="CC145">
        <v>74.020600000000002</v>
      </c>
      <c r="CD145" t="s">
        <v>570</v>
      </c>
      <c r="CE145" t="s">
        <v>569</v>
      </c>
      <c r="CF145">
        <v>0</v>
      </c>
      <c r="CG145">
        <v>80</v>
      </c>
      <c r="CH145">
        <v>8.8999999999999999E-3</v>
      </c>
      <c r="CI145">
        <v>77.526399999999995</v>
      </c>
      <c r="CJ145" t="s">
        <v>570</v>
      </c>
      <c r="CK145" t="s">
        <v>569</v>
      </c>
      <c r="CL145">
        <v>0</v>
      </c>
      <c r="CM145">
        <v>70</v>
      </c>
      <c r="CN145">
        <v>5.7000000000000002E-3</v>
      </c>
      <c r="CO145">
        <v>71.5167</v>
      </c>
      <c r="CP145" t="s">
        <v>570</v>
      </c>
      <c r="CQ145" t="s">
        <v>569</v>
      </c>
      <c r="CR145">
        <v>0</v>
      </c>
      <c r="CS145">
        <v>67.5</v>
      </c>
      <c r="CT145">
        <v>9.2999999999999992E-3</v>
      </c>
      <c r="CU145">
        <v>74.084400000000002</v>
      </c>
      <c r="CV145" t="s">
        <v>570</v>
      </c>
      <c r="CW145" t="s">
        <v>569</v>
      </c>
      <c r="CX145">
        <v>0</v>
      </c>
      <c r="CY145">
        <v>70</v>
      </c>
      <c r="CZ145">
        <v>1.17E-2</v>
      </c>
      <c r="DA145">
        <v>72.171300000000002</v>
      </c>
      <c r="DB145" t="s">
        <v>570</v>
      </c>
      <c r="DC145" t="s">
        <v>569</v>
      </c>
      <c r="DD145">
        <v>0</v>
      </c>
      <c r="DE145">
        <v>53.333300000000001</v>
      </c>
      <c r="DF145">
        <v>1.1299999999999999E-2</v>
      </c>
      <c r="DG145">
        <v>63.047800000000002</v>
      </c>
      <c r="DH145" t="s">
        <v>570</v>
      </c>
      <c r="DI145" t="s">
        <v>569</v>
      </c>
      <c r="DJ145">
        <v>0</v>
      </c>
      <c r="DK145">
        <v>56.666699999999999</v>
      </c>
      <c r="DL145">
        <v>3.2899999999999999E-2</v>
      </c>
      <c r="DM145">
        <v>52.6083</v>
      </c>
      <c r="DN145" t="s">
        <v>571</v>
      </c>
      <c r="DO145" t="s">
        <v>569</v>
      </c>
      <c r="DP145">
        <v>0</v>
      </c>
      <c r="DQ145">
        <v>67.5</v>
      </c>
      <c r="DR145">
        <v>1.9E-2</v>
      </c>
      <c r="DS145">
        <v>69.146100000000004</v>
      </c>
      <c r="DT145">
        <v>0</v>
      </c>
      <c r="DU145">
        <v>0</v>
      </c>
    </row>
    <row r="146" spans="1:125" x14ac:dyDescent="0.25">
      <c r="A146">
        <v>0</v>
      </c>
      <c r="B146" t="s">
        <v>572</v>
      </c>
      <c r="C146" t="s">
        <v>32</v>
      </c>
      <c r="D146" t="s">
        <v>573</v>
      </c>
      <c r="E146" t="s">
        <v>572</v>
      </c>
      <c r="F146">
        <v>0</v>
      </c>
      <c r="G146">
        <v>54.166699999999999</v>
      </c>
      <c r="H146">
        <v>2.6800000000000001E-2</v>
      </c>
      <c r="I146">
        <v>53.987299999999998</v>
      </c>
      <c r="J146" t="s">
        <v>573</v>
      </c>
      <c r="K146" t="s">
        <v>572</v>
      </c>
      <c r="L146">
        <v>0</v>
      </c>
      <c r="M146">
        <v>54.166699999999999</v>
      </c>
      <c r="N146">
        <v>2.6800000000000001E-2</v>
      </c>
      <c r="O146">
        <v>53.987299999999998</v>
      </c>
      <c r="P146" t="s">
        <v>574</v>
      </c>
      <c r="Q146" t="s">
        <v>572</v>
      </c>
      <c r="R146">
        <v>0</v>
      </c>
      <c r="S146">
        <v>65.833299999999994</v>
      </c>
      <c r="T146">
        <v>1.44E-2</v>
      </c>
      <c r="U146">
        <v>67.238399999999999</v>
      </c>
      <c r="V146" t="s">
        <v>573</v>
      </c>
      <c r="W146" t="s">
        <v>572</v>
      </c>
      <c r="X146">
        <v>2E-3</v>
      </c>
      <c r="Y146">
        <v>7.1139000000000001</v>
      </c>
      <c r="Z146">
        <v>0.1046</v>
      </c>
      <c r="AA146">
        <v>6.0579999999999998</v>
      </c>
      <c r="AB146" t="s">
        <v>575</v>
      </c>
      <c r="AC146" t="s">
        <v>572</v>
      </c>
      <c r="AD146">
        <v>5.8099999999999999E-2</v>
      </c>
      <c r="AE146">
        <v>2.4538000000000002</v>
      </c>
      <c r="AF146">
        <v>0.3382</v>
      </c>
      <c r="AG146">
        <v>1.8209</v>
      </c>
      <c r="AH146" t="s">
        <v>573</v>
      </c>
      <c r="AI146" t="s">
        <v>572</v>
      </c>
      <c r="AJ146">
        <v>0.18079999999999999</v>
      </c>
      <c r="AK146">
        <v>0.79949999999999999</v>
      </c>
      <c r="AL146">
        <v>0.49930000000000002</v>
      </c>
      <c r="AM146">
        <v>0.43709999999999999</v>
      </c>
      <c r="AN146" t="s">
        <v>576</v>
      </c>
      <c r="AO146" t="s">
        <v>572</v>
      </c>
      <c r="AP146">
        <v>0</v>
      </c>
      <c r="AQ146">
        <v>80</v>
      </c>
      <c r="AR146">
        <v>7.0000000000000001E-3</v>
      </c>
      <c r="AS146">
        <v>80.293899999999994</v>
      </c>
      <c r="AT146" t="s">
        <v>577</v>
      </c>
      <c r="AU146" t="s">
        <v>572</v>
      </c>
      <c r="AV146">
        <v>0</v>
      </c>
      <c r="AW146">
        <v>65</v>
      </c>
      <c r="AX146">
        <v>8.3999999999999995E-3</v>
      </c>
      <c r="AY146">
        <v>69.183199999999999</v>
      </c>
      <c r="AZ146" t="s">
        <v>574</v>
      </c>
      <c r="BA146" t="s">
        <v>572</v>
      </c>
      <c r="BB146">
        <v>0</v>
      </c>
      <c r="BC146">
        <v>70</v>
      </c>
      <c r="BD146">
        <v>8.2000000000000007E-3</v>
      </c>
      <c r="BE146">
        <v>70.581699999999998</v>
      </c>
      <c r="BF146" t="s">
        <v>573</v>
      </c>
      <c r="BG146" t="s">
        <v>572</v>
      </c>
      <c r="BH146">
        <v>0</v>
      </c>
      <c r="BI146">
        <v>53.181800000000003</v>
      </c>
      <c r="BJ146">
        <v>1.8100000000000002E-2</v>
      </c>
      <c r="BK146">
        <v>64.2196</v>
      </c>
      <c r="BL146" t="s">
        <v>576</v>
      </c>
      <c r="BM146" t="s">
        <v>572</v>
      </c>
      <c r="BN146">
        <v>0</v>
      </c>
      <c r="BO146">
        <v>55</v>
      </c>
      <c r="BP146">
        <v>1.3899999999999999E-2</v>
      </c>
      <c r="BQ146">
        <v>64.2072</v>
      </c>
      <c r="BR146" t="s">
        <v>574</v>
      </c>
      <c r="BS146" t="s">
        <v>572</v>
      </c>
      <c r="BT146">
        <v>0</v>
      </c>
      <c r="BU146">
        <v>75</v>
      </c>
      <c r="BV146">
        <v>1.44E-2</v>
      </c>
      <c r="BW146">
        <v>80.150400000000005</v>
      </c>
      <c r="BX146" t="s">
        <v>573</v>
      </c>
      <c r="BY146" t="s">
        <v>572</v>
      </c>
      <c r="BZ146">
        <v>0</v>
      </c>
      <c r="CA146">
        <v>70</v>
      </c>
      <c r="CB146">
        <v>1.5299999999999999E-2</v>
      </c>
      <c r="CC146">
        <v>76.156499999999994</v>
      </c>
      <c r="CD146" t="s">
        <v>575</v>
      </c>
      <c r="CE146" t="s">
        <v>572</v>
      </c>
      <c r="CF146">
        <v>0</v>
      </c>
      <c r="CG146">
        <v>57.5</v>
      </c>
      <c r="CH146">
        <v>1.12E-2</v>
      </c>
      <c r="CI146">
        <v>68.634699999999995</v>
      </c>
      <c r="CJ146" t="s">
        <v>573</v>
      </c>
      <c r="CK146" t="s">
        <v>572</v>
      </c>
      <c r="CL146">
        <v>0</v>
      </c>
      <c r="CM146">
        <v>50</v>
      </c>
      <c r="CN146">
        <v>8.5000000000000006E-3</v>
      </c>
      <c r="CO146">
        <v>56.882800000000003</v>
      </c>
      <c r="CP146" t="s">
        <v>576</v>
      </c>
      <c r="CQ146" t="s">
        <v>572</v>
      </c>
      <c r="CR146">
        <v>0</v>
      </c>
      <c r="CS146">
        <v>52.5</v>
      </c>
      <c r="CT146">
        <v>1.2999999999999999E-2</v>
      </c>
      <c r="CU146">
        <v>59.963200000000001</v>
      </c>
      <c r="CV146" t="s">
        <v>576</v>
      </c>
      <c r="CW146" t="s">
        <v>572</v>
      </c>
      <c r="CX146">
        <v>0</v>
      </c>
      <c r="CY146">
        <v>51.428600000000003</v>
      </c>
      <c r="CZ146">
        <v>1.6799999999999999E-2</v>
      </c>
      <c r="DA146">
        <v>57.024500000000003</v>
      </c>
      <c r="DB146" t="s">
        <v>576</v>
      </c>
      <c r="DC146" t="s">
        <v>572</v>
      </c>
      <c r="DD146">
        <v>0</v>
      </c>
      <c r="DE146">
        <v>51.666699999999999</v>
      </c>
      <c r="DF146">
        <v>1.1599999999999999E-2</v>
      </c>
      <c r="DG146">
        <v>62.110500000000002</v>
      </c>
      <c r="DH146" t="s">
        <v>573</v>
      </c>
      <c r="DI146" t="s">
        <v>572</v>
      </c>
      <c r="DJ146">
        <v>0</v>
      </c>
      <c r="DK146">
        <v>67.5</v>
      </c>
      <c r="DL146">
        <v>1.77E-2</v>
      </c>
      <c r="DM146">
        <v>74.187200000000004</v>
      </c>
      <c r="DN146" t="s">
        <v>574</v>
      </c>
      <c r="DO146" t="s">
        <v>572</v>
      </c>
      <c r="DP146">
        <v>0</v>
      </c>
      <c r="DQ146">
        <v>85</v>
      </c>
      <c r="DR146">
        <v>1.2999999999999999E-2</v>
      </c>
      <c r="DS146">
        <v>80.932699999999997</v>
      </c>
      <c r="DT146">
        <v>1.21E-2</v>
      </c>
      <c r="DU146">
        <v>1</v>
      </c>
    </row>
    <row r="147" spans="1:125" x14ac:dyDescent="0.25">
      <c r="A147">
        <v>0</v>
      </c>
      <c r="B147" t="s">
        <v>578</v>
      </c>
      <c r="C147" t="s">
        <v>32</v>
      </c>
      <c r="D147" t="s">
        <v>579</v>
      </c>
      <c r="E147" t="s">
        <v>578</v>
      </c>
      <c r="F147">
        <v>0</v>
      </c>
      <c r="G147">
        <v>85</v>
      </c>
      <c r="H147">
        <v>5.5999999999999999E-3</v>
      </c>
      <c r="I147">
        <v>96.835599999999999</v>
      </c>
      <c r="J147" t="s">
        <v>579</v>
      </c>
      <c r="K147" t="s">
        <v>578</v>
      </c>
      <c r="L147">
        <v>0</v>
      </c>
      <c r="M147">
        <v>85</v>
      </c>
      <c r="N147">
        <v>5.5999999999999999E-3</v>
      </c>
      <c r="O147">
        <v>96.835599999999999</v>
      </c>
      <c r="P147" t="s">
        <v>579</v>
      </c>
      <c r="Q147" t="s">
        <v>578</v>
      </c>
      <c r="R147">
        <v>0</v>
      </c>
      <c r="S147">
        <v>80</v>
      </c>
      <c r="T147">
        <v>4.7999999999999996E-3</v>
      </c>
      <c r="U147">
        <v>96.558599999999998</v>
      </c>
      <c r="V147" t="s">
        <v>579</v>
      </c>
      <c r="W147" t="s">
        <v>578</v>
      </c>
      <c r="X147">
        <v>0</v>
      </c>
      <c r="Y147">
        <v>67.5</v>
      </c>
      <c r="Z147">
        <v>4.1999999999999997E-3</v>
      </c>
      <c r="AA147">
        <v>96.951099999999997</v>
      </c>
      <c r="AB147" t="s">
        <v>579</v>
      </c>
      <c r="AC147" t="s">
        <v>578</v>
      </c>
      <c r="AD147">
        <v>0</v>
      </c>
      <c r="AE147">
        <v>63.75</v>
      </c>
      <c r="AF147">
        <v>5.8999999999999999E-3</v>
      </c>
      <c r="AG147">
        <v>96.537999999999997</v>
      </c>
      <c r="AH147" t="s">
        <v>579</v>
      </c>
      <c r="AI147" t="s">
        <v>578</v>
      </c>
      <c r="AJ147">
        <v>0</v>
      </c>
      <c r="AK147">
        <v>64.166700000000006</v>
      </c>
      <c r="AL147">
        <v>8.6E-3</v>
      </c>
      <c r="AM147">
        <v>96.679400000000001</v>
      </c>
      <c r="AN147" t="s">
        <v>579</v>
      </c>
      <c r="AO147" t="s">
        <v>578</v>
      </c>
      <c r="AP147">
        <v>0</v>
      </c>
      <c r="AQ147">
        <v>75</v>
      </c>
      <c r="AR147">
        <v>2.5999999999999999E-3</v>
      </c>
      <c r="AS147">
        <v>96.296899999999994</v>
      </c>
      <c r="AT147" t="s">
        <v>579</v>
      </c>
      <c r="AU147" t="s">
        <v>578</v>
      </c>
      <c r="AV147">
        <v>0</v>
      </c>
      <c r="AW147">
        <v>100</v>
      </c>
      <c r="AX147">
        <v>1.5E-3</v>
      </c>
      <c r="AY147">
        <v>97.202699999999993</v>
      </c>
      <c r="AZ147" t="s">
        <v>579</v>
      </c>
      <c r="BA147" t="s">
        <v>578</v>
      </c>
      <c r="BB147">
        <v>0</v>
      </c>
      <c r="BC147">
        <v>100</v>
      </c>
      <c r="BD147">
        <v>1.6999999999999999E-3</v>
      </c>
      <c r="BE147">
        <v>96.976799999999997</v>
      </c>
      <c r="BF147" t="s">
        <v>579</v>
      </c>
      <c r="BG147" t="s">
        <v>578</v>
      </c>
      <c r="BH147">
        <v>0</v>
      </c>
      <c r="BI147">
        <v>65</v>
      </c>
      <c r="BJ147">
        <v>6.1000000000000004E-3</v>
      </c>
      <c r="BK147">
        <v>96.278499999999994</v>
      </c>
      <c r="BL147" t="s">
        <v>579</v>
      </c>
      <c r="BM147" t="s">
        <v>578</v>
      </c>
      <c r="BN147">
        <v>0</v>
      </c>
      <c r="BO147">
        <v>65</v>
      </c>
      <c r="BP147">
        <v>4.5999999999999999E-3</v>
      </c>
      <c r="BQ147">
        <v>95.626800000000003</v>
      </c>
      <c r="BR147" t="s">
        <v>579</v>
      </c>
      <c r="BS147" t="s">
        <v>578</v>
      </c>
      <c r="BT147">
        <v>0</v>
      </c>
      <c r="BU147">
        <v>75</v>
      </c>
      <c r="BV147">
        <v>7.9000000000000008E-3</v>
      </c>
      <c r="BW147">
        <v>94.911299999999997</v>
      </c>
      <c r="BX147" t="s">
        <v>579</v>
      </c>
      <c r="BY147" t="s">
        <v>578</v>
      </c>
      <c r="BZ147">
        <v>0</v>
      </c>
      <c r="CA147">
        <v>56.666699999999999</v>
      </c>
      <c r="CB147">
        <v>7.7999999999999996E-3</v>
      </c>
      <c r="CC147">
        <v>94.225700000000003</v>
      </c>
      <c r="CD147" t="s">
        <v>579</v>
      </c>
      <c r="CE147" t="s">
        <v>578</v>
      </c>
      <c r="CF147">
        <v>0</v>
      </c>
      <c r="CG147">
        <v>70</v>
      </c>
      <c r="CH147">
        <v>4.0000000000000001E-3</v>
      </c>
      <c r="CI147">
        <v>95.4816</v>
      </c>
      <c r="CJ147" t="s">
        <v>579</v>
      </c>
      <c r="CK147" t="s">
        <v>578</v>
      </c>
      <c r="CL147">
        <v>0</v>
      </c>
      <c r="CM147">
        <v>60</v>
      </c>
      <c r="CN147">
        <v>1.4E-3</v>
      </c>
      <c r="CO147">
        <v>96.9649</v>
      </c>
      <c r="CP147" t="s">
        <v>579</v>
      </c>
      <c r="CQ147" t="s">
        <v>578</v>
      </c>
      <c r="CR147">
        <v>0</v>
      </c>
      <c r="CS147">
        <v>47</v>
      </c>
      <c r="CT147">
        <v>3.5000000000000001E-3</v>
      </c>
      <c r="CU147">
        <v>95.973600000000005</v>
      </c>
      <c r="CV147" t="s">
        <v>579</v>
      </c>
      <c r="CW147" t="s">
        <v>578</v>
      </c>
      <c r="CX147">
        <v>0</v>
      </c>
      <c r="CY147">
        <v>48.5</v>
      </c>
      <c r="CZ147">
        <v>4.1999999999999997E-3</v>
      </c>
      <c r="DA147">
        <v>96.014200000000002</v>
      </c>
      <c r="DB147" t="s">
        <v>579</v>
      </c>
      <c r="DC147" t="s">
        <v>578</v>
      </c>
      <c r="DD147">
        <v>0</v>
      </c>
      <c r="DE147">
        <v>65</v>
      </c>
      <c r="DF147">
        <v>2.2000000000000001E-3</v>
      </c>
      <c r="DG147">
        <v>96.679000000000002</v>
      </c>
      <c r="DH147" t="s">
        <v>579</v>
      </c>
      <c r="DI147" t="s">
        <v>578</v>
      </c>
      <c r="DJ147">
        <v>0</v>
      </c>
      <c r="DK147">
        <v>65</v>
      </c>
      <c r="DL147">
        <v>5.4000000000000003E-3</v>
      </c>
      <c r="DM147">
        <v>96.091800000000006</v>
      </c>
      <c r="DN147" t="s">
        <v>579</v>
      </c>
      <c r="DO147" t="s">
        <v>578</v>
      </c>
      <c r="DP147">
        <v>0</v>
      </c>
      <c r="DQ147">
        <v>62.5</v>
      </c>
      <c r="DR147">
        <v>7.4999999999999997E-3</v>
      </c>
      <c r="DS147">
        <v>92.510999999999996</v>
      </c>
      <c r="DT147">
        <v>0</v>
      </c>
      <c r="DU147">
        <v>0</v>
      </c>
    </row>
    <row r="148" spans="1:125" x14ac:dyDescent="0.25">
      <c r="A148">
        <v>0</v>
      </c>
      <c r="B148" t="s">
        <v>580</v>
      </c>
      <c r="C148" t="s">
        <v>32</v>
      </c>
      <c r="D148" t="s">
        <v>581</v>
      </c>
      <c r="E148" t="s">
        <v>580</v>
      </c>
      <c r="F148">
        <v>0</v>
      </c>
      <c r="G148">
        <v>78.333299999999994</v>
      </c>
      <c r="H148">
        <v>1.9099999999999999E-2</v>
      </c>
      <c r="I148">
        <v>70.371200000000002</v>
      </c>
      <c r="J148" t="s">
        <v>581</v>
      </c>
      <c r="K148" t="s">
        <v>580</v>
      </c>
      <c r="L148">
        <v>0</v>
      </c>
      <c r="M148">
        <v>78.333299999999994</v>
      </c>
      <c r="N148">
        <v>1.9099999999999999E-2</v>
      </c>
      <c r="O148">
        <v>70.371200000000002</v>
      </c>
      <c r="P148" t="s">
        <v>581</v>
      </c>
      <c r="Q148" t="s">
        <v>580</v>
      </c>
      <c r="R148">
        <v>0</v>
      </c>
      <c r="S148">
        <v>97.5</v>
      </c>
      <c r="T148">
        <v>6.6E-3</v>
      </c>
      <c r="U148">
        <v>95.207800000000006</v>
      </c>
      <c r="V148" t="s">
        <v>581</v>
      </c>
      <c r="W148" t="s">
        <v>580</v>
      </c>
      <c r="X148">
        <v>0</v>
      </c>
      <c r="Y148">
        <v>100</v>
      </c>
      <c r="Z148">
        <v>6.4999999999999997E-3</v>
      </c>
      <c r="AA148">
        <v>95.210599999999999</v>
      </c>
      <c r="AB148" t="s">
        <v>582</v>
      </c>
      <c r="AC148" t="s">
        <v>580</v>
      </c>
      <c r="AD148">
        <v>0</v>
      </c>
      <c r="AE148">
        <v>90</v>
      </c>
      <c r="AF148">
        <v>7.7000000000000002E-3</v>
      </c>
      <c r="AG148">
        <v>95.426100000000005</v>
      </c>
      <c r="AH148" t="s">
        <v>582</v>
      </c>
      <c r="AI148" t="s">
        <v>580</v>
      </c>
      <c r="AJ148">
        <v>0</v>
      </c>
      <c r="AK148">
        <v>90</v>
      </c>
      <c r="AL148">
        <v>1.26E-2</v>
      </c>
      <c r="AM148">
        <v>95.149500000000003</v>
      </c>
      <c r="AN148" t="s">
        <v>581</v>
      </c>
      <c r="AO148" t="s">
        <v>580</v>
      </c>
      <c r="AP148">
        <v>0</v>
      </c>
      <c r="AQ148">
        <v>72.5</v>
      </c>
      <c r="AR148">
        <v>9.2999999999999992E-3</v>
      </c>
      <c r="AS148">
        <v>71.059399999999997</v>
      </c>
      <c r="AT148" t="s">
        <v>582</v>
      </c>
      <c r="AU148" t="s">
        <v>580</v>
      </c>
      <c r="AV148">
        <v>0</v>
      </c>
      <c r="AW148">
        <v>65</v>
      </c>
      <c r="AX148">
        <v>8.3999999999999995E-3</v>
      </c>
      <c r="AY148">
        <v>69.044700000000006</v>
      </c>
      <c r="AZ148" t="s">
        <v>582</v>
      </c>
      <c r="BA148" t="s">
        <v>580</v>
      </c>
      <c r="BB148">
        <v>0</v>
      </c>
      <c r="BC148">
        <v>70</v>
      </c>
      <c r="BD148">
        <v>7.4999999999999997E-3</v>
      </c>
      <c r="BE148">
        <v>73.370500000000007</v>
      </c>
      <c r="BF148" t="s">
        <v>581</v>
      </c>
      <c r="BG148" t="s">
        <v>580</v>
      </c>
      <c r="BH148">
        <v>0</v>
      </c>
      <c r="BI148">
        <v>85</v>
      </c>
      <c r="BJ148">
        <v>8.8000000000000005E-3</v>
      </c>
      <c r="BK148">
        <v>93.578400000000002</v>
      </c>
      <c r="BL148" t="s">
        <v>581</v>
      </c>
      <c r="BM148" t="s">
        <v>580</v>
      </c>
      <c r="BN148">
        <v>0</v>
      </c>
      <c r="BO148">
        <v>80</v>
      </c>
      <c r="BP148">
        <v>6.6E-3</v>
      </c>
      <c r="BQ148">
        <v>90.421599999999998</v>
      </c>
      <c r="BR148" t="s">
        <v>582</v>
      </c>
      <c r="BS148" t="s">
        <v>580</v>
      </c>
      <c r="BT148">
        <v>0</v>
      </c>
      <c r="BU148">
        <v>100</v>
      </c>
      <c r="BV148">
        <v>7.1999999999999998E-3</v>
      </c>
      <c r="BW148">
        <v>95.421899999999994</v>
      </c>
      <c r="BX148" t="s">
        <v>581</v>
      </c>
      <c r="BY148" t="s">
        <v>580</v>
      </c>
      <c r="BZ148">
        <v>0</v>
      </c>
      <c r="CA148">
        <v>100</v>
      </c>
      <c r="CB148">
        <v>8.0000000000000002E-3</v>
      </c>
      <c r="CC148">
        <v>93.905699999999996</v>
      </c>
      <c r="CD148" t="s">
        <v>581</v>
      </c>
      <c r="CE148" t="s">
        <v>580</v>
      </c>
      <c r="CF148">
        <v>0</v>
      </c>
      <c r="CG148">
        <v>100</v>
      </c>
      <c r="CH148">
        <v>5.1000000000000004E-3</v>
      </c>
      <c r="CI148">
        <v>92.600800000000007</v>
      </c>
      <c r="CJ148" t="s">
        <v>582</v>
      </c>
      <c r="CK148" t="s">
        <v>580</v>
      </c>
      <c r="CL148">
        <v>0</v>
      </c>
      <c r="CM148">
        <v>100</v>
      </c>
      <c r="CN148">
        <v>3.8E-3</v>
      </c>
      <c r="CO148">
        <v>84.477400000000003</v>
      </c>
      <c r="CP148" t="s">
        <v>581</v>
      </c>
      <c r="CQ148" t="s">
        <v>580</v>
      </c>
      <c r="CR148">
        <v>0</v>
      </c>
      <c r="CS148">
        <v>75</v>
      </c>
      <c r="CT148">
        <v>6.6E-3</v>
      </c>
      <c r="CU148">
        <v>85.710499999999996</v>
      </c>
      <c r="CV148" t="s">
        <v>581</v>
      </c>
      <c r="CW148" t="s">
        <v>580</v>
      </c>
      <c r="CX148">
        <v>0</v>
      </c>
      <c r="CY148">
        <v>75</v>
      </c>
      <c r="CZ148">
        <v>8.5000000000000006E-3</v>
      </c>
      <c r="DA148">
        <v>83.86</v>
      </c>
      <c r="DB148" t="s">
        <v>581</v>
      </c>
      <c r="DC148" t="s">
        <v>580</v>
      </c>
      <c r="DD148">
        <v>0</v>
      </c>
      <c r="DE148">
        <v>80</v>
      </c>
      <c r="DF148">
        <v>7.1000000000000004E-3</v>
      </c>
      <c r="DG148">
        <v>78.721299999999999</v>
      </c>
      <c r="DH148" t="s">
        <v>582</v>
      </c>
      <c r="DI148" t="s">
        <v>580</v>
      </c>
      <c r="DJ148">
        <v>0</v>
      </c>
      <c r="DK148">
        <v>85</v>
      </c>
      <c r="DL148">
        <v>1.1599999999999999E-2</v>
      </c>
      <c r="DM148">
        <v>86.201800000000006</v>
      </c>
      <c r="DN148" t="s">
        <v>581</v>
      </c>
      <c r="DO148" t="s">
        <v>580</v>
      </c>
      <c r="DP148">
        <v>0</v>
      </c>
      <c r="DQ148">
        <v>100</v>
      </c>
      <c r="DR148">
        <v>7.6E-3</v>
      </c>
      <c r="DS148">
        <v>92.239900000000006</v>
      </c>
      <c r="DT148">
        <v>0</v>
      </c>
      <c r="DU148">
        <v>0</v>
      </c>
    </row>
    <row r="149" spans="1:125" x14ac:dyDescent="0.25">
      <c r="A149">
        <v>0</v>
      </c>
      <c r="B149" t="s">
        <v>583</v>
      </c>
      <c r="C149" t="s">
        <v>32</v>
      </c>
      <c r="D149" t="s">
        <v>584</v>
      </c>
      <c r="E149" t="s">
        <v>583</v>
      </c>
      <c r="F149">
        <v>2.0000000000000001E-4</v>
      </c>
      <c r="G149">
        <v>28.222200000000001</v>
      </c>
      <c r="H149">
        <v>3.3000000000000002E-2</v>
      </c>
      <c r="I149">
        <v>44.1922</v>
      </c>
      <c r="J149" t="s">
        <v>584</v>
      </c>
      <c r="K149" t="s">
        <v>583</v>
      </c>
      <c r="L149">
        <v>2.0000000000000001E-4</v>
      </c>
      <c r="M149">
        <v>28.222200000000001</v>
      </c>
      <c r="N149">
        <v>3.3000000000000002E-2</v>
      </c>
      <c r="O149">
        <v>44.1922</v>
      </c>
      <c r="P149" t="s">
        <v>585</v>
      </c>
      <c r="Q149" t="s">
        <v>583</v>
      </c>
      <c r="R149">
        <v>1E-4</v>
      </c>
      <c r="S149">
        <v>44.2</v>
      </c>
      <c r="T149">
        <v>1.34E-2</v>
      </c>
      <c r="U149">
        <v>71.125799999999998</v>
      </c>
      <c r="V149" t="e">
        <f>-ELXQITAV</f>
        <v>#NAME?</v>
      </c>
      <c r="W149" t="s">
        <v>583</v>
      </c>
      <c r="X149">
        <v>1.8800000000000001E-2</v>
      </c>
      <c r="Y149">
        <v>2.7597999999999998</v>
      </c>
      <c r="Z149">
        <v>0.1303</v>
      </c>
      <c r="AA149">
        <v>4.4027000000000003</v>
      </c>
      <c r="AB149" t="e">
        <f>-ELXQITAV</f>
        <v>#NAME?</v>
      </c>
      <c r="AC149" t="s">
        <v>583</v>
      </c>
      <c r="AD149">
        <v>0.25869999999999999</v>
      </c>
      <c r="AE149">
        <v>1.0207999999999999</v>
      </c>
      <c r="AF149">
        <v>0.34079999999999999</v>
      </c>
      <c r="AG149">
        <v>1.7906</v>
      </c>
      <c r="AH149" t="e">
        <f>-ELXQITAV</f>
        <v>#NAME?</v>
      </c>
      <c r="AI149" t="s">
        <v>583</v>
      </c>
      <c r="AJ149">
        <v>7.5999999999999998E-2</v>
      </c>
      <c r="AK149">
        <v>1.4710000000000001</v>
      </c>
      <c r="AL149">
        <v>0.27389999999999998</v>
      </c>
      <c r="AM149">
        <v>2.5363000000000002</v>
      </c>
      <c r="AN149" t="s">
        <v>584</v>
      </c>
      <c r="AO149" t="s">
        <v>583</v>
      </c>
      <c r="AP149">
        <v>5.0000000000000001E-4</v>
      </c>
      <c r="AQ149">
        <v>18.150700000000001</v>
      </c>
      <c r="AR149">
        <v>2.2800000000000001E-2</v>
      </c>
      <c r="AS149">
        <v>37.2286</v>
      </c>
      <c r="AT149" t="s">
        <v>584</v>
      </c>
      <c r="AU149" t="s">
        <v>583</v>
      </c>
      <c r="AV149">
        <v>1E-4</v>
      </c>
      <c r="AW149">
        <v>21.2</v>
      </c>
      <c r="AX149">
        <v>2.06E-2</v>
      </c>
      <c r="AY149">
        <v>40.720199999999998</v>
      </c>
      <c r="AZ149" t="s">
        <v>584</v>
      </c>
      <c r="BA149" t="s">
        <v>583</v>
      </c>
      <c r="BB149">
        <v>2.0000000000000001E-4</v>
      </c>
      <c r="BC149">
        <v>17.090900000000001</v>
      </c>
      <c r="BD149">
        <v>2.4899999999999999E-2</v>
      </c>
      <c r="BE149">
        <v>36.3001</v>
      </c>
      <c r="BF149" t="s">
        <v>584</v>
      </c>
      <c r="BG149" t="s">
        <v>583</v>
      </c>
      <c r="BH149">
        <v>1.1999999999999999E-3</v>
      </c>
      <c r="BI149">
        <v>12.6067</v>
      </c>
      <c r="BJ149">
        <v>2.8299999999999999E-2</v>
      </c>
      <c r="BK149">
        <v>39.845100000000002</v>
      </c>
      <c r="BL149" t="s">
        <v>584</v>
      </c>
      <c r="BM149" t="s">
        <v>583</v>
      </c>
      <c r="BN149">
        <v>5.0000000000000001E-4</v>
      </c>
      <c r="BO149">
        <v>16.042899999999999</v>
      </c>
      <c r="BP149">
        <v>2.4500000000000001E-2</v>
      </c>
      <c r="BQ149">
        <v>40.846499999999999</v>
      </c>
      <c r="BR149" t="s">
        <v>584</v>
      </c>
      <c r="BS149" t="s">
        <v>583</v>
      </c>
      <c r="BT149">
        <v>1E-4</v>
      </c>
      <c r="BU149">
        <v>24.125</v>
      </c>
      <c r="BV149">
        <v>3.0599999999999999E-2</v>
      </c>
      <c r="BW149">
        <v>48.291899999999998</v>
      </c>
      <c r="BX149" t="s">
        <v>584</v>
      </c>
      <c r="BY149" t="s">
        <v>583</v>
      </c>
      <c r="BZ149">
        <v>1E-4</v>
      </c>
      <c r="CA149">
        <v>31.6</v>
      </c>
      <c r="CB149">
        <v>2.7300000000000001E-2</v>
      </c>
      <c r="CC149">
        <v>52.0428</v>
      </c>
      <c r="CD149" t="s">
        <v>584</v>
      </c>
      <c r="CE149" t="s">
        <v>583</v>
      </c>
      <c r="CF149">
        <v>1E-4</v>
      </c>
      <c r="CG149">
        <v>18.5</v>
      </c>
      <c r="CH149">
        <v>2.4299999999999999E-2</v>
      </c>
      <c r="CI149">
        <v>37.9559</v>
      </c>
      <c r="CJ149" t="s">
        <v>584</v>
      </c>
      <c r="CK149" t="s">
        <v>583</v>
      </c>
      <c r="CL149">
        <v>2.0000000000000001E-4</v>
      </c>
      <c r="CM149">
        <v>14.176500000000001</v>
      </c>
      <c r="CN149">
        <v>1.52E-2</v>
      </c>
      <c r="CO149">
        <v>35.981099999999998</v>
      </c>
      <c r="CP149" t="s">
        <v>584</v>
      </c>
      <c r="CQ149" t="s">
        <v>583</v>
      </c>
      <c r="CR149">
        <v>5.0000000000000001E-4</v>
      </c>
      <c r="CS149">
        <v>14.682399999999999</v>
      </c>
      <c r="CT149">
        <v>2.29E-2</v>
      </c>
      <c r="CU149">
        <v>36.956699999999998</v>
      </c>
      <c r="CV149" t="s">
        <v>584</v>
      </c>
      <c r="CW149" t="s">
        <v>583</v>
      </c>
      <c r="CX149">
        <v>1.4E-3</v>
      </c>
      <c r="CY149">
        <v>11.7</v>
      </c>
      <c r="CZ149">
        <v>3.0599999999999999E-2</v>
      </c>
      <c r="DA149">
        <v>33.027500000000003</v>
      </c>
      <c r="DB149" t="s">
        <v>584</v>
      </c>
      <c r="DC149" t="s">
        <v>583</v>
      </c>
      <c r="DD149">
        <v>8.0000000000000004E-4</v>
      </c>
      <c r="DE149">
        <v>12.9634</v>
      </c>
      <c r="DF149">
        <v>2.4899999999999999E-2</v>
      </c>
      <c r="DG149">
        <v>35.811700000000002</v>
      </c>
      <c r="DH149" t="s">
        <v>584</v>
      </c>
      <c r="DI149" t="s">
        <v>583</v>
      </c>
      <c r="DJ149">
        <v>2.0000000000000001E-4</v>
      </c>
      <c r="DK149">
        <v>22.52</v>
      </c>
      <c r="DL149">
        <v>5.0700000000000002E-2</v>
      </c>
      <c r="DM149">
        <v>37.696899999999999</v>
      </c>
      <c r="DN149" t="s">
        <v>584</v>
      </c>
      <c r="DO149" t="s">
        <v>583</v>
      </c>
      <c r="DP149">
        <v>1E-4</v>
      </c>
      <c r="DQ149">
        <v>31.090900000000001</v>
      </c>
      <c r="DR149">
        <v>2.8400000000000002E-2</v>
      </c>
      <c r="DS149">
        <v>54.991999999999997</v>
      </c>
      <c r="DT149">
        <v>1.7999999999999999E-2</v>
      </c>
      <c r="DU149">
        <v>2</v>
      </c>
    </row>
    <row r="150" spans="1:125" x14ac:dyDescent="0.25">
      <c r="A150">
        <v>0</v>
      </c>
      <c r="B150" t="s">
        <v>586</v>
      </c>
      <c r="C150" t="s">
        <v>32</v>
      </c>
      <c r="D150" t="s">
        <v>587</v>
      </c>
      <c r="E150" t="s">
        <v>586</v>
      </c>
      <c r="F150">
        <v>4.0000000000000002E-4</v>
      </c>
      <c r="G150">
        <v>22.55</v>
      </c>
      <c r="H150">
        <v>1.18E-2</v>
      </c>
      <c r="I150">
        <v>88.890500000000003</v>
      </c>
      <c r="J150" t="s">
        <v>587</v>
      </c>
      <c r="K150" t="s">
        <v>586</v>
      </c>
      <c r="L150">
        <v>4.0000000000000002E-4</v>
      </c>
      <c r="M150">
        <v>22.55</v>
      </c>
      <c r="N150">
        <v>1.18E-2</v>
      </c>
      <c r="O150">
        <v>88.890500000000003</v>
      </c>
      <c r="P150" t="s">
        <v>588</v>
      </c>
      <c r="Q150" t="s">
        <v>586</v>
      </c>
      <c r="R150">
        <v>1E-4</v>
      </c>
      <c r="S150">
        <v>35.666699999999999</v>
      </c>
      <c r="T150">
        <v>6.7999999999999996E-3</v>
      </c>
      <c r="U150">
        <v>95.082499999999996</v>
      </c>
      <c r="V150" t="s">
        <v>588</v>
      </c>
      <c r="W150" t="s">
        <v>586</v>
      </c>
      <c r="X150">
        <v>0</v>
      </c>
      <c r="Y150">
        <v>38.666699999999999</v>
      </c>
      <c r="Z150">
        <v>8.2000000000000007E-3</v>
      </c>
      <c r="AA150">
        <v>91.227999999999994</v>
      </c>
      <c r="AB150" t="s">
        <v>588</v>
      </c>
      <c r="AC150" t="s">
        <v>586</v>
      </c>
      <c r="AD150">
        <v>0</v>
      </c>
      <c r="AE150">
        <v>40.75</v>
      </c>
      <c r="AF150">
        <v>8.3000000000000001E-3</v>
      </c>
      <c r="AG150">
        <v>95.086799999999997</v>
      </c>
      <c r="AH150" t="s">
        <v>588</v>
      </c>
      <c r="AI150" t="s">
        <v>586</v>
      </c>
      <c r="AJ150">
        <v>1E-4</v>
      </c>
      <c r="AK150">
        <v>42.333300000000001</v>
      </c>
      <c r="AL150">
        <v>1.06E-2</v>
      </c>
      <c r="AM150">
        <v>95.900800000000004</v>
      </c>
      <c r="AN150" t="s">
        <v>588</v>
      </c>
      <c r="AO150" t="s">
        <v>586</v>
      </c>
      <c r="AP150">
        <v>5.0000000000000001E-4</v>
      </c>
      <c r="AQ150">
        <v>18.328800000000001</v>
      </c>
      <c r="AR150">
        <v>7.3000000000000001E-3</v>
      </c>
      <c r="AS150">
        <v>79.184100000000001</v>
      </c>
      <c r="AT150" t="s">
        <v>588</v>
      </c>
      <c r="AU150" t="s">
        <v>586</v>
      </c>
      <c r="AV150">
        <v>1E-4</v>
      </c>
      <c r="AW150">
        <v>18.842099999999999</v>
      </c>
      <c r="AX150">
        <v>7.7999999999999996E-3</v>
      </c>
      <c r="AY150">
        <v>71.412800000000004</v>
      </c>
      <c r="AZ150" t="s">
        <v>588</v>
      </c>
      <c r="BA150" t="s">
        <v>586</v>
      </c>
      <c r="BB150">
        <v>2.0000000000000001E-4</v>
      </c>
      <c r="BC150">
        <v>18.454499999999999</v>
      </c>
      <c r="BD150">
        <v>8.5000000000000006E-3</v>
      </c>
      <c r="BE150">
        <v>69.233800000000002</v>
      </c>
      <c r="BF150" t="s">
        <v>588</v>
      </c>
      <c r="BG150" t="s">
        <v>586</v>
      </c>
      <c r="BH150">
        <v>5.5999999999999999E-3</v>
      </c>
      <c r="BI150">
        <v>5.1848000000000001</v>
      </c>
      <c r="BJ150">
        <v>2.3E-2</v>
      </c>
      <c r="BK150">
        <v>50.865900000000003</v>
      </c>
      <c r="BL150" t="s">
        <v>588</v>
      </c>
      <c r="BM150" t="s">
        <v>586</v>
      </c>
      <c r="BN150">
        <v>3.2000000000000002E-3</v>
      </c>
      <c r="BO150">
        <v>7.0205000000000002</v>
      </c>
      <c r="BP150">
        <v>2.64E-2</v>
      </c>
      <c r="BQ150">
        <v>38.104900000000001</v>
      </c>
      <c r="BR150" t="s">
        <v>588</v>
      </c>
      <c r="BS150" t="s">
        <v>586</v>
      </c>
      <c r="BT150">
        <v>2.0000000000000001E-4</v>
      </c>
      <c r="BU150">
        <v>15.323499999999999</v>
      </c>
      <c r="BV150">
        <v>1.9599999999999999E-2</v>
      </c>
      <c r="BW150">
        <v>68.0595</v>
      </c>
      <c r="BX150" t="s">
        <v>588</v>
      </c>
      <c r="BY150" t="s">
        <v>586</v>
      </c>
      <c r="BZ150">
        <v>2.0000000000000001E-4</v>
      </c>
      <c r="CA150">
        <v>22.4375</v>
      </c>
      <c r="CB150">
        <v>1.6199999999999999E-2</v>
      </c>
      <c r="CC150">
        <v>74.128399999999999</v>
      </c>
      <c r="CD150" t="s">
        <v>588</v>
      </c>
      <c r="CE150" t="s">
        <v>586</v>
      </c>
      <c r="CF150">
        <v>0</v>
      </c>
      <c r="CG150">
        <v>35</v>
      </c>
      <c r="CH150">
        <v>7.1999999999999998E-3</v>
      </c>
      <c r="CI150">
        <v>84.570300000000003</v>
      </c>
      <c r="CJ150" t="s">
        <v>588</v>
      </c>
      <c r="CK150" t="s">
        <v>586</v>
      </c>
      <c r="CL150">
        <v>2.9999999999999997E-4</v>
      </c>
      <c r="CM150">
        <v>12.8596</v>
      </c>
      <c r="CN150">
        <v>8.2000000000000007E-3</v>
      </c>
      <c r="CO150">
        <v>58.242400000000004</v>
      </c>
      <c r="CP150" t="s">
        <v>588</v>
      </c>
      <c r="CQ150" t="s">
        <v>586</v>
      </c>
      <c r="CR150">
        <v>2.8E-3</v>
      </c>
      <c r="CS150">
        <v>6.8944999999999999</v>
      </c>
      <c r="CT150">
        <v>2.3599999999999999E-2</v>
      </c>
      <c r="CU150">
        <v>35.950200000000002</v>
      </c>
      <c r="CV150" t="s">
        <v>588</v>
      </c>
      <c r="CW150" t="s">
        <v>586</v>
      </c>
      <c r="CX150">
        <v>7.1999999999999998E-3</v>
      </c>
      <c r="CY150">
        <v>5.6264000000000003</v>
      </c>
      <c r="CZ150">
        <v>2.9399999999999999E-2</v>
      </c>
      <c r="DA150">
        <v>34.411000000000001</v>
      </c>
      <c r="DB150" t="s">
        <v>588</v>
      </c>
      <c r="DC150" t="s">
        <v>586</v>
      </c>
      <c r="DD150">
        <v>4.0000000000000002E-4</v>
      </c>
      <c r="DE150">
        <v>16.328800000000001</v>
      </c>
      <c r="DF150">
        <v>1.11E-2</v>
      </c>
      <c r="DG150">
        <v>63.944800000000001</v>
      </c>
      <c r="DH150" t="s">
        <v>588</v>
      </c>
      <c r="DI150" t="s">
        <v>586</v>
      </c>
      <c r="DJ150">
        <v>2.0000000000000001E-4</v>
      </c>
      <c r="DK150">
        <v>22.72</v>
      </c>
      <c r="DL150">
        <v>1.6400000000000001E-2</v>
      </c>
      <c r="DM150">
        <v>76.767899999999997</v>
      </c>
      <c r="DN150" t="s">
        <v>588</v>
      </c>
      <c r="DO150" t="s">
        <v>586</v>
      </c>
      <c r="DP150">
        <v>6.9999999999999999E-4</v>
      </c>
      <c r="DQ150">
        <v>17.361899999999999</v>
      </c>
      <c r="DR150">
        <v>2.7900000000000001E-2</v>
      </c>
      <c r="DS150">
        <v>55.768799999999999</v>
      </c>
      <c r="DT150">
        <v>1.1000000000000001E-3</v>
      </c>
      <c r="DU150">
        <v>0</v>
      </c>
    </row>
    <row r="151" spans="1:125" x14ac:dyDescent="0.25">
      <c r="A151">
        <v>0</v>
      </c>
      <c r="B151" t="s">
        <v>589</v>
      </c>
      <c r="C151" t="s">
        <v>32</v>
      </c>
      <c r="D151" t="s">
        <v>590</v>
      </c>
      <c r="E151" t="s">
        <v>589</v>
      </c>
      <c r="F151">
        <v>0</v>
      </c>
      <c r="G151">
        <v>80</v>
      </c>
      <c r="H151">
        <v>2.0299999999999999E-2</v>
      </c>
      <c r="I151">
        <v>67.624200000000002</v>
      </c>
      <c r="J151" t="s">
        <v>590</v>
      </c>
      <c r="K151" t="s">
        <v>589</v>
      </c>
      <c r="L151">
        <v>0</v>
      </c>
      <c r="M151">
        <v>80</v>
      </c>
      <c r="N151">
        <v>2.0299999999999999E-2</v>
      </c>
      <c r="O151">
        <v>67.624200000000002</v>
      </c>
      <c r="P151" t="s">
        <v>590</v>
      </c>
      <c r="Q151" t="s">
        <v>589</v>
      </c>
      <c r="R151">
        <v>0</v>
      </c>
      <c r="S151">
        <v>95</v>
      </c>
      <c r="T151">
        <v>9.4999999999999998E-3</v>
      </c>
      <c r="U151">
        <v>86.840199999999996</v>
      </c>
      <c r="V151" t="s">
        <v>590</v>
      </c>
      <c r="W151" t="s">
        <v>589</v>
      </c>
      <c r="X151">
        <v>0</v>
      </c>
      <c r="Y151">
        <v>85</v>
      </c>
      <c r="Z151">
        <v>6.4999999999999997E-3</v>
      </c>
      <c r="AA151">
        <v>95.255399999999995</v>
      </c>
      <c r="AB151" t="s">
        <v>591</v>
      </c>
      <c r="AC151" t="s">
        <v>589</v>
      </c>
      <c r="AD151">
        <v>0</v>
      </c>
      <c r="AE151">
        <v>90</v>
      </c>
      <c r="AF151">
        <v>7.6E-3</v>
      </c>
      <c r="AG151">
        <v>95.499300000000005</v>
      </c>
      <c r="AH151" t="s">
        <v>591</v>
      </c>
      <c r="AI151" t="s">
        <v>589</v>
      </c>
      <c r="AJ151">
        <v>0</v>
      </c>
      <c r="AK151">
        <v>82.5</v>
      </c>
      <c r="AL151">
        <v>1.44E-2</v>
      </c>
      <c r="AM151">
        <v>92.846500000000006</v>
      </c>
      <c r="AN151" t="s">
        <v>591</v>
      </c>
      <c r="AO151" t="s">
        <v>589</v>
      </c>
      <c r="AP151">
        <v>0</v>
      </c>
      <c r="AQ151">
        <v>63.333300000000001</v>
      </c>
      <c r="AR151">
        <v>1.44E-2</v>
      </c>
      <c r="AS151">
        <v>54.05</v>
      </c>
      <c r="AT151" t="s">
        <v>591</v>
      </c>
      <c r="AU151" t="s">
        <v>589</v>
      </c>
      <c r="AV151">
        <v>0</v>
      </c>
      <c r="AW151">
        <v>65</v>
      </c>
      <c r="AX151">
        <v>1.26E-2</v>
      </c>
      <c r="AY151">
        <v>55.971499999999999</v>
      </c>
      <c r="AZ151" t="s">
        <v>591</v>
      </c>
      <c r="BA151" t="s">
        <v>589</v>
      </c>
      <c r="BB151">
        <v>0</v>
      </c>
      <c r="BC151">
        <v>70</v>
      </c>
      <c r="BD151">
        <v>1.0999999999999999E-2</v>
      </c>
      <c r="BE151">
        <v>61.182000000000002</v>
      </c>
      <c r="BF151" t="s">
        <v>590</v>
      </c>
      <c r="BG151" t="s">
        <v>589</v>
      </c>
      <c r="BH151">
        <v>0</v>
      </c>
      <c r="BI151">
        <v>85</v>
      </c>
      <c r="BJ151">
        <v>1.1599999999999999E-2</v>
      </c>
      <c r="BK151">
        <v>85.638199999999998</v>
      </c>
      <c r="BL151" t="s">
        <v>590</v>
      </c>
      <c r="BM151" t="s">
        <v>589</v>
      </c>
      <c r="BN151">
        <v>0</v>
      </c>
      <c r="BO151">
        <v>75</v>
      </c>
      <c r="BP151">
        <v>1.09E-2</v>
      </c>
      <c r="BQ151">
        <v>74.543499999999995</v>
      </c>
      <c r="BR151" t="s">
        <v>591</v>
      </c>
      <c r="BS151" t="s">
        <v>589</v>
      </c>
      <c r="BT151">
        <v>0</v>
      </c>
      <c r="BU151">
        <v>75</v>
      </c>
      <c r="BV151">
        <v>1.3299999999999999E-2</v>
      </c>
      <c r="BW151">
        <v>82.760800000000003</v>
      </c>
      <c r="BX151" t="s">
        <v>592</v>
      </c>
      <c r="BY151" t="s">
        <v>589</v>
      </c>
      <c r="BZ151">
        <v>0</v>
      </c>
      <c r="CA151">
        <v>80</v>
      </c>
      <c r="CB151">
        <v>1.12E-2</v>
      </c>
      <c r="CC151">
        <v>86.637</v>
      </c>
      <c r="CD151" t="s">
        <v>593</v>
      </c>
      <c r="CE151" t="s">
        <v>589</v>
      </c>
      <c r="CF151">
        <v>0</v>
      </c>
      <c r="CG151">
        <v>100</v>
      </c>
      <c r="CH151">
        <v>6.3E-3</v>
      </c>
      <c r="CI151">
        <v>88.052599999999998</v>
      </c>
      <c r="CJ151" t="s">
        <v>590</v>
      </c>
      <c r="CK151" t="s">
        <v>589</v>
      </c>
      <c r="CL151">
        <v>0</v>
      </c>
      <c r="CM151">
        <v>100</v>
      </c>
      <c r="CN151">
        <v>4.7999999999999996E-3</v>
      </c>
      <c r="CO151">
        <v>77.337900000000005</v>
      </c>
      <c r="CP151" t="s">
        <v>590</v>
      </c>
      <c r="CQ151" t="s">
        <v>589</v>
      </c>
      <c r="CR151">
        <v>0</v>
      </c>
      <c r="CS151">
        <v>67.5</v>
      </c>
      <c r="CT151">
        <v>1.0200000000000001E-2</v>
      </c>
      <c r="CU151">
        <v>69.968900000000005</v>
      </c>
      <c r="CV151" t="s">
        <v>590</v>
      </c>
      <c r="CW151" t="s">
        <v>589</v>
      </c>
      <c r="CX151">
        <v>0</v>
      </c>
      <c r="CY151">
        <v>70</v>
      </c>
      <c r="CZ151">
        <v>1.24E-2</v>
      </c>
      <c r="DA151">
        <v>69.783199999999994</v>
      </c>
      <c r="DB151" t="s">
        <v>590</v>
      </c>
      <c r="DC151" t="s">
        <v>589</v>
      </c>
      <c r="DD151">
        <v>0</v>
      </c>
      <c r="DE151">
        <v>70</v>
      </c>
      <c r="DF151">
        <v>1.01E-2</v>
      </c>
      <c r="DG151">
        <v>67.184700000000007</v>
      </c>
      <c r="DH151" t="s">
        <v>594</v>
      </c>
      <c r="DI151" t="s">
        <v>589</v>
      </c>
      <c r="DJ151">
        <v>0</v>
      </c>
      <c r="DK151">
        <v>67.5</v>
      </c>
      <c r="DL151">
        <v>2.0199999999999999E-2</v>
      </c>
      <c r="DM151">
        <v>69.800399999999996</v>
      </c>
      <c r="DN151" t="s">
        <v>592</v>
      </c>
      <c r="DO151" t="s">
        <v>589</v>
      </c>
      <c r="DP151">
        <v>0</v>
      </c>
      <c r="DQ151">
        <v>62.5</v>
      </c>
      <c r="DR151">
        <v>2.0500000000000001E-2</v>
      </c>
      <c r="DS151">
        <v>66.526399999999995</v>
      </c>
      <c r="DT151">
        <v>0</v>
      </c>
      <c r="DU151">
        <v>0</v>
      </c>
    </row>
    <row r="152" spans="1:125" x14ac:dyDescent="0.25">
      <c r="A152">
        <v>0</v>
      </c>
      <c r="B152" t="s">
        <v>595</v>
      </c>
      <c r="C152" t="s">
        <v>32</v>
      </c>
      <c r="D152" t="s">
        <v>596</v>
      </c>
      <c r="E152" t="s">
        <v>595</v>
      </c>
      <c r="F152">
        <v>0</v>
      </c>
      <c r="G152">
        <v>75</v>
      </c>
      <c r="H152">
        <v>2.0799999999999999E-2</v>
      </c>
      <c r="I152">
        <v>66.462699999999998</v>
      </c>
      <c r="J152" t="s">
        <v>596</v>
      </c>
      <c r="K152" t="s">
        <v>595</v>
      </c>
      <c r="L152">
        <v>0</v>
      </c>
      <c r="M152">
        <v>75</v>
      </c>
      <c r="N152">
        <v>2.0799999999999999E-2</v>
      </c>
      <c r="O152">
        <v>66.462699999999998</v>
      </c>
      <c r="P152" t="s">
        <v>597</v>
      </c>
      <c r="Q152" t="s">
        <v>595</v>
      </c>
      <c r="R152">
        <v>0</v>
      </c>
      <c r="S152">
        <v>85</v>
      </c>
      <c r="T152">
        <v>1.01E-2</v>
      </c>
      <c r="U152">
        <v>84.573599999999999</v>
      </c>
      <c r="V152" t="s">
        <v>596</v>
      </c>
      <c r="W152" t="s">
        <v>595</v>
      </c>
      <c r="X152">
        <v>0</v>
      </c>
      <c r="Y152">
        <v>85</v>
      </c>
      <c r="Z152">
        <v>1.37E-2</v>
      </c>
      <c r="AA152">
        <v>73.104900000000001</v>
      </c>
      <c r="AB152" t="s">
        <v>596</v>
      </c>
      <c r="AC152" t="s">
        <v>595</v>
      </c>
      <c r="AD152">
        <v>0</v>
      </c>
      <c r="AE152">
        <v>85</v>
      </c>
      <c r="AF152">
        <v>1.66E-2</v>
      </c>
      <c r="AG152">
        <v>76.192800000000005</v>
      </c>
      <c r="AH152" t="s">
        <v>597</v>
      </c>
      <c r="AI152" t="s">
        <v>595</v>
      </c>
      <c r="AJ152">
        <v>0</v>
      </c>
      <c r="AK152">
        <v>82.5</v>
      </c>
      <c r="AL152">
        <v>2.5499999999999998E-2</v>
      </c>
      <c r="AM152">
        <v>73.1023</v>
      </c>
      <c r="AN152" t="s">
        <v>596</v>
      </c>
      <c r="AO152" t="s">
        <v>595</v>
      </c>
      <c r="AP152">
        <v>0</v>
      </c>
      <c r="AQ152">
        <v>70</v>
      </c>
      <c r="AR152">
        <v>9.7999999999999997E-3</v>
      </c>
      <c r="AS152">
        <v>69.143199999999993</v>
      </c>
      <c r="AT152" t="s">
        <v>597</v>
      </c>
      <c r="AU152" t="s">
        <v>595</v>
      </c>
      <c r="AV152">
        <v>0</v>
      </c>
      <c r="AW152">
        <v>65</v>
      </c>
      <c r="AX152">
        <v>9.4999999999999998E-3</v>
      </c>
      <c r="AY152">
        <v>65.358699999999999</v>
      </c>
      <c r="AZ152" t="s">
        <v>597</v>
      </c>
      <c r="BA152" t="s">
        <v>595</v>
      </c>
      <c r="BB152">
        <v>0</v>
      </c>
      <c r="BC152">
        <v>70</v>
      </c>
      <c r="BD152">
        <v>9.1000000000000004E-3</v>
      </c>
      <c r="BE152">
        <v>67.305800000000005</v>
      </c>
      <c r="BF152" t="s">
        <v>597</v>
      </c>
      <c r="BG152" t="s">
        <v>595</v>
      </c>
      <c r="BH152">
        <v>0</v>
      </c>
      <c r="BI152">
        <v>58.75</v>
      </c>
      <c r="BJ152">
        <v>1.8800000000000001E-2</v>
      </c>
      <c r="BK152">
        <v>62.243299999999998</v>
      </c>
      <c r="BL152" t="s">
        <v>597</v>
      </c>
      <c r="BM152" t="s">
        <v>595</v>
      </c>
      <c r="BN152">
        <v>0</v>
      </c>
      <c r="BO152">
        <v>75</v>
      </c>
      <c r="BP152">
        <v>1.0999999999999999E-2</v>
      </c>
      <c r="BQ152">
        <v>74.218999999999994</v>
      </c>
      <c r="BR152" t="s">
        <v>597</v>
      </c>
      <c r="BS152" t="s">
        <v>595</v>
      </c>
      <c r="BT152">
        <v>0</v>
      </c>
      <c r="BU152">
        <v>85</v>
      </c>
      <c r="BV152">
        <v>1.6799999999999999E-2</v>
      </c>
      <c r="BW152">
        <v>74.120400000000004</v>
      </c>
      <c r="BX152" t="s">
        <v>597</v>
      </c>
      <c r="BY152" t="s">
        <v>595</v>
      </c>
      <c r="BZ152">
        <v>0</v>
      </c>
      <c r="CA152">
        <v>75</v>
      </c>
      <c r="CB152">
        <v>1.8800000000000001E-2</v>
      </c>
      <c r="CC152">
        <v>68.102800000000002</v>
      </c>
      <c r="CD152" t="s">
        <v>596</v>
      </c>
      <c r="CE152" t="s">
        <v>595</v>
      </c>
      <c r="CF152">
        <v>0</v>
      </c>
      <c r="CG152">
        <v>80</v>
      </c>
      <c r="CH152">
        <v>1.03E-2</v>
      </c>
      <c r="CI152">
        <v>72.114599999999996</v>
      </c>
      <c r="CJ152" t="s">
        <v>597</v>
      </c>
      <c r="CK152" t="s">
        <v>595</v>
      </c>
      <c r="CL152">
        <v>0</v>
      </c>
      <c r="CM152">
        <v>70</v>
      </c>
      <c r="CN152">
        <v>5.4999999999999997E-3</v>
      </c>
      <c r="CO152">
        <v>72.789199999999994</v>
      </c>
      <c r="CP152" t="s">
        <v>597</v>
      </c>
      <c r="CQ152" t="s">
        <v>595</v>
      </c>
      <c r="CR152">
        <v>0</v>
      </c>
      <c r="CS152">
        <v>70</v>
      </c>
      <c r="CT152">
        <v>9.7000000000000003E-3</v>
      </c>
      <c r="CU152">
        <v>72.240499999999997</v>
      </c>
      <c r="CV152" t="s">
        <v>597</v>
      </c>
      <c r="CW152" t="s">
        <v>595</v>
      </c>
      <c r="CX152">
        <v>0</v>
      </c>
      <c r="CY152">
        <v>67.5</v>
      </c>
      <c r="CZ152">
        <v>1.2800000000000001E-2</v>
      </c>
      <c r="DA152">
        <v>68.692599999999999</v>
      </c>
      <c r="DB152" t="s">
        <v>597</v>
      </c>
      <c r="DC152" t="s">
        <v>595</v>
      </c>
      <c r="DD152">
        <v>0</v>
      </c>
      <c r="DE152">
        <v>60</v>
      </c>
      <c r="DF152">
        <v>9.5999999999999992E-3</v>
      </c>
      <c r="DG152">
        <v>68.912899999999993</v>
      </c>
      <c r="DH152" t="s">
        <v>596</v>
      </c>
      <c r="DI152" t="s">
        <v>595</v>
      </c>
      <c r="DJ152">
        <v>0</v>
      </c>
      <c r="DK152">
        <v>67.5</v>
      </c>
      <c r="DL152">
        <v>2.3199999999999998E-2</v>
      </c>
      <c r="DM152">
        <v>65.153300000000002</v>
      </c>
      <c r="DN152" t="s">
        <v>597</v>
      </c>
      <c r="DO152" t="s">
        <v>595</v>
      </c>
      <c r="DP152">
        <v>0</v>
      </c>
      <c r="DQ152">
        <v>65</v>
      </c>
      <c r="DR152">
        <v>2.12E-2</v>
      </c>
      <c r="DS152">
        <v>65.405500000000004</v>
      </c>
      <c r="DT152">
        <v>0</v>
      </c>
      <c r="DU152">
        <v>0</v>
      </c>
    </row>
    <row r="153" spans="1:125" x14ac:dyDescent="0.25">
      <c r="A153">
        <v>0</v>
      </c>
      <c r="B153" t="s">
        <v>598</v>
      </c>
      <c r="C153" t="s">
        <v>32</v>
      </c>
      <c r="D153" t="s">
        <v>599</v>
      </c>
      <c r="E153" t="s">
        <v>598</v>
      </c>
      <c r="F153">
        <v>0</v>
      </c>
      <c r="G153">
        <v>80</v>
      </c>
      <c r="H153">
        <v>9.4999999999999998E-3</v>
      </c>
      <c r="I153">
        <v>93.859200000000001</v>
      </c>
      <c r="J153" t="s">
        <v>599</v>
      </c>
      <c r="K153" t="s">
        <v>598</v>
      </c>
      <c r="L153">
        <v>0</v>
      </c>
      <c r="M153">
        <v>80</v>
      </c>
      <c r="N153">
        <v>9.4999999999999998E-3</v>
      </c>
      <c r="O153">
        <v>93.859200000000001</v>
      </c>
      <c r="P153" t="s">
        <v>600</v>
      </c>
      <c r="Q153" t="s">
        <v>598</v>
      </c>
      <c r="R153">
        <v>0</v>
      </c>
      <c r="S153">
        <v>76.666700000000006</v>
      </c>
      <c r="T153">
        <v>1.14E-2</v>
      </c>
      <c r="U153">
        <v>79.365899999999996</v>
      </c>
      <c r="V153" t="s">
        <v>601</v>
      </c>
      <c r="W153" t="s">
        <v>598</v>
      </c>
      <c r="X153">
        <v>0</v>
      </c>
      <c r="Y153">
        <v>37.5</v>
      </c>
      <c r="Z153">
        <v>9.2999999999999992E-3</v>
      </c>
      <c r="AA153">
        <v>88.100300000000004</v>
      </c>
      <c r="AB153" t="s">
        <v>601</v>
      </c>
      <c r="AC153" t="s">
        <v>598</v>
      </c>
      <c r="AD153">
        <v>2.0000000000000001E-4</v>
      </c>
      <c r="AE153">
        <v>26.0625</v>
      </c>
      <c r="AF153">
        <v>2.5399999999999999E-2</v>
      </c>
      <c r="AG153">
        <v>56.9664</v>
      </c>
      <c r="AH153" t="s">
        <v>601</v>
      </c>
      <c r="AI153" t="s">
        <v>598</v>
      </c>
      <c r="AJ153">
        <v>1E-4</v>
      </c>
      <c r="AK153">
        <v>31.777799999999999</v>
      </c>
      <c r="AL153">
        <v>3.5999999999999997E-2</v>
      </c>
      <c r="AM153">
        <v>54.528199999999998</v>
      </c>
      <c r="AN153" t="s">
        <v>602</v>
      </c>
      <c r="AO153" t="s">
        <v>598</v>
      </c>
      <c r="AP153">
        <v>0</v>
      </c>
      <c r="AQ153">
        <v>80</v>
      </c>
      <c r="AR153">
        <v>3.8E-3</v>
      </c>
      <c r="AS153">
        <v>94.019599999999997</v>
      </c>
      <c r="AT153" t="s">
        <v>601</v>
      </c>
      <c r="AU153" t="s">
        <v>598</v>
      </c>
      <c r="AV153">
        <v>0</v>
      </c>
      <c r="AW153">
        <v>100</v>
      </c>
      <c r="AX153">
        <v>2.3999999999999998E-3</v>
      </c>
      <c r="AY153">
        <v>95.644400000000005</v>
      </c>
      <c r="AZ153" t="s">
        <v>601</v>
      </c>
      <c r="BA153" t="s">
        <v>598</v>
      </c>
      <c r="BB153">
        <v>0</v>
      </c>
      <c r="BC153">
        <v>100</v>
      </c>
      <c r="BD153">
        <v>2.5999999999999999E-3</v>
      </c>
      <c r="BE153">
        <v>95.246600000000001</v>
      </c>
      <c r="BF153" t="s">
        <v>602</v>
      </c>
      <c r="BG153" t="s">
        <v>598</v>
      </c>
      <c r="BH153">
        <v>0</v>
      </c>
      <c r="BI153">
        <v>68.75</v>
      </c>
      <c r="BJ153">
        <v>1.2999999999999999E-2</v>
      </c>
      <c r="BK153">
        <v>81.155600000000007</v>
      </c>
      <c r="BL153" t="s">
        <v>602</v>
      </c>
      <c r="BM153" t="s">
        <v>598</v>
      </c>
      <c r="BN153">
        <v>0</v>
      </c>
      <c r="BO153">
        <v>63.333300000000001</v>
      </c>
      <c r="BP153">
        <v>1.01E-2</v>
      </c>
      <c r="BQ153">
        <v>77.422300000000007</v>
      </c>
      <c r="BR153" t="s">
        <v>601</v>
      </c>
      <c r="BS153" t="s">
        <v>598</v>
      </c>
      <c r="BT153">
        <v>0</v>
      </c>
      <c r="BU153">
        <v>75</v>
      </c>
      <c r="BV153">
        <v>1.24E-2</v>
      </c>
      <c r="BW153">
        <v>84.951499999999996</v>
      </c>
      <c r="BX153" t="s">
        <v>601</v>
      </c>
      <c r="BY153" t="s">
        <v>598</v>
      </c>
      <c r="BZ153">
        <v>0</v>
      </c>
      <c r="CA153">
        <v>70</v>
      </c>
      <c r="CB153">
        <v>1.0999999999999999E-2</v>
      </c>
      <c r="CC153">
        <v>87.211500000000001</v>
      </c>
      <c r="CD153" t="s">
        <v>601</v>
      </c>
      <c r="CE153" t="s">
        <v>598</v>
      </c>
      <c r="CF153">
        <v>0</v>
      </c>
      <c r="CG153">
        <v>80</v>
      </c>
      <c r="CH153">
        <v>4.7999999999999996E-3</v>
      </c>
      <c r="CI153">
        <v>93.864099999999993</v>
      </c>
      <c r="CJ153" t="s">
        <v>600</v>
      </c>
      <c r="CK153" t="s">
        <v>598</v>
      </c>
      <c r="CL153">
        <v>0</v>
      </c>
      <c r="CM153">
        <v>100</v>
      </c>
      <c r="CN153">
        <v>2.5000000000000001E-3</v>
      </c>
      <c r="CO153">
        <v>93.333299999999994</v>
      </c>
      <c r="CP153" t="s">
        <v>602</v>
      </c>
      <c r="CQ153" t="s">
        <v>598</v>
      </c>
      <c r="CR153">
        <v>0</v>
      </c>
      <c r="CS153">
        <v>65</v>
      </c>
      <c r="CT153">
        <v>6.1999999999999998E-3</v>
      </c>
      <c r="CU153">
        <v>87.614000000000004</v>
      </c>
      <c r="CV153" t="s">
        <v>602</v>
      </c>
      <c r="CW153" t="s">
        <v>598</v>
      </c>
      <c r="CX153">
        <v>0</v>
      </c>
      <c r="CY153">
        <v>67.5</v>
      </c>
      <c r="CZ153">
        <v>7.4000000000000003E-3</v>
      </c>
      <c r="DA153">
        <v>87.989199999999997</v>
      </c>
      <c r="DB153" t="s">
        <v>600</v>
      </c>
      <c r="DC153" t="s">
        <v>598</v>
      </c>
      <c r="DD153">
        <v>0</v>
      </c>
      <c r="DE153">
        <v>80</v>
      </c>
      <c r="DF153">
        <v>3.5999999999999999E-3</v>
      </c>
      <c r="DG153">
        <v>94.057900000000004</v>
      </c>
      <c r="DH153" t="s">
        <v>600</v>
      </c>
      <c r="DI153" t="s">
        <v>598</v>
      </c>
      <c r="DJ153">
        <v>0</v>
      </c>
      <c r="DK153">
        <v>70</v>
      </c>
      <c r="DL153">
        <v>7.3000000000000001E-3</v>
      </c>
      <c r="DM153">
        <v>94.344499999999996</v>
      </c>
      <c r="DN153" t="s">
        <v>602</v>
      </c>
      <c r="DO153" t="s">
        <v>598</v>
      </c>
      <c r="DP153">
        <v>0</v>
      </c>
      <c r="DQ153">
        <v>60</v>
      </c>
      <c r="DR153">
        <v>1.3299999999999999E-2</v>
      </c>
      <c r="DS153">
        <v>80.187399999999997</v>
      </c>
      <c r="DT153">
        <v>0</v>
      </c>
      <c r="DU153">
        <v>0</v>
      </c>
    </row>
    <row r="154" spans="1:125" x14ac:dyDescent="0.25">
      <c r="A154">
        <v>0</v>
      </c>
      <c r="B154" t="s">
        <v>603</v>
      </c>
      <c r="C154" t="s">
        <v>32</v>
      </c>
      <c r="D154" t="s">
        <v>604</v>
      </c>
      <c r="E154" t="s">
        <v>603</v>
      </c>
      <c r="F154">
        <v>0</v>
      </c>
      <c r="G154">
        <v>62.857100000000003</v>
      </c>
      <c r="H154">
        <v>1.72E-2</v>
      </c>
      <c r="I154">
        <v>75.030900000000003</v>
      </c>
      <c r="J154" t="s">
        <v>604</v>
      </c>
      <c r="K154" t="s">
        <v>603</v>
      </c>
      <c r="L154">
        <v>0</v>
      </c>
      <c r="M154">
        <v>62.857100000000003</v>
      </c>
      <c r="N154">
        <v>1.72E-2</v>
      </c>
      <c r="O154">
        <v>75.030900000000003</v>
      </c>
      <c r="P154" t="s">
        <v>605</v>
      </c>
      <c r="Q154" t="s">
        <v>603</v>
      </c>
      <c r="R154">
        <v>0</v>
      </c>
      <c r="S154">
        <v>62.857100000000003</v>
      </c>
      <c r="T154">
        <v>1.2999999999999999E-2</v>
      </c>
      <c r="U154">
        <v>72.893199999999993</v>
      </c>
      <c r="V154" t="s">
        <v>604</v>
      </c>
      <c r="W154" t="s">
        <v>603</v>
      </c>
      <c r="X154">
        <v>0</v>
      </c>
      <c r="Y154">
        <v>75</v>
      </c>
      <c r="Z154">
        <v>6.8999999999999999E-3</v>
      </c>
      <c r="AA154">
        <v>94.716999999999999</v>
      </c>
      <c r="AB154" t="s">
        <v>604</v>
      </c>
      <c r="AC154" t="s">
        <v>603</v>
      </c>
      <c r="AD154">
        <v>0</v>
      </c>
      <c r="AE154">
        <v>85</v>
      </c>
      <c r="AF154">
        <v>5.7999999999999996E-3</v>
      </c>
      <c r="AG154">
        <v>96.569299999999998</v>
      </c>
      <c r="AH154" t="s">
        <v>604</v>
      </c>
      <c r="AI154" t="s">
        <v>603</v>
      </c>
      <c r="AJ154">
        <v>0</v>
      </c>
      <c r="AK154">
        <v>70</v>
      </c>
      <c r="AL154">
        <v>1.3299999999999999E-2</v>
      </c>
      <c r="AM154">
        <v>94.456800000000001</v>
      </c>
      <c r="AN154" t="s">
        <v>604</v>
      </c>
      <c r="AO154" t="s">
        <v>603</v>
      </c>
      <c r="AP154">
        <v>0</v>
      </c>
      <c r="AQ154">
        <v>54.285699999999999</v>
      </c>
      <c r="AR154">
        <v>1.14E-2</v>
      </c>
      <c r="AS154">
        <v>63.497</v>
      </c>
      <c r="AT154" t="s">
        <v>604</v>
      </c>
      <c r="AU154" t="s">
        <v>603</v>
      </c>
      <c r="AV154">
        <v>0</v>
      </c>
      <c r="AW154">
        <v>65</v>
      </c>
      <c r="AX154">
        <v>7.1000000000000004E-3</v>
      </c>
      <c r="AY154">
        <v>74.406199999999998</v>
      </c>
      <c r="AZ154" t="s">
        <v>605</v>
      </c>
      <c r="BA154" t="s">
        <v>603</v>
      </c>
      <c r="BB154">
        <v>0</v>
      </c>
      <c r="BC154">
        <v>55</v>
      </c>
      <c r="BD154">
        <v>8.2000000000000007E-3</v>
      </c>
      <c r="BE154">
        <v>70.318700000000007</v>
      </c>
      <c r="BF154" t="s">
        <v>604</v>
      </c>
      <c r="BG154" t="s">
        <v>603</v>
      </c>
      <c r="BH154">
        <v>0</v>
      </c>
      <c r="BI154">
        <v>55</v>
      </c>
      <c r="BJ154">
        <v>1.9400000000000001E-2</v>
      </c>
      <c r="BK154">
        <v>60.4955</v>
      </c>
      <c r="BL154" t="s">
        <v>604</v>
      </c>
      <c r="BM154" t="s">
        <v>603</v>
      </c>
      <c r="BN154">
        <v>0</v>
      </c>
      <c r="BO154">
        <v>45.5</v>
      </c>
      <c r="BP154">
        <v>1.6400000000000001E-2</v>
      </c>
      <c r="BQ154">
        <v>57.203400000000002</v>
      </c>
      <c r="BR154" t="s">
        <v>605</v>
      </c>
      <c r="BS154" t="s">
        <v>603</v>
      </c>
      <c r="BT154">
        <v>0</v>
      </c>
      <c r="BU154">
        <v>50</v>
      </c>
      <c r="BV154">
        <v>2.3099999999999999E-2</v>
      </c>
      <c r="BW154">
        <v>60.834699999999998</v>
      </c>
      <c r="BX154" t="s">
        <v>605</v>
      </c>
      <c r="BY154" t="s">
        <v>603</v>
      </c>
      <c r="BZ154">
        <v>0</v>
      </c>
      <c r="CA154">
        <v>55</v>
      </c>
      <c r="CB154">
        <v>1.6199999999999999E-2</v>
      </c>
      <c r="CC154">
        <v>74.022999999999996</v>
      </c>
      <c r="CD154" t="s">
        <v>604</v>
      </c>
      <c r="CE154" t="s">
        <v>603</v>
      </c>
      <c r="CF154">
        <v>0</v>
      </c>
      <c r="CG154">
        <v>70</v>
      </c>
      <c r="CH154">
        <v>7.3000000000000001E-3</v>
      </c>
      <c r="CI154">
        <v>83.9876</v>
      </c>
      <c r="CJ154" t="s">
        <v>605</v>
      </c>
      <c r="CK154" t="s">
        <v>603</v>
      </c>
      <c r="CL154">
        <v>0</v>
      </c>
      <c r="CM154">
        <v>70</v>
      </c>
      <c r="CN154">
        <v>3.8999999999999998E-3</v>
      </c>
      <c r="CO154">
        <v>83.4816</v>
      </c>
      <c r="CP154" t="s">
        <v>604</v>
      </c>
      <c r="CQ154" t="s">
        <v>603</v>
      </c>
      <c r="CR154">
        <v>0</v>
      </c>
      <c r="CS154">
        <v>44</v>
      </c>
      <c r="CT154">
        <v>1.1900000000000001E-2</v>
      </c>
      <c r="CU154">
        <v>63.808900000000001</v>
      </c>
      <c r="CV154" t="s">
        <v>604</v>
      </c>
      <c r="CW154" t="s">
        <v>603</v>
      </c>
      <c r="CX154">
        <v>0</v>
      </c>
      <c r="CY154">
        <v>46.5</v>
      </c>
      <c r="CZ154">
        <v>1.4E-2</v>
      </c>
      <c r="DA154">
        <v>64.852900000000005</v>
      </c>
      <c r="DB154" t="s">
        <v>604</v>
      </c>
      <c r="DC154" t="s">
        <v>603</v>
      </c>
      <c r="DD154">
        <v>0</v>
      </c>
      <c r="DE154">
        <v>60</v>
      </c>
      <c r="DF154">
        <v>8.0000000000000002E-3</v>
      </c>
      <c r="DG154">
        <v>75.089200000000005</v>
      </c>
      <c r="DH154" t="s">
        <v>604</v>
      </c>
      <c r="DI154" t="s">
        <v>603</v>
      </c>
      <c r="DJ154">
        <v>0</v>
      </c>
      <c r="DK154">
        <v>45</v>
      </c>
      <c r="DL154">
        <v>0.03</v>
      </c>
      <c r="DM154">
        <v>55.8675</v>
      </c>
      <c r="DN154" t="s">
        <v>605</v>
      </c>
      <c r="DO154" t="s">
        <v>603</v>
      </c>
      <c r="DP154">
        <v>1E-4</v>
      </c>
      <c r="DQ154">
        <v>28.666699999999999</v>
      </c>
      <c r="DR154">
        <v>4.6899999999999997E-2</v>
      </c>
      <c r="DS154">
        <v>38.025799999999997</v>
      </c>
      <c r="DT154">
        <v>0</v>
      </c>
      <c r="DU154">
        <v>0</v>
      </c>
    </row>
    <row r="155" spans="1:125" x14ac:dyDescent="0.25">
      <c r="A155">
        <v>0</v>
      </c>
      <c r="B155" t="s">
        <v>606</v>
      </c>
      <c r="C155" t="s">
        <v>32</v>
      </c>
      <c r="D155" t="s">
        <v>607</v>
      </c>
      <c r="E155" t="s">
        <v>606</v>
      </c>
      <c r="F155">
        <v>0</v>
      </c>
      <c r="G155">
        <v>71.25</v>
      </c>
      <c r="H155">
        <v>1.14E-2</v>
      </c>
      <c r="I155">
        <v>89.74</v>
      </c>
      <c r="J155" t="s">
        <v>607</v>
      </c>
      <c r="K155" t="s">
        <v>606</v>
      </c>
      <c r="L155">
        <v>0</v>
      </c>
      <c r="M155">
        <v>71.25</v>
      </c>
      <c r="N155">
        <v>1.14E-2</v>
      </c>
      <c r="O155">
        <v>89.74</v>
      </c>
      <c r="P155" t="s">
        <v>607</v>
      </c>
      <c r="Q155" t="s">
        <v>606</v>
      </c>
      <c r="R155">
        <v>2.0000000000000001E-4</v>
      </c>
      <c r="S155">
        <v>29.5</v>
      </c>
      <c r="T155">
        <v>2.01E-2</v>
      </c>
      <c r="U155">
        <v>46.987699999999997</v>
      </c>
      <c r="V155" t="s">
        <v>607</v>
      </c>
      <c r="W155" t="s">
        <v>606</v>
      </c>
      <c r="X155">
        <v>0</v>
      </c>
      <c r="Y155">
        <v>36.333300000000001</v>
      </c>
      <c r="Z155">
        <v>2.2800000000000001E-2</v>
      </c>
      <c r="AA155">
        <v>47.849600000000002</v>
      </c>
      <c r="AB155" t="s">
        <v>607</v>
      </c>
      <c r="AC155" t="s">
        <v>606</v>
      </c>
      <c r="AD155">
        <v>1E-4</v>
      </c>
      <c r="AE155">
        <v>34.142899999999997</v>
      </c>
      <c r="AF155">
        <v>3.0499999999999999E-2</v>
      </c>
      <c r="AG155">
        <v>48.276299999999999</v>
      </c>
      <c r="AH155" t="s">
        <v>607</v>
      </c>
      <c r="AI155" t="s">
        <v>606</v>
      </c>
      <c r="AJ155">
        <v>1E-4</v>
      </c>
      <c r="AK155">
        <v>32.299999999999997</v>
      </c>
      <c r="AL155">
        <v>3.39E-2</v>
      </c>
      <c r="AM155">
        <v>57.999299999999998</v>
      </c>
      <c r="AN155" t="s">
        <v>607</v>
      </c>
      <c r="AO155" t="s">
        <v>606</v>
      </c>
      <c r="AP155">
        <v>0</v>
      </c>
      <c r="AQ155">
        <v>72.5</v>
      </c>
      <c r="AR155">
        <v>5.5999999999999999E-3</v>
      </c>
      <c r="AS155">
        <v>86.389899999999997</v>
      </c>
      <c r="AT155" t="s">
        <v>607</v>
      </c>
      <c r="AU155" t="s">
        <v>606</v>
      </c>
      <c r="AV155">
        <v>0</v>
      </c>
      <c r="AW155">
        <v>65</v>
      </c>
      <c r="AX155">
        <v>7.1999999999999998E-3</v>
      </c>
      <c r="AY155">
        <v>73.976200000000006</v>
      </c>
      <c r="AZ155" t="s">
        <v>607</v>
      </c>
      <c r="BA155" t="s">
        <v>606</v>
      </c>
      <c r="BB155">
        <v>0</v>
      </c>
      <c r="BC155">
        <v>60</v>
      </c>
      <c r="BD155">
        <v>7.7000000000000002E-3</v>
      </c>
      <c r="BE155">
        <v>72.589600000000004</v>
      </c>
      <c r="BF155" t="s">
        <v>607</v>
      </c>
      <c r="BG155" t="s">
        <v>606</v>
      </c>
      <c r="BH155">
        <v>1E-4</v>
      </c>
      <c r="BI155">
        <v>42.4</v>
      </c>
      <c r="BJ155">
        <v>1.5900000000000001E-2</v>
      </c>
      <c r="BK155">
        <v>71.346999999999994</v>
      </c>
      <c r="BL155" t="s">
        <v>608</v>
      </c>
      <c r="BM155" t="s">
        <v>606</v>
      </c>
      <c r="BN155">
        <v>0</v>
      </c>
      <c r="BO155">
        <v>58.333300000000001</v>
      </c>
      <c r="BP155">
        <v>9.4999999999999998E-3</v>
      </c>
      <c r="BQ155">
        <v>79.863500000000002</v>
      </c>
      <c r="BR155" t="s">
        <v>607</v>
      </c>
      <c r="BS155" t="s">
        <v>606</v>
      </c>
      <c r="BT155">
        <v>0</v>
      </c>
      <c r="BU155">
        <v>49</v>
      </c>
      <c r="BV155">
        <v>1.7500000000000002E-2</v>
      </c>
      <c r="BW155">
        <v>72.557500000000005</v>
      </c>
      <c r="BX155" t="s">
        <v>607</v>
      </c>
      <c r="BY155" t="s">
        <v>606</v>
      </c>
      <c r="BZ155">
        <v>0</v>
      </c>
      <c r="CA155">
        <v>47</v>
      </c>
      <c r="CB155">
        <v>1.7999999999999999E-2</v>
      </c>
      <c r="CC155">
        <v>69.776799999999994</v>
      </c>
      <c r="CD155" t="s">
        <v>609</v>
      </c>
      <c r="CE155" t="s">
        <v>606</v>
      </c>
      <c r="CF155">
        <v>0</v>
      </c>
      <c r="CG155">
        <v>44</v>
      </c>
      <c r="CH155">
        <v>9.1000000000000004E-3</v>
      </c>
      <c r="CI155">
        <v>76.849100000000007</v>
      </c>
      <c r="CJ155" t="s">
        <v>607</v>
      </c>
      <c r="CK155" t="s">
        <v>606</v>
      </c>
      <c r="CL155">
        <v>0</v>
      </c>
      <c r="CM155">
        <v>55</v>
      </c>
      <c r="CN155">
        <v>4.7000000000000002E-3</v>
      </c>
      <c r="CO155">
        <v>77.806899999999999</v>
      </c>
      <c r="CP155" t="s">
        <v>607</v>
      </c>
      <c r="CQ155" t="s">
        <v>606</v>
      </c>
      <c r="CR155">
        <v>0</v>
      </c>
      <c r="CS155">
        <v>53.75</v>
      </c>
      <c r="CT155">
        <v>7.7999999999999996E-3</v>
      </c>
      <c r="CU155">
        <v>80.637299999999996</v>
      </c>
      <c r="CV155" t="s">
        <v>607</v>
      </c>
      <c r="CW155" t="s">
        <v>606</v>
      </c>
      <c r="CX155">
        <v>0</v>
      </c>
      <c r="CY155">
        <v>56.25</v>
      </c>
      <c r="CZ155">
        <v>9.4999999999999998E-3</v>
      </c>
      <c r="DA155">
        <v>80.285899999999998</v>
      </c>
      <c r="DB155" t="s">
        <v>607</v>
      </c>
      <c r="DC155" t="s">
        <v>606</v>
      </c>
      <c r="DD155">
        <v>0</v>
      </c>
      <c r="DE155">
        <v>53.333300000000001</v>
      </c>
      <c r="DF155">
        <v>8.0000000000000002E-3</v>
      </c>
      <c r="DG155">
        <v>74.902299999999997</v>
      </c>
      <c r="DH155" t="s">
        <v>607</v>
      </c>
      <c r="DI155" t="s">
        <v>606</v>
      </c>
      <c r="DJ155">
        <v>0</v>
      </c>
      <c r="DK155">
        <v>50</v>
      </c>
      <c r="DL155">
        <v>1.9199999999999998E-2</v>
      </c>
      <c r="DM155">
        <v>71.616699999999994</v>
      </c>
      <c r="DN155" t="s">
        <v>607</v>
      </c>
      <c r="DO155" t="s">
        <v>606</v>
      </c>
      <c r="DP155">
        <v>0</v>
      </c>
      <c r="DQ155">
        <v>42.666699999999999</v>
      </c>
      <c r="DR155">
        <v>2.12E-2</v>
      </c>
      <c r="DS155">
        <v>65.342200000000005</v>
      </c>
      <c r="DT155">
        <v>0</v>
      </c>
      <c r="DU155">
        <v>0</v>
      </c>
    </row>
    <row r="156" spans="1:125" x14ac:dyDescent="0.25">
      <c r="A156">
        <v>0</v>
      </c>
      <c r="B156" t="s">
        <v>610</v>
      </c>
      <c r="C156" t="s">
        <v>32</v>
      </c>
      <c r="D156" t="s">
        <v>611</v>
      </c>
      <c r="E156" t="s">
        <v>610</v>
      </c>
      <c r="F156">
        <v>0</v>
      </c>
      <c r="G156">
        <v>75</v>
      </c>
      <c r="H156">
        <v>5.0000000000000001E-3</v>
      </c>
      <c r="I156">
        <v>97.196700000000007</v>
      </c>
      <c r="J156" t="s">
        <v>611</v>
      </c>
      <c r="K156" t="s">
        <v>610</v>
      </c>
      <c r="L156">
        <v>0</v>
      </c>
      <c r="M156">
        <v>75</v>
      </c>
      <c r="N156">
        <v>5.0000000000000001E-3</v>
      </c>
      <c r="O156">
        <v>97.196700000000007</v>
      </c>
      <c r="P156" t="s">
        <v>612</v>
      </c>
      <c r="Q156" t="s">
        <v>610</v>
      </c>
      <c r="R156">
        <v>2.0000000000000001E-4</v>
      </c>
      <c r="S156">
        <v>29.5</v>
      </c>
      <c r="T156">
        <v>1.15E-2</v>
      </c>
      <c r="U156">
        <v>79.105699999999999</v>
      </c>
      <c r="V156" t="s">
        <v>612</v>
      </c>
      <c r="W156" t="s">
        <v>610</v>
      </c>
      <c r="X156">
        <v>0</v>
      </c>
      <c r="Y156">
        <v>56.666699999999999</v>
      </c>
      <c r="Z156">
        <v>6.3E-3</v>
      </c>
      <c r="AA156">
        <v>95.391099999999994</v>
      </c>
      <c r="AB156" t="e">
        <f>-DKXQQWKK</f>
        <v>#NAME?</v>
      </c>
      <c r="AC156" t="s">
        <v>610</v>
      </c>
      <c r="AD156">
        <v>1E-4</v>
      </c>
      <c r="AE156">
        <v>39.75</v>
      </c>
      <c r="AF156">
        <v>1.0699999999999999E-2</v>
      </c>
      <c r="AG156">
        <v>90.540400000000005</v>
      </c>
      <c r="AH156" t="s">
        <v>613</v>
      </c>
      <c r="AI156" t="s">
        <v>610</v>
      </c>
      <c r="AJ156">
        <v>1E-4</v>
      </c>
      <c r="AK156">
        <v>31.777799999999999</v>
      </c>
      <c r="AL156">
        <v>1.2699999999999999E-2</v>
      </c>
      <c r="AM156">
        <v>95.092500000000001</v>
      </c>
      <c r="AN156" t="s">
        <v>613</v>
      </c>
      <c r="AO156" t="s">
        <v>610</v>
      </c>
      <c r="AP156">
        <v>0</v>
      </c>
      <c r="AQ156">
        <v>70</v>
      </c>
      <c r="AR156">
        <v>1.8E-3</v>
      </c>
      <c r="AS156">
        <v>97.413200000000003</v>
      </c>
      <c r="AT156" t="s">
        <v>611</v>
      </c>
      <c r="AU156" t="s">
        <v>610</v>
      </c>
      <c r="AV156">
        <v>0</v>
      </c>
      <c r="AW156">
        <v>100</v>
      </c>
      <c r="AX156">
        <v>1.2999999999999999E-3</v>
      </c>
      <c r="AY156">
        <v>97.509200000000007</v>
      </c>
      <c r="AZ156" t="s">
        <v>611</v>
      </c>
      <c r="BA156" t="s">
        <v>610</v>
      </c>
      <c r="BB156">
        <v>0</v>
      </c>
      <c r="BC156">
        <v>100</v>
      </c>
      <c r="BD156">
        <v>1.4E-3</v>
      </c>
      <c r="BE156">
        <v>97.424700000000001</v>
      </c>
      <c r="BF156" t="s">
        <v>614</v>
      </c>
      <c r="BG156" t="s">
        <v>610</v>
      </c>
      <c r="BH156">
        <v>0</v>
      </c>
      <c r="BI156">
        <v>75</v>
      </c>
      <c r="BJ156">
        <v>4.7000000000000002E-3</v>
      </c>
      <c r="BK156">
        <v>97.176400000000001</v>
      </c>
      <c r="BL156" t="s">
        <v>611</v>
      </c>
      <c r="BM156" t="s">
        <v>610</v>
      </c>
      <c r="BN156">
        <v>0</v>
      </c>
      <c r="BO156">
        <v>90</v>
      </c>
      <c r="BP156">
        <v>2.8999999999999998E-3</v>
      </c>
      <c r="BQ156">
        <v>97.188999999999993</v>
      </c>
      <c r="BR156" t="s">
        <v>612</v>
      </c>
      <c r="BS156" t="s">
        <v>610</v>
      </c>
      <c r="BT156">
        <v>0</v>
      </c>
      <c r="BU156">
        <v>51.666699999999999</v>
      </c>
      <c r="BV156">
        <v>1.0500000000000001E-2</v>
      </c>
      <c r="BW156">
        <v>89.492400000000004</v>
      </c>
      <c r="BX156" t="s">
        <v>612</v>
      </c>
      <c r="BY156" t="s">
        <v>610</v>
      </c>
      <c r="BZ156">
        <v>0</v>
      </c>
      <c r="CA156">
        <v>62.5</v>
      </c>
      <c r="CB156">
        <v>7.9000000000000008E-3</v>
      </c>
      <c r="CC156">
        <v>94.161699999999996</v>
      </c>
      <c r="CD156" t="s">
        <v>614</v>
      </c>
      <c r="CE156" t="s">
        <v>610</v>
      </c>
      <c r="CF156">
        <v>0</v>
      </c>
      <c r="CG156">
        <v>70</v>
      </c>
      <c r="CH156">
        <v>3.3E-3</v>
      </c>
      <c r="CI156">
        <v>96.260999999999996</v>
      </c>
      <c r="CJ156" t="s">
        <v>611</v>
      </c>
      <c r="CK156" t="s">
        <v>610</v>
      </c>
      <c r="CL156">
        <v>0</v>
      </c>
      <c r="CM156">
        <v>70</v>
      </c>
      <c r="CN156">
        <v>1.4E-3</v>
      </c>
      <c r="CO156">
        <v>96.879499999999993</v>
      </c>
      <c r="CP156" t="e">
        <f>-DKXQQWKK</f>
        <v>#NAME?</v>
      </c>
      <c r="CQ156" t="s">
        <v>610</v>
      </c>
      <c r="CR156">
        <v>0</v>
      </c>
      <c r="CS156">
        <v>90</v>
      </c>
      <c r="CT156">
        <v>2.0999999999999999E-3</v>
      </c>
      <c r="CU156">
        <v>97.559799999999996</v>
      </c>
      <c r="CV156" t="s">
        <v>611</v>
      </c>
      <c r="CW156" t="s">
        <v>610</v>
      </c>
      <c r="CX156">
        <v>0</v>
      </c>
      <c r="CY156">
        <v>90</v>
      </c>
      <c r="CZ156">
        <v>2.5999999999999999E-3</v>
      </c>
      <c r="DA156">
        <v>97.511799999999994</v>
      </c>
      <c r="DB156" t="s">
        <v>611</v>
      </c>
      <c r="DC156" t="s">
        <v>610</v>
      </c>
      <c r="DD156">
        <v>0</v>
      </c>
      <c r="DE156">
        <v>80</v>
      </c>
      <c r="DF156">
        <v>1.8E-3</v>
      </c>
      <c r="DG156">
        <v>97.405500000000004</v>
      </c>
      <c r="DH156" t="s">
        <v>611</v>
      </c>
      <c r="DI156" t="s">
        <v>610</v>
      </c>
      <c r="DJ156">
        <v>0</v>
      </c>
      <c r="DK156">
        <v>60</v>
      </c>
      <c r="DL156">
        <v>5.8999999999999999E-3</v>
      </c>
      <c r="DM156">
        <v>95.732699999999994</v>
      </c>
      <c r="DN156" t="s">
        <v>611</v>
      </c>
      <c r="DO156" t="s">
        <v>610</v>
      </c>
      <c r="DP156">
        <v>0</v>
      </c>
      <c r="DQ156">
        <v>67.5</v>
      </c>
      <c r="DR156">
        <v>5.8999999999999999E-3</v>
      </c>
      <c r="DS156">
        <v>95.2624</v>
      </c>
      <c r="DT156">
        <v>0</v>
      </c>
      <c r="DU156">
        <v>0</v>
      </c>
    </row>
    <row r="157" spans="1:125" x14ac:dyDescent="0.25">
      <c r="A157">
        <v>0</v>
      </c>
      <c r="B157" t="s">
        <v>615</v>
      </c>
      <c r="C157" t="s">
        <v>32</v>
      </c>
      <c r="D157" t="s">
        <v>616</v>
      </c>
      <c r="E157" t="s">
        <v>615</v>
      </c>
      <c r="F157">
        <v>0</v>
      </c>
      <c r="G157">
        <v>72.5</v>
      </c>
      <c r="H157">
        <v>1.01E-2</v>
      </c>
      <c r="I157">
        <v>92.490700000000004</v>
      </c>
      <c r="J157" t="s">
        <v>616</v>
      </c>
      <c r="K157" t="s">
        <v>615</v>
      </c>
      <c r="L157">
        <v>0</v>
      </c>
      <c r="M157">
        <v>72.5</v>
      </c>
      <c r="N157">
        <v>1.01E-2</v>
      </c>
      <c r="O157">
        <v>92.490700000000004</v>
      </c>
      <c r="P157" t="s">
        <v>616</v>
      </c>
      <c r="Q157" t="s">
        <v>615</v>
      </c>
      <c r="R157">
        <v>0</v>
      </c>
      <c r="S157">
        <v>90</v>
      </c>
      <c r="T157">
        <v>7.0000000000000001E-3</v>
      </c>
      <c r="U157">
        <v>94.8583</v>
      </c>
      <c r="V157" t="s">
        <v>616</v>
      </c>
      <c r="W157" t="s">
        <v>615</v>
      </c>
      <c r="X157">
        <v>0</v>
      </c>
      <c r="Y157">
        <v>53.75</v>
      </c>
      <c r="Z157">
        <v>6.1000000000000004E-3</v>
      </c>
      <c r="AA157">
        <v>95.491600000000005</v>
      </c>
      <c r="AB157" t="s">
        <v>616</v>
      </c>
      <c r="AC157" t="s">
        <v>615</v>
      </c>
      <c r="AD157">
        <v>0</v>
      </c>
      <c r="AE157">
        <v>62.5</v>
      </c>
      <c r="AF157">
        <v>8.6E-3</v>
      </c>
      <c r="AG157">
        <v>94.675700000000006</v>
      </c>
      <c r="AH157" t="s">
        <v>616</v>
      </c>
      <c r="AI157" t="s">
        <v>615</v>
      </c>
      <c r="AJ157">
        <v>0</v>
      </c>
      <c r="AK157">
        <v>53.333300000000001</v>
      </c>
      <c r="AL157">
        <v>1.77E-2</v>
      </c>
      <c r="AM157">
        <v>87.636300000000006</v>
      </c>
      <c r="AN157" t="s">
        <v>616</v>
      </c>
      <c r="AO157" t="s">
        <v>615</v>
      </c>
      <c r="AP157">
        <v>0</v>
      </c>
      <c r="AQ157">
        <v>63.333300000000001</v>
      </c>
      <c r="AR157">
        <v>5.4999999999999997E-3</v>
      </c>
      <c r="AS157">
        <v>87.024900000000002</v>
      </c>
      <c r="AT157" t="s">
        <v>616</v>
      </c>
      <c r="AU157" t="s">
        <v>615</v>
      </c>
      <c r="AV157">
        <v>0</v>
      </c>
      <c r="AW157">
        <v>100</v>
      </c>
      <c r="AX157">
        <v>3.3999999999999998E-3</v>
      </c>
      <c r="AY157">
        <v>91.854600000000005</v>
      </c>
      <c r="AZ157" t="s">
        <v>616</v>
      </c>
      <c r="BA157" t="s">
        <v>615</v>
      </c>
      <c r="BB157">
        <v>0</v>
      </c>
      <c r="BC157">
        <v>100</v>
      </c>
      <c r="BD157">
        <v>3.3999999999999998E-3</v>
      </c>
      <c r="BE157">
        <v>92.008300000000006</v>
      </c>
      <c r="BF157" t="s">
        <v>616</v>
      </c>
      <c r="BG157" t="s">
        <v>615</v>
      </c>
      <c r="BH157">
        <v>0</v>
      </c>
      <c r="BI157">
        <v>67.5</v>
      </c>
      <c r="BJ157">
        <v>1.01E-2</v>
      </c>
      <c r="BK157">
        <v>90.208200000000005</v>
      </c>
      <c r="BL157" t="s">
        <v>616</v>
      </c>
      <c r="BM157" t="s">
        <v>615</v>
      </c>
      <c r="BN157">
        <v>0</v>
      </c>
      <c r="BO157">
        <v>70</v>
      </c>
      <c r="BP157">
        <v>7.3000000000000001E-3</v>
      </c>
      <c r="BQ157">
        <v>87.837599999999995</v>
      </c>
      <c r="BR157" t="s">
        <v>616</v>
      </c>
      <c r="BS157" t="s">
        <v>615</v>
      </c>
      <c r="BT157">
        <v>0</v>
      </c>
      <c r="BU157">
        <v>75</v>
      </c>
      <c r="BV157">
        <v>1.14E-2</v>
      </c>
      <c r="BW157">
        <v>87.274299999999997</v>
      </c>
      <c r="BX157" t="s">
        <v>616</v>
      </c>
      <c r="BY157" t="s">
        <v>615</v>
      </c>
      <c r="BZ157">
        <v>0</v>
      </c>
      <c r="CA157">
        <v>75</v>
      </c>
      <c r="CB157">
        <v>8.6999999999999994E-3</v>
      </c>
      <c r="CC157">
        <v>92.436000000000007</v>
      </c>
      <c r="CD157" t="s">
        <v>616</v>
      </c>
      <c r="CE157" t="s">
        <v>615</v>
      </c>
      <c r="CF157">
        <v>0</v>
      </c>
      <c r="CG157">
        <v>70</v>
      </c>
      <c r="CH157">
        <v>4.3E-3</v>
      </c>
      <c r="CI157">
        <v>95.137600000000006</v>
      </c>
      <c r="CJ157" t="s">
        <v>616</v>
      </c>
      <c r="CK157" t="s">
        <v>615</v>
      </c>
      <c r="CL157">
        <v>0</v>
      </c>
      <c r="CM157">
        <v>100</v>
      </c>
      <c r="CN157">
        <v>2E-3</v>
      </c>
      <c r="CO157">
        <v>95.528300000000002</v>
      </c>
      <c r="CP157" t="s">
        <v>616</v>
      </c>
      <c r="CQ157" t="s">
        <v>615</v>
      </c>
      <c r="CR157">
        <v>0</v>
      </c>
      <c r="CS157">
        <v>67.5</v>
      </c>
      <c r="CT157">
        <v>5.8999999999999999E-3</v>
      </c>
      <c r="CU157">
        <v>88.75</v>
      </c>
      <c r="CV157" t="s">
        <v>616</v>
      </c>
      <c r="CW157" t="s">
        <v>615</v>
      </c>
      <c r="CX157">
        <v>0</v>
      </c>
      <c r="CY157">
        <v>65</v>
      </c>
      <c r="CZ157">
        <v>7.3000000000000001E-3</v>
      </c>
      <c r="DA157">
        <v>88.552300000000002</v>
      </c>
      <c r="DB157" t="s">
        <v>616</v>
      </c>
      <c r="DC157" t="s">
        <v>615</v>
      </c>
      <c r="DD157">
        <v>0</v>
      </c>
      <c r="DE157">
        <v>80</v>
      </c>
      <c r="DF157">
        <v>3.8999999999999998E-3</v>
      </c>
      <c r="DG157">
        <v>92.971100000000007</v>
      </c>
      <c r="DH157" t="s">
        <v>616</v>
      </c>
      <c r="DI157" t="s">
        <v>615</v>
      </c>
      <c r="DJ157">
        <v>0</v>
      </c>
      <c r="DK157">
        <v>85</v>
      </c>
      <c r="DL157">
        <v>8.9999999999999993E-3</v>
      </c>
      <c r="DM157">
        <v>91.240799999999993</v>
      </c>
      <c r="DN157" t="s">
        <v>616</v>
      </c>
      <c r="DO157" t="s">
        <v>615</v>
      </c>
      <c r="DP157">
        <v>0</v>
      </c>
      <c r="DQ157">
        <v>85</v>
      </c>
      <c r="DR157">
        <v>7.7999999999999996E-3</v>
      </c>
      <c r="DS157">
        <v>92.020899999999997</v>
      </c>
      <c r="DT157">
        <v>0</v>
      </c>
      <c r="DU157">
        <v>0</v>
      </c>
    </row>
    <row r="158" spans="1:125" x14ac:dyDescent="0.25">
      <c r="A158">
        <v>0</v>
      </c>
      <c r="B158" t="s">
        <v>617</v>
      </c>
      <c r="C158" t="s">
        <v>32</v>
      </c>
      <c r="D158" t="s">
        <v>618</v>
      </c>
      <c r="E158" t="s">
        <v>617</v>
      </c>
      <c r="F158">
        <v>0</v>
      </c>
      <c r="G158">
        <v>52.5</v>
      </c>
      <c r="H158">
        <v>1.6299999999999999E-2</v>
      </c>
      <c r="I158">
        <v>77.171599999999998</v>
      </c>
      <c r="J158" t="s">
        <v>618</v>
      </c>
      <c r="K158" t="s">
        <v>617</v>
      </c>
      <c r="L158">
        <v>0</v>
      </c>
      <c r="M158">
        <v>52.5</v>
      </c>
      <c r="N158">
        <v>1.6299999999999999E-2</v>
      </c>
      <c r="O158">
        <v>77.171599999999998</v>
      </c>
      <c r="P158" t="e">
        <f>-QITAVEKV</f>
        <v>#NAME?</v>
      </c>
      <c r="Q158" t="s">
        <v>617</v>
      </c>
      <c r="R158">
        <v>0</v>
      </c>
      <c r="S158">
        <v>51.923099999999998</v>
      </c>
      <c r="T158">
        <v>1.2999999999999999E-2</v>
      </c>
      <c r="U158">
        <v>72.975999999999999</v>
      </c>
      <c r="V158" t="e">
        <f>-QITAVEKV</f>
        <v>#NAME?</v>
      </c>
      <c r="W158" t="s">
        <v>617</v>
      </c>
      <c r="X158">
        <v>1E-4</v>
      </c>
      <c r="Y158">
        <v>30.8</v>
      </c>
      <c r="Z158">
        <v>2.8000000000000001E-2</v>
      </c>
      <c r="AA158">
        <v>38.198399999999999</v>
      </c>
      <c r="AB158" t="e">
        <f>-QITAVEKV</f>
        <v>#NAME?</v>
      </c>
      <c r="AC158" t="s">
        <v>617</v>
      </c>
      <c r="AD158">
        <v>2.0000000000000001E-4</v>
      </c>
      <c r="AE158">
        <v>27.375</v>
      </c>
      <c r="AF158">
        <v>3.9300000000000002E-2</v>
      </c>
      <c r="AG158">
        <v>36.947499999999998</v>
      </c>
      <c r="AH158" t="e">
        <f>-QITAVEKV</f>
        <v>#NAME?</v>
      </c>
      <c r="AI158" t="s">
        <v>617</v>
      </c>
      <c r="AJ158">
        <v>2.0000000000000001E-4</v>
      </c>
      <c r="AK158">
        <v>27.071400000000001</v>
      </c>
      <c r="AL158">
        <v>4.3799999999999999E-2</v>
      </c>
      <c r="AM158">
        <v>43.600999999999999</v>
      </c>
      <c r="AN158" t="s">
        <v>618</v>
      </c>
      <c r="AO158" t="s">
        <v>617</v>
      </c>
      <c r="AP158">
        <v>2.0000000000000001E-4</v>
      </c>
      <c r="AQ158">
        <v>27</v>
      </c>
      <c r="AR158">
        <v>1.29E-2</v>
      </c>
      <c r="AS158">
        <v>58.563699999999997</v>
      </c>
      <c r="AT158" t="s">
        <v>618</v>
      </c>
      <c r="AU158" t="s">
        <v>617</v>
      </c>
      <c r="AV158">
        <v>0</v>
      </c>
      <c r="AW158">
        <v>34</v>
      </c>
      <c r="AX158">
        <v>1.3599999999999999E-2</v>
      </c>
      <c r="AY158">
        <v>53.6282</v>
      </c>
      <c r="AZ158" t="s">
        <v>618</v>
      </c>
      <c r="BA158" t="s">
        <v>617</v>
      </c>
      <c r="BB158">
        <v>0</v>
      </c>
      <c r="BC158">
        <v>29.6</v>
      </c>
      <c r="BD158">
        <v>1.7100000000000001E-2</v>
      </c>
      <c r="BE158">
        <v>47.061799999999998</v>
      </c>
      <c r="BF158" t="s">
        <v>618</v>
      </c>
      <c r="BG158" t="s">
        <v>617</v>
      </c>
      <c r="BH158">
        <v>2.9999999999999997E-4</v>
      </c>
      <c r="BI158">
        <v>23.4375</v>
      </c>
      <c r="BJ158">
        <v>1.9400000000000001E-2</v>
      </c>
      <c r="BK158">
        <v>60.451000000000001</v>
      </c>
      <c r="BL158" t="s">
        <v>618</v>
      </c>
      <c r="BM158" t="s">
        <v>617</v>
      </c>
      <c r="BN158">
        <v>4.0000000000000002E-4</v>
      </c>
      <c r="BO158">
        <v>17.6724</v>
      </c>
      <c r="BP158">
        <v>2.2800000000000001E-2</v>
      </c>
      <c r="BQ158">
        <v>43.563200000000002</v>
      </c>
      <c r="BR158" t="s">
        <v>618</v>
      </c>
      <c r="BS158" t="s">
        <v>617</v>
      </c>
      <c r="BT158">
        <v>0</v>
      </c>
      <c r="BU158">
        <v>46</v>
      </c>
      <c r="BV158">
        <v>1.9400000000000001E-2</v>
      </c>
      <c r="BW158">
        <v>68.486400000000003</v>
      </c>
      <c r="BX158" t="s">
        <v>619</v>
      </c>
      <c r="BY158" t="s">
        <v>617</v>
      </c>
      <c r="BZ158">
        <v>0</v>
      </c>
      <c r="CA158">
        <v>41</v>
      </c>
      <c r="CB158">
        <v>1.9E-2</v>
      </c>
      <c r="CC158">
        <v>67.593000000000004</v>
      </c>
      <c r="CD158" t="e">
        <f>-QITAVEKV</f>
        <v>#NAME?</v>
      </c>
      <c r="CE158" t="s">
        <v>617</v>
      </c>
      <c r="CF158">
        <v>0</v>
      </c>
      <c r="CG158">
        <v>29.75</v>
      </c>
      <c r="CH158">
        <v>1.6299999999999999E-2</v>
      </c>
      <c r="CI158">
        <v>53.521000000000001</v>
      </c>
      <c r="CJ158" t="s">
        <v>618</v>
      </c>
      <c r="CK158" t="s">
        <v>617</v>
      </c>
      <c r="CL158">
        <v>1E-4</v>
      </c>
      <c r="CM158">
        <v>17.777799999999999</v>
      </c>
      <c r="CN158">
        <v>1.21E-2</v>
      </c>
      <c r="CO158">
        <v>43.837600000000002</v>
      </c>
      <c r="CP158" t="s">
        <v>618</v>
      </c>
      <c r="CQ158" t="s">
        <v>617</v>
      </c>
      <c r="CR158">
        <v>2.9999999999999997E-4</v>
      </c>
      <c r="CS158">
        <v>18.487200000000001</v>
      </c>
      <c r="CT158">
        <v>1.6899999999999998E-2</v>
      </c>
      <c r="CU158">
        <v>48.887300000000003</v>
      </c>
      <c r="CV158" t="s">
        <v>618</v>
      </c>
      <c r="CW158" t="s">
        <v>617</v>
      </c>
      <c r="CX158">
        <v>4.0000000000000002E-4</v>
      </c>
      <c r="CY158">
        <v>19.75</v>
      </c>
      <c r="CZ158">
        <v>2.0500000000000001E-2</v>
      </c>
      <c r="DA158">
        <v>48.464300000000001</v>
      </c>
      <c r="DB158" t="s">
        <v>618</v>
      </c>
      <c r="DC158" t="s">
        <v>617</v>
      </c>
      <c r="DD158">
        <v>4.0000000000000002E-4</v>
      </c>
      <c r="DE158">
        <v>16.479500000000002</v>
      </c>
      <c r="DF158">
        <v>2.12E-2</v>
      </c>
      <c r="DG158">
        <v>41.042700000000004</v>
      </c>
      <c r="DH158" t="s">
        <v>618</v>
      </c>
      <c r="DI158" t="s">
        <v>617</v>
      </c>
      <c r="DJ158">
        <v>1E-4</v>
      </c>
      <c r="DK158">
        <v>33.200000000000003</v>
      </c>
      <c r="DL158">
        <v>3.15E-2</v>
      </c>
      <c r="DM158">
        <v>54.023499999999999</v>
      </c>
      <c r="DN158" t="s">
        <v>618</v>
      </c>
      <c r="DO158" t="s">
        <v>617</v>
      </c>
      <c r="DP158">
        <v>1E-4</v>
      </c>
      <c r="DQ158">
        <v>29.923100000000002</v>
      </c>
      <c r="DR158">
        <v>3.0099999999999998E-2</v>
      </c>
      <c r="DS158">
        <v>53.087600000000002</v>
      </c>
      <c r="DT158">
        <v>1E-4</v>
      </c>
      <c r="DU158">
        <v>0</v>
      </c>
    </row>
    <row r="159" spans="1:125" x14ac:dyDescent="0.25">
      <c r="A159">
        <v>0</v>
      </c>
      <c r="B159" t="s">
        <v>620</v>
      </c>
      <c r="C159" t="s">
        <v>32</v>
      </c>
      <c r="D159" t="s">
        <v>621</v>
      </c>
      <c r="E159" t="s">
        <v>620</v>
      </c>
      <c r="F159">
        <v>0</v>
      </c>
      <c r="G159">
        <v>78.333299999999994</v>
      </c>
      <c r="H159">
        <v>6.8999999999999999E-3</v>
      </c>
      <c r="I159">
        <v>96.141499999999994</v>
      </c>
      <c r="J159" t="s">
        <v>621</v>
      </c>
      <c r="K159" t="s">
        <v>620</v>
      </c>
      <c r="L159">
        <v>0</v>
      </c>
      <c r="M159">
        <v>78.333299999999994</v>
      </c>
      <c r="N159">
        <v>6.8999999999999999E-3</v>
      </c>
      <c r="O159">
        <v>96.141499999999994</v>
      </c>
      <c r="P159" t="s">
        <v>622</v>
      </c>
      <c r="Q159" t="s">
        <v>620</v>
      </c>
      <c r="R159">
        <v>2.0000000000000001E-4</v>
      </c>
      <c r="S159">
        <v>30.533300000000001</v>
      </c>
      <c r="T159">
        <v>1.0800000000000001E-2</v>
      </c>
      <c r="U159">
        <v>82.007199999999997</v>
      </c>
      <c r="V159" t="s">
        <v>622</v>
      </c>
      <c r="W159" t="s">
        <v>620</v>
      </c>
      <c r="X159">
        <v>0</v>
      </c>
      <c r="Y159">
        <v>47</v>
      </c>
      <c r="Z159">
        <v>7.1000000000000004E-3</v>
      </c>
      <c r="AA159">
        <v>94.287199999999999</v>
      </c>
      <c r="AB159" t="s">
        <v>622</v>
      </c>
      <c r="AC159" t="s">
        <v>620</v>
      </c>
      <c r="AD159">
        <v>0</v>
      </c>
      <c r="AE159">
        <v>57</v>
      </c>
      <c r="AF159">
        <v>9.1000000000000004E-3</v>
      </c>
      <c r="AG159">
        <v>93.670900000000003</v>
      </c>
      <c r="AH159" t="s">
        <v>623</v>
      </c>
      <c r="AI159" t="s">
        <v>620</v>
      </c>
      <c r="AJ159">
        <v>0</v>
      </c>
      <c r="AK159">
        <v>50.555599999999998</v>
      </c>
      <c r="AL159">
        <v>1.3599999999999999E-2</v>
      </c>
      <c r="AM159">
        <v>94.085800000000006</v>
      </c>
      <c r="AN159" t="s">
        <v>623</v>
      </c>
      <c r="AO159" t="s">
        <v>620</v>
      </c>
      <c r="AP159">
        <v>1E-4</v>
      </c>
      <c r="AQ159">
        <v>36.6</v>
      </c>
      <c r="AR159">
        <v>5.7000000000000002E-3</v>
      </c>
      <c r="AS159">
        <v>86.132300000000001</v>
      </c>
      <c r="AT159" t="s">
        <v>621</v>
      </c>
      <c r="AU159" t="s">
        <v>620</v>
      </c>
      <c r="AV159">
        <v>0</v>
      </c>
      <c r="AW159">
        <v>50</v>
      </c>
      <c r="AX159">
        <v>3.8999999999999998E-3</v>
      </c>
      <c r="AY159">
        <v>89.648899999999998</v>
      </c>
      <c r="AZ159" t="s">
        <v>621</v>
      </c>
      <c r="BA159" t="s">
        <v>620</v>
      </c>
      <c r="BB159">
        <v>0</v>
      </c>
      <c r="BC159">
        <v>50</v>
      </c>
      <c r="BD159">
        <v>4.0000000000000001E-3</v>
      </c>
      <c r="BE159">
        <v>89.305999999999997</v>
      </c>
      <c r="BF159" t="s">
        <v>622</v>
      </c>
      <c r="BG159" t="s">
        <v>620</v>
      </c>
      <c r="BH159">
        <v>1E-4</v>
      </c>
      <c r="BI159">
        <v>45.666699999999999</v>
      </c>
      <c r="BJ159">
        <v>9.7999999999999997E-3</v>
      </c>
      <c r="BK159">
        <v>90.902299999999997</v>
      </c>
      <c r="BL159" t="s">
        <v>622</v>
      </c>
      <c r="BM159" t="s">
        <v>620</v>
      </c>
      <c r="BN159">
        <v>0</v>
      </c>
      <c r="BO159">
        <v>48</v>
      </c>
      <c r="BP159">
        <v>6.0000000000000001E-3</v>
      </c>
      <c r="BQ159">
        <v>92.519599999999997</v>
      </c>
      <c r="BR159" t="s">
        <v>624</v>
      </c>
      <c r="BS159" t="s">
        <v>620</v>
      </c>
      <c r="BT159">
        <v>1E-4</v>
      </c>
      <c r="BU159">
        <v>23.5</v>
      </c>
      <c r="BV159">
        <v>2.4299999999999999E-2</v>
      </c>
      <c r="BW159">
        <v>58.552399999999999</v>
      </c>
      <c r="BX159" t="s">
        <v>622</v>
      </c>
      <c r="BY159" t="s">
        <v>620</v>
      </c>
      <c r="BZ159">
        <v>1E-4</v>
      </c>
      <c r="CA159">
        <v>26.818200000000001</v>
      </c>
      <c r="CB159">
        <v>2.1100000000000001E-2</v>
      </c>
      <c r="CC159">
        <v>63.167099999999998</v>
      </c>
      <c r="CD159" t="s">
        <v>622</v>
      </c>
      <c r="CE159" t="s">
        <v>620</v>
      </c>
      <c r="CF159">
        <v>0</v>
      </c>
      <c r="CG159">
        <v>52.5</v>
      </c>
      <c r="CH159">
        <v>4.1999999999999997E-3</v>
      </c>
      <c r="CI159">
        <v>95.223299999999995</v>
      </c>
      <c r="CJ159" t="s">
        <v>621</v>
      </c>
      <c r="CK159" t="s">
        <v>620</v>
      </c>
      <c r="CL159">
        <v>0</v>
      </c>
      <c r="CM159">
        <v>60</v>
      </c>
      <c r="CN159">
        <v>2.3E-3</v>
      </c>
      <c r="CO159">
        <v>94.512799999999999</v>
      </c>
      <c r="CP159" t="s">
        <v>622</v>
      </c>
      <c r="CQ159" t="s">
        <v>620</v>
      </c>
      <c r="CR159">
        <v>0</v>
      </c>
      <c r="CS159">
        <v>53.75</v>
      </c>
      <c r="CT159">
        <v>4.4000000000000003E-3</v>
      </c>
      <c r="CU159">
        <v>94.784300000000002</v>
      </c>
      <c r="CV159" t="s">
        <v>622</v>
      </c>
      <c r="CW159" t="s">
        <v>620</v>
      </c>
      <c r="CX159">
        <v>0</v>
      </c>
      <c r="CY159">
        <v>50</v>
      </c>
      <c r="CZ159">
        <v>5.4999999999999997E-3</v>
      </c>
      <c r="DA159">
        <v>94.385800000000003</v>
      </c>
      <c r="DB159" t="s">
        <v>624</v>
      </c>
      <c r="DC159" t="s">
        <v>620</v>
      </c>
      <c r="DD159">
        <v>0</v>
      </c>
      <c r="DE159">
        <v>53.333300000000001</v>
      </c>
      <c r="DF159">
        <v>4.0000000000000001E-3</v>
      </c>
      <c r="DG159">
        <v>92.413200000000003</v>
      </c>
      <c r="DH159" t="s">
        <v>624</v>
      </c>
      <c r="DI159" t="s">
        <v>620</v>
      </c>
      <c r="DJ159">
        <v>1E-4</v>
      </c>
      <c r="DK159">
        <v>26</v>
      </c>
      <c r="DL159">
        <v>1.9400000000000001E-2</v>
      </c>
      <c r="DM159">
        <v>71.251800000000003</v>
      </c>
      <c r="DN159" t="s">
        <v>622</v>
      </c>
      <c r="DO159" t="s">
        <v>620</v>
      </c>
      <c r="DP159">
        <v>1E-3</v>
      </c>
      <c r="DQ159">
        <v>14.803000000000001</v>
      </c>
      <c r="DR159">
        <v>3.78E-2</v>
      </c>
      <c r="DS159">
        <v>45.239699999999999</v>
      </c>
      <c r="DT159">
        <v>1E-4</v>
      </c>
      <c r="DU159">
        <v>0</v>
      </c>
    </row>
    <row r="160" spans="1:125" x14ac:dyDescent="0.25">
      <c r="A160">
        <v>0</v>
      </c>
      <c r="B160" t="s">
        <v>625</v>
      </c>
      <c r="C160" t="s">
        <v>32</v>
      </c>
      <c r="D160" t="s">
        <v>626</v>
      </c>
      <c r="E160" t="s">
        <v>625</v>
      </c>
      <c r="F160">
        <v>5.9999999999999995E-4</v>
      </c>
      <c r="G160">
        <v>18.52</v>
      </c>
      <c r="H160">
        <v>3.6900000000000002E-2</v>
      </c>
      <c r="I160">
        <v>39.191200000000002</v>
      </c>
      <c r="J160" t="s">
        <v>626</v>
      </c>
      <c r="K160" t="s">
        <v>625</v>
      </c>
      <c r="L160">
        <v>5.9999999999999995E-4</v>
      </c>
      <c r="M160">
        <v>18.52</v>
      </c>
      <c r="N160">
        <v>3.6900000000000002E-2</v>
      </c>
      <c r="O160">
        <v>39.191200000000002</v>
      </c>
      <c r="P160" t="s">
        <v>627</v>
      </c>
      <c r="Q160" t="s">
        <v>625</v>
      </c>
      <c r="R160">
        <v>0</v>
      </c>
      <c r="S160">
        <v>51.538499999999999</v>
      </c>
      <c r="T160">
        <v>9.7999999999999997E-3</v>
      </c>
      <c r="U160">
        <v>85.977199999999996</v>
      </c>
      <c r="V160" t="s">
        <v>626</v>
      </c>
      <c r="W160" t="s">
        <v>625</v>
      </c>
      <c r="X160">
        <v>2.0000000000000001E-4</v>
      </c>
      <c r="Y160">
        <v>20</v>
      </c>
      <c r="Z160">
        <v>1.6400000000000001E-2</v>
      </c>
      <c r="AA160">
        <v>64.391800000000003</v>
      </c>
      <c r="AB160" t="s">
        <v>626</v>
      </c>
      <c r="AC160" t="s">
        <v>625</v>
      </c>
      <c r="AD160">
        <v>4.0000000000000002E-4</v>
      </c>
      <c r="AE160">
        <v>19.54</v>
      </c>
      <c r="AF160">
        <v>2.3199999999999998E-2</v>
      </c>
      <c r="AG160">
        <v>61.167999999999999</v>
      </c>
      <c r="AH160" t="s">
        <v>626</v>
      </c>
      <c r="AI160" t="s">
        <v>625</v>
      </c>
      <c r="AJ160">
        <v>2.0000000000000001E-4</v>
      </c>
      <c r="AK160">
        <v>24.473700000000001</v>
      </c>
      <c r="AL160">
        <v>2.2200000000000001E-2</v>
      </c>
      <c r="AM160">
        <v>79.382400000000004</v>
      </c>
      <c r="AN160" t="s">
        <v>626</v>
      </c>
      <c r="AO160" t="s">
        <v>625</v>
      </c>
      <c r="AP160">
        <v>5.0000000000000001E-4</v>
      </c>
      <c r="AQ160">
        <v>18.821899999999999</v>
      </c>
      <c r="AR160">
        <v>2.0199999999999999E-2</v>
      </c>
      <c r="AS160">
        <v>41.365200000000002</v>
      </c>
      <c r="AT160" t="s">
        <v>626</v>
      </c>
      <c r="AU160" t="s">
        <v>625</v>
      </c>
      <c r="AV160">
        <v>2.0000000000000001E-4</v>
      </c>
      <c r="AW160">
        <v>14.847799999999999</v>
      </c>
      <c r="AX160">
        <v>2.4500000000000001E-2</v>
      </c>
      <c r="AY160">
        <v>35.924900000000001</v>
      </c>
      <c r="AZ160" t="s">
        <v>626</v>
      </c>
      <c r="BA160" t="s">
        <v>625</v>
      </c>
      <c r="BB160">
        <v>4.0000000000000002E-4</v>
      </c>
      <c r="BC160">
        <v>14.8315</v>
      </c>
      <c r="BD160">
        <v>2.4E-2</v>
      </c>
      <c r="BE160">
        <v>37.383699999999997</v>
      </c>
      <c r="BF160" t="s">
        <v>626</v>
      </c>
      <c r="BG160" t="s">
        <v>625</v>
      </c>
      <c r="BH160">
        <v>8.0000000000000004E-4</v>
      </c>
      <c r="BI160">
        <v>15.598100000000001</v>
      </c>
      <c r="BJ160">
        <v>3.2099999999999997E-2</v>
      </c>
      <c r="BK160">
        <v>33.817999999999998</v>
      </c>
      <c r="BL160" t="s">
        <v>626</v>
      </c>
      <c r="BM160" t="s">
        <v>625</v>
      </c>
      <c r="BN160">
        <v>2.9999999999999997E-4</v>
      </c>
      <c r="BO160">
        <v>20.764700000000001</v>
      </c>
      <c r="BP160">
        <v>2.24E-2</v>
      </c>
      <c r="BQ160">
        <v>44.261200000000002</v>
      </c>
      <c r="BR160" t="s">
        <v>627</v>
      </c>
      <c r="BS160" t="s">
        <v>625</v>
      </c>
      <c r="BT160">
        <v>1E-4</v>
      </c>
      <c r="BU160">
        <v>22.363600000000002</v>
      </c>
      <c r="BV160">
        <v>3.9699999999999999E-2</v>
      </c>
      <c r="BW160">
        <v>37.191200000000002</v>
      </c>
      <c r="BX160" t="s">
        <v>626</v>
      </c>
      <c r="BY160" t="s">
        <v>625</v>
      </c>
      <c r="BZ160">
        <v>2.0000000000000001E-4</v>
      </c>
      <c r="CA160">
        <v>21.3</v>
      </c>
      <c r="CB160">
        <v>3.73E-2</v>
      </c>
      <c r="CC160">
        <v>38.9435</v>
      </c>
      <c r="CD160" t="s">
        <v>627</v>
      </c>
      <c r="CE160" t="s">
        <v>625</v>
      </c>
      <c r="CF160">
        <v>2.9999999999999997E-4</v>
      </c>
      <c r="CG160">
        <v>13.8361</v>
      </c>
      <c r="CH160">
        <v>2.5999999999999999E-2</v>
      </c>
      <c r="CI160">
        <v>35.548900000000003</v>
      </c>
      <c r="CJ160" t="s">
        <v>626</v>
      </c>
      <c r="CK160" t="s">
        <v>625</v>
      </c>
      <c r="CL160">
        <v>1E-4</v>
      </c>
      <c r="CM160">
        <v>17.6111</v>
      </c>
      <c r="CN160">
        <v>1.09E-2</v>
      </c>
      <c r="CO160">
        <v>47.529000000000003</v>
      </c>
      <c r="CP160" t="s">
        <v>626</v>
      </c>
      <c r="CQ160" t="s">
        <v>625</v>
      </c>
      <c r="CR160">
        <v>5.0000000000000001E-4</v>
      </c>
      <c r="CS160">
        <v>14.9176</v>
      </c>
      <c r="CT160">
        <v>2.24E-2</v>
      </c>
      <c r="CU160">
        <v>37.686900000000001</v>
      </c>
      <c r="CV160" t="s">
        <v>626</v>
      </c>
      <c r="CW160" t="s">
        <v>625</v>
      </c>
      <c r="CX160">
        <v>8.0000000000000004E-4</v>
      </c>
      <c r="CY160">
        <v>15.0442</v>
      </c>
      <c r="CZ160">
        <v>2.7099999999999999E-2</v>
      </c>
      <c r="DA160">
        <v>37.431699999999999</v>
      </c>
      <c r="DB160" t="s">
        <v>626</v>
      </c>
      <c r="DC160" t="s">
        <v>625</v>
      </c>
      <c r="DD160">
        <v>4.0000000000000002E-4</v>
      </c>
      <c r="DE160">
        <v>17.5763</v>
      </c>
      <c r="DF160">
        <v>1.9599999999999999E-2</v>
      </c>
      <c r="DG160">
        <v>43.690600000000003</v>
      </c>
      <c r="DH160" t="s">
        <v>626</v>
      </c>
      <c r="DI160" t="s">
        <v>625</v>
      </c>
      <c r="DJ160">
        <v>6.9999999999999999E-4</v>
      </c>
      <c r="DK160">
        <v>13.130100000000001</v>
      </c>
      <c r="DL160">
        <v>4.6100000000000002E-2</v>
      </c>
      <c r="DM160">
        <v>40.828699999999998</v>
      </c>
      <c r="DN160" t="s">
        <v>626</v>
      </c>
      <c r="DO160" t="s">
        <v>625</v>
      </c>
      <c r="DP160">
        <v>1.6999999999999999E-3</v>
      </c>
      <c r="DQ160">
        <v>12.2508</v>
      </c>
      <c r="DR160">
        <v>4.5100000000000001E-2</v>
      </c>
      <c r="DS160">
        <v>39.352499999999999</v>
      </c>
      <c r="DT160">
        <v>4.0000000000000002E-4</v>
      </c>
      <c r="DU160">
        <v>0</v>
      </c>
    </row>
    <row r="161" spans="1:125" x14ac:dyDescent="0.25">
      <c r="A161">
        <v>0</v>
      </c>
      <c r="B161" t="s">
        <v>628</v>
      </c>
      <c r="C161" t="s">
        <v>32</v>
      </c>
      <c r="D161" t="s">
        <v>629</v>
      </c>
      <c r="E161" t="s">
        <v>628</v>
      </c>
      <c r="F161">
        <v>0</v>
      </c>
      <c r="G161">
        <v>72.5</v>
      </c>
      <c r="H161">
        <v>1.43E-2</v>
      </c>
      <c r="I161">
        <v>82.521000000000001</v>
      </c>
      <c r="J161" t="s">
        <v>629</v>
      </c>
      <c r="K161" t="s">
        <v>628</v>
      </c>
      <c r="L161">
        <v>0</v>
      </c>
      <c r="M161">
        <v>72.5</v>
      </c>
      <c r="N161">
        <v>1.43E-2</v>
      </c>
      <c r="O161">
        <v>82.521000000000001</v>
      </c>
      <c r="P161" t="s">
        <v>629</v>
      </c>
      <c r="Q161" t="s">
        <v>628</v>
      </c>
      <c r="R161">
        <v>0</v>
      </c>
      <c r="S161">
        <v>90</v>
      </c>
      <c r="T161">
        <v>5.4999999999999997E-3</v>
      </c>
      <c r="U161">
        <v>96.042400000000001</v>
      </c>
      <c r="V161" t="s">
        <v>629</v>
      </c>
      <c r="W161" t="s">
        <v>628</v>
      </c>
      <c r="X161">
        <v>0</v>
      </c>
      <c r="Y161">
        <v>58.333300000000001</v>
      </c>
      <c r="Z161">
        <v>7.9000000000000008E-3</v>
      </c>
      <c r="AA161">
        <v>92.156999999999996</v>
      </c>
      <c r="AB161" t="s">
        <v>629</v>
      </c>
      <c r="AC161" t="s">
        <v>628</v>
      </c>
      <c r="AD161">
        <v>0</v>
      </c>
      <c r="AE161">
        <v>59</v>
      </c>
      <c r="AF161">
        <v>9.7000000000000003E-3</v>
      </c>
      <c r="AG161">
        <v>92.444000000000003</v>
      </c>
      <c r="AH161" t="s">
        <v>630</v>
      </c>
      <c r="AI161" t="s">
        <v>628</v>
      </c>
      <c r="AJ161">
        <v>0</v>
      </c>
      <c r="AK161">
        <v>63.333300000000001</v>
      </c>
      <c r="AL161">
        <v>1.6E-2</v>
      </c>
      <c r="AM161">
        <v>90.455600000000004</v>
      </c>
      <c r="AN161" t="s">
        <v>629</v>
      </c>
      <c r="AO161" t="s">
        <v>628</v>
      </c>
      <c r="AP161">
        <v>1E-4</v>
      </c>
      <c r="AQ161">
        <v>31.1</v>
      </c>
      <c r="AR161">
        <v>1.8599999999999998E-2</v>
      </c>
      <c r="AS161">
        <v>44.343400000000003</v>
      </c>
      <c r="AT161" t="s">
        <v>629</v>
      </c>
      <c r="AU161" t="s">
        <v>628</v>
      </c>
      <c r="AV161">
        <v>0</v>
      </c>
      <c r="AW161">
        <v>26.5</v>
      </c>
      <c r="AX161">
        <v>2.0500000000000001E-2</v>
      </c>
      <c r="AY161">
        <v>40.869300000000003</v>
      </c>
      <c r="AZ161" t="s">
        <v>629</v>
      </c>
      <c r="BA161" t="s">
        <v>628</v>
      </c>
      <c r="BB161">
        <v>1E-4</v>
      </c>
      <c r="BC161">
        <v>27</v>
      </c>
      <c r="BD161">
        <v>2.0500000000000001E-2</v>
      </c>
      <c r="BE161">
        <v>41.7301</v>
      </c>
      <c r="BF161" t="s">
        <v>629</v>
      </c>
      <c r="BG161" t="s">
        <v>628</v>
      </c>
      <c r="BH161">
        <v>1E-4</v>
      </c>
      <c r="BI161">
        <v>39</v>
      </c>
      <c r="BJ161">
        <v>1.61E-2</v>
      </c>
      <c r="BK161">
        <v>70.590599999999995</v>
      </c>
      <c r="BL161" t="s">
        <v>629</v>
      </c>
      <c r="BM161" t="s">
        <v>628</v>
      </c>
      <c r="BN161">
        <v>1E-4</v>
      </c>
      <c r="BO161">
        <v>35.799999999999997</v>
      </c>
      <c r="BP161">
        <v>1.6899999999999998E-2</v>
      </c>
      <c r="BQ161">
        <v>55.959899999999998</v>
      </c>
      <c r="BR161" t="s">
        <v>629</v>
      </c>
      <c r="BS161" t="s">
        <v>628</v>
      </c>
      <c r="BT161">
        <v>0</v>
      </c>
      <c r="BU161">
        <v>65</v>
      </c>
      <c r="BV161">
        <v>1.4E-2</v>
      </c>
      <c r="BW161">
        <v>81.116</v>
      </c>
      <c r="BX161" t="s">
        <v>629</v>
      </c>
      <c r="BY161" t="s">
        <v>628</v>
      </c>
      <c r="BZ161">
        <v>0</v>
      </c>
      <c r="CA161">
        <v>65</v>
      </c>
      <c r="CB161">
        <v>1.1599999999999999E-2</v>
      </c>
      <c r="CC161">
        <v>85.581699999999998</v>
      </c>
      <c r="CD161" t="s">
        <v>631</v>
      </c>
      <c r="CE161" t="s">
        <v>628</v>
      </c>
      <c r="CF161">
        <v>0</v>
      </c>
      <c r="CG161">
        <v>42</v>
      </c>
      <c r="CH161">
        <v>8.8000000000000005E-3</v>
      </c>
      <c r="CI161">
        <v>78.061599999999999</v>
      </c>
      <c r="CJ161" t="s">
        <v>629</v>
      </c>
      <c r="CK161" t="s">
        <v>628</v>
      </c>
      <c r="CL161">
        <v>0</v>
      </c>
      <c r="CM161">
        <v>24.666699999999999</v>
      </c>
      <c r="CN161">
        <v>1.04E-2</v>
      </c>
      <c r="CO161">
        <v>49.110300000000002</v>
      </c>
      <c r="CP161" t="s">
        <v>629</v>
      </c>
      <c r="CQ161" t="s">
        <v>628</v>
      </c>
      <c r="CR161">
        <v>0</v>
      </c>
      <c r="CS161">
        <v>36</v>
      </c>
      <c r="CT161">
        <v>1.4800000000000001E-2</v>
      </c>
      <c r="CU161">
        <v>54.46</v>
      </c>
      <c r="CV161" t="s">
        <v>629</v>
      </c>
      <c r="CW161" t="s">
        <v>628</v>
      </c>
      <c r="CX161">
        <v>1E-4</v>
      </c>
      <c r="CY161">
        <v>34.142899999999997</v>
      </c>
      <c r="CZ161">
        <v>1.8599999999999998E-2</v>
      </c>
      <c r="DA161">
        <v>52.7333</v>
      </c>
      <c r="DB161" t="s">
        <v>629</v>
      </c>
      <c r="DC161" t="s">
        <v>628</v>
      </c>
      <c r="DD161">
        <v>1E-4</v>
      </c>
      <c r="DE161">
        <v>25.533300000000001</v>
      </c>
      <c r="DF161">
        <v>2.0400000000000001E-2</v>
      </c>
      <c r="DG161">
        <v>42.277900000000002</v>
      </c>
      <c r="DH161" t="s">
        <v>629</v>
      </c>
      <c r="DI161" t="s">
        <v>628</v>
      </c>
      <c r="DJ161">
        <v>1E-4</v>
      </c>
      <c r="DK161">
        <v>29</v>
      </c>
      <c r="DL161">
        <v>3.2899999999999999E-2</v>
      </c>
      <c r="DM161">
        <v>52.511299999999999</v>
      </c>
      <c r="DN161" t="s">
        <v>629</v>
      </c>
      <c r="DO161" t="s">
        <v>628</v>
      </c>
      <c r="DP161">
        <v>2.9999999999999997E-4</v>
      </c>
      <c r="DQ161">
        <v>23.5</v>
      </c>
      <c r="DR161">
        <v>4.2999999999999997E-2</v>
      </c>
      <c r="DS161">
        <v>40.942500000000003</v>
      </c>
      <c r="DT161">
        <v>1E-4</v>
      </c>
      <c r="DU161">
        <v>0</v>
      </c>
    </row>
    <row r="162" spans="1:125" x14ac:dyDescent="0.25">
      <c r="A162">
        <v>0</v>
      </c>
      <c r="B162" t="s">
        <v>632</v>
      </c>
      <c r="C162" t="s">
        <v>32</v>
      </c>
      <c r="D162" t="s">
        <v>633</v>
      </c>
      <c r="E162" t="s">
        <v>632</v>
      </c>
      <c r="F162">
        <v>0</v>
      </c>
      <c r="G162">
        <v>62.142899999999997</v>
      </c>
      <c r="H162">
        <v>1.7399999999999999E-2</v>
      </c>
      <c r="I162">
        <v>74.412499999999994</v>
      </c>
      <c r="J162" t="s">
        <v>633</v>
      </c>
      <c r="K162" t="s">
        <v>632</v>
      </c>
      <c r="L162">
        <v>0</v>
      </c>
      <c r="M162">
        <v>62.142899999999997</v>
      </c>
      <c r="N162">
        <v>1.7399999999999999E-2</v>
      </c>
      <c r="O162">
        <v>74.412499999999994</v>
      </c>
      <c r="P162" t="s">
        <v>634</v>
      </c>
      <c r="Q162" t="s">
        <v>632</v>
      </c>
      <c r="R162">
        <v>0</v>
      </c>
      <c r="S162">
        <v>53.846200000000003</v>
      </c>
      <c r="T162">
        <v>1.7100000000000001E-2</v>
      </c>
      <c r="U162">
        <v>56.924199999999999</v>
      </c>
      <c r="V162" t="s">
        <v>634</v>
      </c>
      <c r="W162" t="s">
        <v>632</v>
      </c>
      <c r="X162">
        <v>0</v>
      </c>
      <c r="Y162">
        <v>38.666699999999999</v>
      </c>
      <c r="Z162">
        <v>2.1600000000000001E-2</v>
      </c>
      <c r="AA162">
        <v>50.515099999999997</v>
      </c>
      <c r="AB162" t="s">
        <v>634</v>
      </c>
      <c r="AC162" t="s">
        <v>632</v>
      </c>
      <c r="AD162">
        <v>1E-4</v>
      </c>
      <c r="AE162">
        <v>32.444400000000002</v>
      </c>
      <c r="AF162">
        <v>4.2900000000000001E-2</v>
      </c>
      <c r="AG162">
        <v>33.386299999999999</v>
      </c>
      <c r="AH162" t="s">
        <v>634</v>
      </c>
      <c r="AI162" t="s">
        <v>632</v>
      </c>
      <c r="AJ162">
        <v>2.0000000000000001E-4</v>
      </c>
      <c r="AK162">
        <v>27.785699999999999</v>
      </c>
      <c r="AL162">
        <v>5.67E-2</v>
      </c>
      <c r="AM162">
        <v>30.513300000000001</v>
      </c>
      <c r="AN162" t="s">
        <v>634</v>
      </c>
      <c r="AO162" t="s">
        <v>632</v>
      </c>
      <c r="AP162">
        <v>1E-4</v>
      </c>
      <c r="AQ162">
        <v>37</v>
      </c>
      <c r="AR162">
        <v>1.2999999999999999E-2</v>
      </c>
      <c r="AS162">
        <v>58.2151</v>
      </c>
      <c r="AT162" t="s">
        <v>634</v>
      </c>
      <c r="AU162" t="s">
        <v>632</v>
      </c>
      <c r="AV162">
        <v>0</v>
      </c>
      <c r="AW162">
        <v>39</v>
      </c>
      <c r="AX162">
        <v>1.01E-2</v>
      </c>
      <c r="AY162">
        <v>63.326000000000001</v>
      </c>
      <c r="AZ162" t="s">
        <v>634</v>
      </c>
      <c r="BA162" t="s">
        <v>632</v>
      </c>
      <c r="BB162">
        <v>0</v>
      </c>
      <c r="BC162">
        <v>35.5</v>
      </c>
      <c r="BD162">
        <v>1.18E-2</v>
      </c>
      <c r="BE162">
        <v>58.976399999999998</v>
      </c>
      <c r="BF162" t="s">
        <v>634</v>
      </c>
      <c r="BG162" t="s">
        <v>632</v>
      </c>
      <c r="BH162">
        <v>2.0000000000000001E-4</v>
      </c>
      <c r="BI162">
        <v>31.666699999999999</v>
      </c>
      <c r="BJ162">
        <v>2.7199999999999998E-2</v>
      </c>
      <c r="BK162">
        <v>41.9101</v>
      </c>
      <c r="BL162" t="s">
        <v>634</v>
      </c>
      <c r="BM162" t="s">
        <v>632</v>
      </c>
      <c r="BN162">
        <v>1E-4</v>
      </c>
      <c r="BO162">
        <v>27.571400000000001</v>
      </c>
      <c r="BP162">
        <v>1.9599999999999999E-2</v>
      </c>
      <c r="BQ162">
        <v>49.638100000000001</v>
      </c>
      <c r="BR162" t="s">
        <v>633</v>
      </c>
      <c r="BS162" t="s">
        <v>632</v>
      </c>
      <c r="BT162">
        <v>0</v>
      </c>
      <c r="BU162">
        <v>35.333300000000001</v>
      </c>
      <c r="BV162">
        <v>3.49E-2</v>
      </c>
      <c r="BW162">
        <v>42.566000000000003</v>
      </c>
      <c r="BX162" t="s">
        <v>633</v>
      </c>
      <c r="BY162" t="s">
        <v>632</v>
      </c>
      <c r="BZ162">
        <v>1E-4</v>
      </c>
      <c r="CA162">
        <v>32.799999999999997</v>
      </c>
      <c r="CB162">
        <v>2.9499999999999998E-2</v>
      </c>
      <c r="CC162">
        <v>48.745899999999999</v>
      </c>
      <c r="CD162" t="s">
        <v>633</v>
      </c>
      <c r="CE162" t="s">
        <v>632</v>
      </c>
      <c r="CF162">
        <v>0</v>
      </c>
      <c r="CG162">
        <v>29.5</v>
      </c>
      <c r="CH162">
        <v>2.29E-2</v>
      </c>
      <c r="CI162">
        <v>40.079700000000003</v>
      </c>
      <c r="CJ162" t="s">
        <v>633</v>
      </c>
      <c r="CK162" t="s">
        <v>632</v>
      </c>
      <c r="CL162">
        <v>0</v>
      </c>
      <c r="CM162">
        <v>30.5</v>
      </c>
      <c r="CN162">
        <v>8.8999999999999999E-3</v>
      </c>
      <c r="CO162">
        <v>54.910600000000002</v>
      </c>
      <c r="CP162" t="s">
        <v>633</v>
      </c>
      <c r="CQ162" t="s">
        <v>632</v>
      </c>
      <c r="CR162">
        <v>1E-4</v>
      </c>
      <c r="CS162">
        <v>28.333300000000001</v>
      </c>
      <c r="CT162">
        <v>1.52E-2</v>
      </c>
      <c r="CU162">
        <v>53.379899999999999</v>
      </c>
      <c r="CV162" t="s">
        <v>633</v>
      </c>
      <c r="CW162" t="s">
        <v>632</v>
      </c>
      <c r="CX162">
        <v>1E-4</v>
      </c>
      <c r="CY162">
        <v>29.307700000000001</v>
      </c>
      <c r="CZ162">
        <v>1.84E-2</v>
      </c>
      <c r="DA162">
        <v>53.0627</v>
      </c>
      <c r="DB162" t="s">
        <v>633</v>
      </c>
      <c r="DC162" t="s">
        <v>632</v>
      </c>
      <c r="DD162">
        <v>1E-4</v>
      </c>
      <c r="DE162">
        <v>26.416699999999999</v>
      </c>
      <c r="DF162">
        <v>1.4500000000000001E-2</v>
      </c>
      <c r="DG162">
        <v>54.221299999999999</v>
      </c>
      <c r="DH162" t="s">
        <v>634</v>
      </c>
      <c r="DI162" t="s">
        <v>632</v>
      </c>
      <c r="DJ162">
        <v>1E-4</v>
      </c>
      <c r="DK162">
        <v>33</v>
      </c>
      <c r="DL162">
        <v>2.8799999999999999E-2</v>
      </c>
      <c r="DM162">
        <v>57.296100000000003</v>
      </c>
      <c r="DN162" t="s">
        <v>635</v>
      </c>
      <c r="DO162" t="s">
        <v>632</v>
      </c>
      <c r="DP162">
        <v>4.0000000000000002E-4</v>
      </c>
      <c r="DQ162">
        <v>20.465499999999999</v>
      </c>
      <c r="DR162">
        <v>3.32E-2</v>
      </c>
      <c r="DS162">
        <v>49.6629</v>
      </c>
      <c r="DT162">
        <v>1E-4</v>
      </c>
      <c r="DU162">
        <v>0</v>
      </c>
    </row>
    <row r="163" spans="1:125" x14ac:dyDescent="0.25">
      <c r="A163">
        <v>0</v>
      </c>
      <c r="B163" t="s">
        <v>636</v>
      </c>
      <c r="C163" t="s">
        <v>32</v>
      </c>
      <c r="D163" t="s">
        <v>637</v>
      </c>
      <c r="E163" t="s">
        <v>636</v>
      </c>
      <c r="F163">
        <v>0</v>
      </c>
      <c r="G163">
        <v>62.142899999999997</v>
      </c>
      <c r="H163">
        <v>1.61E-2</v>
      </c>
      <c r="I163">
        <v>77.941800000000001</v>
      </c>
      <c r="J163" t="s">
        <v>637</v>
      </c>
      <c r="K163" t="s">
        <v>636</v>
      </c>
      <c r="L163">
        <v>0</v>
      </c>
      <c r="M163">
        <v>62.142899999999997</v>
      </c>
      <c r="N163">
        <v>1.61E-2</v>
      </c>
      <c r="O163">
        <v>77.941800000000001</v>
      </c>
      <c r="P163" t="s">
        <v>638</v>
      </c>
      <c r="Q163" t="s">
        <v>636</v>
      </c>
      <c r="R163">
        <v>0</v>
      </c>
      <c r="S163">
        <v>90</v>
      </c>
      <c r="T163">
        <v>7.4000000000000003E-3</v>
      </c>
      <c r="U163">
        <v>93.507800000000003</v>
      </c>
      <c r="V163" t="s">
        <v>637</v>
      </c>
      <c r="W163" t="s">
        <v>636</v>
      </c>
      <c r="X163">
        <v>0</v>
      </c>
      <c r="Y163">
        <v>75</v>
      </c>
      <c r="Z163">
        <v>6.4999999999999997E-3</v>
      </c>
      <c r="AA163">
        <v>95.210599999999999</v>
      </c>
      <c r="AB163" t="s">
        <v>637</v>
      </c>
      <c r="AC163" t="s">
        <v>636</v>
      </c>
      <c r="AD163">
        <v>0</v>
      </c>
      <c r="AE163">
        <v>70</v>
      </c>
      <c r="AF163">
        <v>9.4000000000000004E-3</v>
      </c>
      <c r="AG163">
        <v>93.058400000000006</v>
      </c>
      <c r="AH163" t="s">
        <v>637</v>
      </c>
      <c r="AI163" t="s">
        <v>636</v>
      </c>
      <c r="AJ163">
        <v>0</v>
      </c>
      <c r="AK163">
        <v>66.25</v>
      </c>
      <c r="AL163">
        <v>1.4200000000000001E-2</v>
      </c>
      <c r="AM163">
        <v>93.183400000000006</v>
      </c>
      <c r="AN163" t="s">
        <v>638</v>
      </c>
      <c r="AO163" t="s">
        <v>636</v>
      </c>
      <c r="AP163">
        <v>1E-4</v>
      </c>
      <c r="AQ163">
        <v>32.299999999999997</v>
      </c>
      <c r="AR163">
        <v>0.02</v>
      </c>
      <c r="AS163">
        <v>41.690399999999997</v>
      </c>
      <c r="AT163" t="s">
        <v>637</v>
      </c>
      <c r="AU163" t="s">
        <v>636</v>
      </c>
      <c r="AV163">
        <v>0</v>
      </c>
      <c r="AW163">
        <v>36</v>
      </c>
      <c r="AX163">
        <v>1.4200000000000001E-2</v>
      </c>
      <c r="AY163">
        <v>52.360100000000003</v>
      </c>
      <c r="AZ163" t="s">
        <v>638</v>
      </c>
      <c r="BA163" t="s">
        <v>636</v>
      </c>
      <c r="BB163">
        <v>0</v>
      </c>
      <c r="BC163">
        <v>39.5</v>
      </c>
      <c r="BD163">
        <v>1.43E-2</v>
      </c>
      <c r="BE163">
        <v>52.8279</v>
      </c>
      <c r="BF163" t="s">
        <v>638</v>
      </c>
      <c r="BG163" t="s">
        <v>636</v>
      </c>
      <c r="BH163">
        <v>1E-4</v>
      </c>
      <c r="BI163">
        <v>45.333300000000001</v>
      </c>
      <c r="BJ163">
        <v>1.83E-2</v>
      </c>
      <c r="BK163">
        <v>63.723999999999997</v>
      </c>
      <c r="BL163" t="s">
        <v>638</v>
      </c>
      <c r="BM163" t="s">
        <v>636</v>
      </c>
      <c r="BN163">
        <v>0</v>
      </c>
      <c r="BO163">
        <v>39.5</v>
      </c>
      <c r="BP163">
        <v>1.8100000000000002E-2</v>
      </c>
      <c r="BQ163">
        <v>52.925800000000002</v>
      </c>
      <c r="BR163" t="s">
        <v>638</v>
      </c>
      <c r="BS163" t="s">
        <v>636</v>
      </c>
      <c r="BT163">
        <v>0</v>
      </c>
      <c r="BU163">
        <v>55</v>
      </c>
      <c r="BV163">
        <v>2.1299999999999999E-2</v>
      </c>
      <c r="BW163">
        <v>64.4375</v>
      </c>
      <c r="BX163" t="s">
        <v>639</v>
      </c>
      <c r="BY163" t="s">
        <v>636</v>
      </c>
      <c r="BZ163">
        <v>0</v>
      </c>
      <c r="CA163">
        <v>58.333300000000001</v>
      </c>
      <c r="CB163">
        <v>1.49E-2</v>
      </c>
      <c r="CC163">
        <v>77.220799999999997</v>
      </c>
      <c r="CD163" t="s">
        <v>640</v>
      </c>
      <c r="CE163" t="s">
        <v>636</v>
      </c>
      <c r="CF163">
        <v>0</v>
      </c>
      <c r="CG163">
        <v>47</v>
      </c>
      <c r="CH163">
        <v>1.11E-2</v>
      </c>
      <c r="CI163">
        <v>69.124099999999999</v>
      </c>
      <c r="CJ163" t="s">
        <v>638</v>
      </c>
      <c r="CK163" t="s">
        <v>636</v>
      </c>
      <c r="CL163">
        <v>0</v>
      </c>
      <c r="CM163">
        <v>29.333300000000001</v>
      </c>
      <c r="CN163">
        <v>8.3000000000000001E-3</v>
      </c>
      <c r="CO163">
        <v>57.6252</v>
      </c>
      <c r="CP163" t="s">
        <v>637</v>
      </c>
      <c r="CQ163" t="s">
        <v>636</v>
      </c>
      <c r="CR163">
        <v>0</v>
      </c>
      <c r="CS163">
        <v>34.799999999999997</v>
      </c>
      <c r="CT163">
        <v>1.6299999999999999E-2</v>
      </c>
      <c r="CU163">
        <v>50.397500000000001</v>
      </c>
      <c r="CV163" t="s">
        <v>637</v>
      </c>
      <c r="CW163" t="s">
        <v>636</v>
      </c>
      <c r="CX163">
        <v>1E-4</v>
      </c>
      <c r="CY163">
        <v>34.714300000000001</v>
      </c>
      <c r="CZ163">
        <v>1.9199999999999998E-2</v>
      </c>
      <c r="DA163">
        <v>51.312899999999999</v>
      </c>
      <c r="DB163" t="s">
        <v>638</v>
      </c>
      <c r="DC163" t="s">
        <v>636</v>
      </c>
      <c r="DD163">
        <v>1E-4</v>
      </c>
      <c r="DE163">
        <v>30.285699999999999</v>
      </c>
      <c r="DF163">
        <v>1.5699999999999999E-2</v>
      </c>
      <c r="DG163">
        <v>51.39</v>
      </c>
      <c r="DH163" t="s">
        <v>638</v>
      </c>
      <c r="DI163" t="s">
        <v>636</v>
      </c>
      <c r="DJ163">
        <v>0</v>
      </c>
      <c r="DK163">
        <v>34.4</v>
      </c>
      <c r="DL163">
        <v>3.1300000000000001E-2</v>
      </c>
      <c r="DM163">
        <v>54.285400000000003</v>
      </c>
      <c r="DN163" t="s">
        <v>638</v>
      </c>
      <c r="DO163" t="s">
        <v>636</v>
      </c>
      <c r="DP163">
        <v>1E-4</v>
      </c>
      <c r="DQ163">
        <v>28.8889</v>
      </c>
      <c r="DR163">
        <v>4.02E-2</v>
      </c>
      <c r="DS163">
        <v>43.189599999999999</v>
      </c>
      <c r="DT163">
        <v>0</v>
      </c>
      <c r="DU163">
        <v>0</v>
      </c>
    </row>
    <row r="164" spans="1:125" x14ac:dyDescent="0.25">
      <c r="A164">
        <v>0</v>
      </c>
      <c r="B164" t="s">
        <v>641</v>
      </c>
      <c r="C164" t="s">
        <v>32</v>
      </c>
      <c r="D164" t="s">
        <v>642</v>
      </c>
      <c r="E164" t="s">
        <v>641</v>
      </c>
      <c r="F164">
        <v>1E-4</v>
      </c>
      <c r="G164">
        <v>35.444400000000002</v>
      </c>
      <c r="H164">
        <v>3.1699999999999999E-2</v>
      </c>
      <c r="I164">
        <v>46.048000000000002</v>
      </c>
      <c r="J164" t="s">
        <v>642</v>
      </c>
      <c r="K164" t="s">
        <v>641</v>
      </c>
      <c r="L164">
        <v>1E-4</v>
      </c>
      <c r="M164">
        <v>35.444400000000002</v>
      </c>
      <c r="N164">
        <v>3.1699999999999999E-2</v>
      </c>
      <c r="O164">
        <v>46.048000000000002</v>
      </c>
      <c r="P164" t="s">
        <v>643</v>
      </c>
      <c r="Q164" t="s">
        <v>641</v>
      </c>
      <c r="R164">
        <v>0</v>
      </c>
      <c r="S164">
        <v>66.666700000000006</v>
      </c>
      <c r="T164">
        <v>8.0999999999999996E-3</v>
      </c>
      <c r="U164">
        <v>91.639700000000005</v>
      </c>
      <c r="V164" t="s">
        <v>642</v>
      </c>
      <c r="W164" t="s">
        <v>641</v>
      </c>
      <c r="X164">
        <v>0</v>
      </c>
      <c r="Y164">
        <v>41.5</v>
      </c>
      <c r="Z164">
        <v>1.2999999999999999E-2</v>
      </c>
      <c r="AA164">
        <v>75.240799999999993</v>
      </c>
      <c r="AB164" t="s">
        <v>643</v>
      </c>
      <c r="AC164" t="s">
        <v>641</v>
      </c>
      <c r="AD164">
        <v>2.0000000000000001E-4</v>
      </c>
      <c r="AE164">
        <v>25.65</v>
      </c>
      <c r="AF164">
        <v>2.9499999999999998E-2</v>
      </c>
      <c r="AG164">
        <v>49.885800000000003</v>
      </c>
      <c r="AH164" t="s">
        <v>644</v>
      </c>
      <c r="AI164" t="s">
        <v>641</v>
      </c>
      <c r="AJ164">
        <v>4.0000000000000002E-4</v>
      </c>
      <c r="AK164">
        <v>17.925899999999999</v>
      </c>
      <c r="AL164">
        <v>4.1799999999999997E-2</v>
      </c>
      <c r="AM164">
        <v>46.204999999999998</v>
      </c>
      <c r="AN164" t="s">
        <v>643</v>
      </c>
      <c r="AO164" t="s">
        <v>641</v>
      </c>
      <c r="AP164">
        <v>2.9999999999999997E-4</v>
      </c>
      <c r="AQ164">
        <v>21.4651</v>
      </c>
      <c r="AR164">
        <v>2.3699999999999999E-2</v>
      </c>
      <c r="AS164">
        <v>35.9328</v>
      </c>
      <c r="AT164" t="s">
        <v>645</v>
      </c>
      <c r="AU164" t="s">
        <v>641</v>
      </c>
      <c r="AV164">
        <v>1E-4</v>
      </c>
      <c r="AW164">
        <v>17</v>
      </c>
      <c r="AX164">
        <v>4.4900000000000002E-2</v>
      </c>
      <c r="AY164">
        <v>21.473099999999999</v>
      </c>
      <c r="AZ164" t="s">
        <v>642</v>
      </c>
      <c r="BA164" t="s">
        <v>641</v>
      </c>
      <c r="BB164">
        <v>1E-4</v>
      </c>
      <c r="BC164">
        <v>20.565200000000001</v>
      </c>
      <c r="BD164">
        <v>4.0300000000000002E-2</v>
      </c>
      <c r="BE164">
        <v>24.6601</v>
      </c>
      <c r="BF164" t="s">
        <v>642</v>
      </c>
      <c r="BG164" t="s">
        <v>641</v>
      </c>
      <c r="BH164">
        <v>1E-4</v>
      </c>
      <c r="BI164">
        <v>36.5</v>
      </c>
      <c r="BJ164">
        <v>1.7000000000000001E-2</v>
      </c>
      <c r="BK164">
        <v>67.647199999999998</v>
      </c>
      <c r="BL164" t="s">
        <v>645</v>
      </c>
      <c r="BM164" t="s">
        <v>641</v>
      </c>
      <c r="BN164">
        <v>2.0000000000000001E-4</v>
      </c>
      <c r="BO164">
        <v>25.058800000000002</v>
      </c>
      <c r="BP164">
        <v>1.84E-2</v>
      </c>
      <c r="BQ164">
        <v>52.288200000000003</v>
      </c>
      <c r="BR164" t="s">
        <v>645</v>
      </c>
      <c r="BS164" t="s">
        <v>641</v>
      </c>
      <c r="BT164">
        <v>0</v>
      </c>
      <c r="BU164">
        <v>41.5</v>
      </c>
      <c r="BV164">
        <v>3.1699999999999999E-2</v>
      </c>
      <c r="BW164">
        <v>46.619900000000001</v>
      </c>
      <c r="BX164" t="s">
        <v>645</v>
      </c>
      <c r="BY164" t="s">
        <v>641</v>
      </c>
      <c r="BZ164">
        <v>0</v>
      </c>
      <c r="CA164">
        <v>42</v>
      </c>
      <c r="CB164">
        <v>2.5899999999999999E-2</v>
      </c>
      <c r="CC164">
        <v>54.2898</v>
      </c>
      <c r="CD164" t="s">
        <v>646</v>
      </c>
      <c r="CE164" t="s">
        <v>641</v>
      </c>
      <c r="CF164">
        <v>1E-4</v>
      </c>
      <c r="CG164">
        <v>24.25</v>
      </c>
      <c r="CH164">
        <v>2.2700000000000001E-2</v>
      </c>
      <c r="CI164">
        <v>40.490600000000001</v>
      </c>
      <c r="CJ164" t="s">
        <v>643</v>
      </c>
      <c r="CK164" t="s">
        <v>641</v>
      </c>
      <c r="CL164">
        <v>1E-4</v>
      </c>
      <c r="CM164">
        <v>20</v>
      </c>
      <c r="CN164">
        <v>1.6299999999999999E-2</v>
      </c>
      <c r="CO164">
        <v>33.874299999999998</v>
      </c>
      <c r="CP164" t="s">
        <v>643</v>
      </c>
      <c r="CQ164" t="s">
        <v>641</v>
      </c>
      <c r="CR164">
        <v>1E-4</v>
      </c>
      <c r="CS164">
        <v>25.461500000000001</v>
      </c>
      <c r="CT164">
        <v>1.84E-2</v>
      </c>
      <c r="CU164">
        <v>45.318100000000001</v>
      </c>
      <c r="CV164" t="s">
        <v>643</v>
      </c>
      <c r="CW164" t="s">
        <v>641</v>
      </c>
      <c r="CX164">
        <v>2.9999999999999997E-4</v>
      </c>
      <c r="CY164">
        <v>23.25</v>
      </c>
      <c r="CZ164">
        <v>2.4400000000000002E-2</v>
      </c>
      <c r="DA164">
        <v>41.448700000000002</v>
      </c>
      <c r="DB164" t="s">
        <v>643</v>
      </c>
      <c r="DC164" t="s">
        <v>641</v>
      </c>
      <c r="DD164">
        <v>2.9999999999999997E-4</v>
      </c>
      <c r="DE164">
        <v>18.229199999999999</v>
      </c>
      <c r="DF164">
        <v>0.03</v>
      </c>
      <c r="DG164">
        <v>30.203499999999998</v>
      </c>
      <c r="DH164" t="s">
        <v>642</v>
      </c>
      <c r="DI164" t="s">
        <v>641</v>
      </c>
      <c r="DJ164">
        <v>8.9999999999999998E-4</v>
      </c>
      <c r="DK164">
        <v>12.2469</v>
      </c>
      <c r="DL164">
        <v>0.10489999999999999</v>
      </c>
      <c r="DM164">
        <v>17.281300000000002</v>
      </c>
      <c r="DN164" t="s">
        <v>645</v>
      </c>
      <c r="DO164" t="s">
        <v>641</v>
      </c>
      <c r="DP164">
        <v>2.9999999999999997E-4</v>
      </c>
      <c r="DQ164">
        <v>21.74</v>
      </c>
      <c r="DR164">
        <v>6.13E-2</v>
      </c>
      <c r="DS164">
        <v>29.758299999999998</v>
      </c>
      <c r="DT164">
        <v>2.0000000000000001E-4</v>
      </c>
      <c r="DU164">
        <v>0</v>
      </c>
    </row>
    <row r="165" spans="1:125" x14ac:dyDescent="0.25">
      <c r="A165">
        <v>0</v>
      </c>
      <c r="B165" t="s">
        <v>647</v>
      </c>
      <c r="C165" t="s">
        <v>32</v>
      </c>
      <c r="D165" t="s">
        <v>648</v>
      </c>
      <c r="E165" t="s">
        <v>647</v>
      </c>
      <c r="F165">
        <v>1.6999999999999999E-3</v>
      </c>
      <c r="G165">
        <v>11.5029</v>
      </c>
      <c r="H165">
        <v>5.6000000000000001E-2</v>
      </c>
      <c r="I165">
        <v>23.9498</v>
      </c>
      <c r="J165" t="s">
        <v>648</v>
      </c>
      <c r="K165" t="s">
        <v>647</v>
      </c>
      <c r="L165">
        <v>1.6999999999999999E-3</v>
      </c>
      <c r="M165">
        <v>11.5029</v>
      </c>
      <c r="N165">
        <v>5.6000000000000001E-2</v>
      </c>
      <c r="O165">
        <v>23.9498</v>
      </c>
      <c r="P165" t="s">
        <v>648</v>
      </c>
      <c r="Q165" t="s">
        <v>647</v>
      </c>
      <c r="R165">
        <v>4.1999999999999997E-3</v>
      </c>
      <c r="S165">
        <v>7.4669999999999996</v>
      </c>
      <c r="T165">
        <v>4.5400000000000003E-2</v>
      </c>
      <c r="U165">
        <v>11.9163</v>
      </c>
      <c r="V165" t="s">
        <v>648</v>
      </c>
      <c r="W165" t="s">
        <v>647</v>
      </c>
      <c r="X165">
        <v>2.0400000000000001E-2</v>
      </c>
      <c r="Y165">
        <v>2.6699000000000002</v>
      </c>
      <c r="Z165">
        <v>0.14249999999999999</v>
      </c>
      <c r="AA165">
        <v>3.9186999999999999</v>
      </c>
      <c r="AB165" t="s">
        <v>648</v>
      </c>
      <c r="AC165" t="s">
        <v>647</v>
      </c>
      <c r="AD165">
        <v>0.11</v>
      </c>
      <c r="AE165">
        <v>1.7558</v>
      </c>
      <c r="AF165">
        <v>0.28889999999999999</v>
      </c>
      <c r="AG165">
        <v>2.4380000000000002</v>
      </c>
      <c r="AH165" t="s">
        <v>648</v>
      </c>
      <c r="AI165" t="s">
        <v>647</v>
      </c>
      <c r="AJ165">
        <v>4.7000000000000002E-3</v>
      </c>
      <c r="AK165">
        <v>6.0204000000000004</v>
      </c>
      <c r="AL165">
        <v>0.13589999999999999</v>
      </c>
      <c r="AM165">
        <v>7.8460999999999999</v>
      </c>
      <c r="AN165" t="s">
        <v>648</v>
      </c>
      <c r="AO165" t="s">
        <v>647</v>
      </c>
      <c r="AP165">
        <v>4.0000000000000001E-3</v>
      </c>
      <c r="AQ165">
        <v>7.8163</v>
      </c>
      <c r="AR165">
        <v>4.1700000000000001E-2</v>
      </c>
      <c r="AS165">
        <v>20.088999999999999</v>
      </c>
      <c r="AT165" t="s">
        <v>648</v>
      </c>
      <c r="AU165" t="s">
        <v>647</v>
      </c>
      <c r="AV165">
        <v>1.5E-3</v>
      </c>
      <c r="AW165">
        <v>7.2232000000000003</v>
      </c>
      <c r="AX165">
        <v>4.82E-2</v>
      </c>
      <c r="AY165">
        <v>20.020399999999999</v>
      </c>
      <c r="AZ165" t="s">
        <v>648</v>
      </c>
      <c r="BA165" t="s">
        <v>647</v>
      </c>
      <c r="BB165">
        <v>3.3E-3</v>
      </c>
      <c r="BC165">
        <v>6.9379</v>
      </c>
      <c r="BD165">
        <v>5.3400000000000003E-2</v>
      </c>
      <c r="BE165">
        <v>19.040199999999999</v>
      </c>
      <c r="BF165" t="s">
        <v>648</v>
      </c>
      <c r="BG165" t="s">
        <v>647</v>
      </c>
      <c r="BH165">
        <v>3.2000000000000002E-3</v>
      </c>
      <c r="BI165">
        <v>7.4025999999999996</v>
      </c>
      <c r="BJ165">
        <v>4.7300000000000002E-2</v>
      </c>
      <c r="BK165">
        <v>17.876100000000001</v>
      </c>
      <c r="BL165" t="s">
        <v>648</v>
      </c>
      <c r="BM165" t="s">
        <v>647</v>
      </c>
      <c r="BN165">
        <v>1.5E-3</v>
      </c>
      <c r="BO165">
        <v>9.9716000000000005</v>
      </c>
      <c r="BP165">
        <v>3.4000000000000002E-2</v>
      </c>
      <c r="BQ165">
        <v>29.551400000000001</v>
      </c>
      <c r="BR165" t="s">
        <v>648</v>
      </c>
      <c r="BS165" t="s">
        <v>647</v>
      </c>
      <c r="BT165">
        <v>1.5E-3</v>
      </c>
      <c r="BU165">
        <v>6.1009000000000002</v>
      </c>
      <c r="BV165">
        <v>6.5100000000000005E-2</v>
      </c>
      <c r="BW165">
        <v>19.453800000000001</v>
      </c>
      <c r="BX165" t="s">
        <v>648</v>
      </c>
      <c r="BY165" t="s">
        <v>647</v>
      </c>
      <c r="BZ165">
        <v>4.5999999999999999E-3</v>
      </c>
      <c r="CA165">
        <v>4.6558999999999999</v>
      </c>
      <c r="CB165">
        <v>7.4800000000000005E-2</v>
      </c>
      <c r="CC165">
        <v>16.033300000000001</v>
      </c>
      <c r="CD165" t="s">
        <v>648</v>
      </c>
      <c r="CE165" t="s">
        <v>647</v>
      </c>
      <c r="CF165">
        <v>1.26E-2</v>
      </c>
      <c r="CG165">
        <v>1.9463999999999999</v>
      </c>
      <c r="CH165">
        <v>7.9299999999999995E-2</v>
      </c>
      <c r="CI165">
        <v>8.3112999999999992</v>
      </c>
      <c r="CJ165" t="s">
        <v>648</v>
      </c>
      <c r="CK165" t="s">
        <v>647</v>
      </c>
      <c r="CL165">
        <v>1.5E-3</v>
      </c>
      <c r="CM165">
        <v>6.0979000000000001</v>
      </c>
      <c r="CN165">
        <v>2.8799999999999999E-2</v>
      </c>
      <c r="CO165">
        <v>18.289200000000001</v>
      </c>
      <c r="CP165" t="s">
        <v>648</v>
      </c>
      <c r="CQ165" t="s">
        <v>647</v>
      </c>
      <c r="CR165">
        <v>1.5E-3</v>
      </c>
      <c r="CS165">
        <v>8.9977</v>
      </c>
      <c r="CT165">
        <v>3.2500000000000001E-2</v>
      </c>
      <c r="CU165">
        <v>25.308199999999999</v>
      </c>
      <c r="CV165" t="s">
        <v>648</v>
      </c>
      <c r="CW165" t="s">
        <v>647</v>
      </c>
      <c r="CX165">
        <v>3.0999999999999999E-3</v>
      </c>
      <c r="CY165">
        <v>8.3431999999999995</v>
      </c>
      <c r="CZ165">
        <v>3.8100000000000002E-2</v>
      </c>
      <c r="DA165">
        <v>25.6874</v>
      </c>
      <c r="DB165" t="s">
        <v>648</v>
      </c>
      <c r="DC165" t="s">
        <v>647</v>
      </c>
      <c r="DD165">
        <v>5.7000000000000002E-3</v>
      </c>
      <c r="DE165">
        <v>5.7035</v>
      </c>
      <c r="DF165">
        <v>4.4299999999999999E-2</v>
      </c>
      <c r="DG165">
        <v>19.979600000000001</v>
      </c>
      <c r="DH165" t="s">
        <v>648</v>
      </c>
      <c r="DI165" t="s">
        <v>647</v>
      </c>
      <c r="DJ165">
        <v>2E-3</v>
      </c>
      <c r="DK165">
        <v>8.4446999999999992</v>
      </c>
      <c r="DL165">
        <v>6.8699999999999997E-2</v>
      </c>
      <c r="DM165">
        <v>28.232900000000001</v>
      </c>
      <c r="DN165" t="s">
        <v>648</v>
      </c>
      <c r="DO165" t="s">
        <v>647</v>
      </c>
      <c r="DP165">
        <v>7.3000000000000001E-3</v>
      </c>
      <c r="DQ165">
        <v>6.56</v>
      </c>
      <c r="DR165">
        <v>6.6100000000000006E-2</v>
      </c>
      <c r="DS165">
        <v>27.545500000000001</v>
      </c>
      <c r="DT165">
        <v>9.7999999999999997E-3</v>
      </c>
      <c r="DU165">
        <v>2</v>
      </c>
    </row>
    <row r="166" spans="1:125" x14ac:dyDescent="0.25">
      <c r="A166">
        <v>0</v>
      </c>
      <c r="B166" t="s">
        <v>649</v>
      </c>
      <c r="C166" t="s">
        <v>32</v>
      </c>
      <c r="D166" t="s">
        <v>650</v>
      </c>
      <c r="E166" t="s">
        <v>649</v>
      </c>
      <c r="F166">
        <v>8.0000000000000004E-4</v>
      </c>
      <c r="G166">
        <v>15.8667</v>
      </c>
      <c r="H166">
        <v>5.3900000000000003E-2</v>
      </c>
      <c r="I166">
        <v>25.102699999999999</v>
      </c>
      <c r="J166" t="s">
        <v>650</v>
      </c>
      <c r="K166" t="s">
        <v>649</v>
      </c>
      <c r="L166">
        <v>8.0000000000000004E-4</v>
      </c>
      <c r="M166">
        <v>15.8667</v>
      </c>
      <c r="N166">
        <v>5.3900000000000003E-2</v>
      </c>
      <c r="O166">
        <v>25.102699999999999</v>
      </c>
      <c r="P166" t="s">
        <v>651</v>
      </c>
      <c r="Q166" t="s">
        <v>649</v>
      </c>
      <c r="R166">
        <v>0</v>
      </c>
      <c r="S166">
        <v>52.307699999999997</v>
      </c>
      <c r="T166">
        <v>1.47E-2</v>
      </c>
      <c r="U166">
        <v>66.139499999999998</v>
      </c>
      <c r="V166" t="s">
        <v>650</v>
      </c>
      <c r="W166" t="s">
        <v>649</v>
      </c>
      <c r="X166">
        <v>0</v>
      </c>
      <c r="Y166">
        <v>36.333300000000001</v>
      </c>
      <c r="Z166">
        <v>1.9199999999999998E-2</v>
      </c>
      <c r="AA166">
        <v>56.612699999999997</v>
      </c>
      <c r="AB166" t="s">
        <v>651</v>
      </c>
      <c r="AC166" t="s">
        <v>649</v>
      </c>
      <c r="AD166">
        <v>1E-4</v>
      </c>
      <c r="AE166">
        <v>37.6</v>
      </c>
      <c r="AF166">
        <v>2.5499999999999998E-2</v>
      </c>
      <c r="AG166">
        <v>56.863300000000002</v>
      </c>
      <c r="AH166" t="s">
        <v>651</v>
      </c>
      <c r="AI166" t="s">
        <v>649</v>
      </c>
      <c r="AJ166">
        <v>0</v>
      </c>
      <c r="AK166">
        <v>50</v>
      </c>
      <c r="AL166">
        <v>2.75E-2</v>
      </c>
      <c r="AM166">
        <v>69.287300000000002</v>
      </c>
      <c r="AN166" t="s">
        <v>650</v>
      </c>
      <c r="AO166" t="s">
        <v>649</v>
      </c>
      <c r="AP166">
        <v>1.6400000000000001E-2</v>
      </c>
      <c r="AQ166">
        <v>3.7753000000000001</v>
      </c>
      <c r="AR166">
        <v>9.6299999999999997E-2</v>
      </c>
      <c r="AS166">
        <v>6.1037999999999997</v>
      </c>
      <c r="AT166" t="s">
        <v>651</v>
      </c>
      <c r="AU166" t="s">
        <v>649</v>
      </c>
      <c r="AV166">
        <v>2.7000000000000001E-3</v>
      </c>
      <c r="AW166">
        <v>5.7709999999999999</v>
      </c>
      <c r="AX166">
        <v>8.0500000000000002E-2</v>
      </c>
      <c r="AY166">
        <v>11.7113</v>
      </c>
      <c r="AZ166" t="s">
        <v>651</v>
      </c>
      <c r="BA166" t="s">
        <v>649</v>
      </c>
      <c r="BB166">
        <v>3.3999999999999998E-3</v>
      </c>
      <c r="BC166">
        <v>6.8558000000000003</v>
      </c>
      <c r="BD166">
        <v>9.0700000000000003E-2</v>
      </c>
      <c r="BE166">
        <v>10.781499999999999</v>
      </c>
      <c r="BF166" t="s">
        <v>650</v>
      </c>
      <c r="BG166" t="s">
        <v>649</v>
      </c>
      <c r="BH166">
        <v>1.4E-3</v>
      </c>
      <c r="BI166">
        <v>11.773099999999999</v>
      </c>
      <c r="BJ166">
        <v>4.8899999999999999E-2</v>
      </c>
      <c r="BK166">
        <v>16.793099999999999</v>
      </c>
      <c r="BL166" t="s">
        <v>651</v>
      </c>
      <c r="BM166" t="s">
        <v>649</v>
      </c>
      <c r="BN166">
        <v>4.1999999999999997E-3</v>
      </c>
      <c r="BO166">
        <v>6.1578999999999997</v>
      </c>
      <c r="BP166">
        <v>8.5900000000000004E-2</v>
      </c>
      <c r="BQ166">
        <v>8.0379000000000005</v>
      </c>
      <c r="BR166" t="s">
        <v>651</v>
      </c>
      <c r="BS166" t="s">
        <v>649</v>
      </c>
      <c r="BT166">
        <v>5.9999999999999995E-4</v>
      </c>
      <c r="BU166">
        <v>9.8437999999999999</v>
      </c>
      <c r="BV166">
        <v>6.4799999999999996E-2</v>
      </c>
      <c r="BW166">
        <v>19.618300000000001</v>
      </c>
      <c r="BX166" t="s">
        <v>651</v>
      </c>
      <c r="BY166" t="s">
        <v>649</v>
      </c>
      <c r="BZ166">
        <v>1E-4</v>
      </c>
      <c r="CA166">
        <v>25.181799999999999</v>
      </c>
      <c r="CB166">
        <v>4.2900000000000001E-2</v>
      </c>
      <c r="CC166">
        <v>33.379600000000003</v>
      </c>
      <c r="CD166" t="s">
        <v>651</v>
      </c>
      <c r="CE166" t="s">
        <v>649</v>
      </c>
      <c r="CF166">
        <v>5.9999999999999995E-4</v>
      </c>
      <c r="CG166">
        <v>10.44</v>
      </c>
      <c r="CH166">
        <v>5.3199999999999997E-2</v>
      </c>
      <c r="CI166">
        <v>15.5223</v>
      </c>
      <c r="CJ166" t="s">
        <v>651</v>
      </c>
      <c r="CK166" t="s">
        <v>649</v>
      </c>
      <c r="CL166">
        <v>1.6999999999999999E-3</v>
      </c>
      <c r="CM166">
        <v>5.7523</v>
      </c>
      <c r="CN166">
        <v>3.8300000000000001E-2</v>
      </c>
      <c r="CO166">
        <v>12.6812</v>
      </c>
      <c r="CP166" t="s">
        <v>650</v>
      </c>
      <c r="CQ166" t="s">
        <v>649</v>
      </c>
      <c r="CR166">
        <v>4.4000000000000003E-3</v>
      </c>
      <c r="CS166">
        <v>5.6132</v>
      </c>
      <c r="CT166">
        <v>7.0900000000000005E-2</v>
      </c>
      <c r="CU166">
        <v>8.2832000000000008</v>
      </c>
      <c r="CV166" t="s">
        <v>650</v>
      </c>
      <c r="CW166" t="s">
        <v>649</v>
      </c>
      <c r="CX166">
        <v>7.3000000000000001E-3</v>
      </c>
      <c r="CY166">
        <v>5.5952000000000002</v>
      </c>
      <c r="CZ166">
        <v>8.2199999999999995E-2</v>
      </c>
      <c r="DA166">
        <v>8.2493999999999996</v>
      </c>
      <c r="DB166" t="s">
        <v>651</v>
      </c>
      <c r="DC166" t="s">
        <v>649</v>
      </c>
      <c r="DD166">
        <v>8.3000000000000001E-3</v>
      </c>
      <c r="DE166">
        <v>4.8129999999999997</v>
      </c>
      <c r="DF166">
        <v>7.9399999999999998E-2</v>
      </c>
      <c r="DG166">
        <v>9.2467000000000006</v>
      </c>
      <c r="DH166" t="s">
        <v>651</v>
      </c>
      <c r="DI166" t="s">
        <v>649</v>
      </c>
      <c r="DJ166">
        <v>1.8E-3</v>
      </c>
      <c r="DK166">
        <v>8.7787000000000006</v>
      </c>
      <c r="DL166">
        <v>0.1036</v>
      </c>
      <c r="DM166">
        <v>17.560400000000001</v>
      </c>
      <c r="DN166" t="s">
        <v>651</v>
      </c>
      <c r="DO166" t="s">
        <v>649</v>
      </c>
      <c r="DP166">
        <v>3.7400000000000003E-2</v>
      </c>
      <c r="DQ166">
        <v>2.7122999999999999</v>
      </c>
      <c r="DR166">
        <v>0.21709999999999999</v>
      </c>
      <c r="DS166">
        <v>4.9058000000000002</v>
      </c>
      <c r="DT166">
        <v>4.5999999999999999E-3</v>
      </c>
      <c r="DU166">
        <v>0</v>
      </c>
    </row>
    <row r="167" spans="1:125" x14ac:dyDescent="0.25">
      <c r="A167">
        <v>0</v>
      </c>
      <c r="B167" t="s">
        <v>652</v>
      </c>
      <c r="C167" t="s">
        <v>32</v>
      </c>
      <c r="D167" t="s">
        <v>653</v>
      </c>
      <c r="E167" t="s">
        <v>652</v>
      </c>
      <c r="F167">
        <v>2.0000000000000001E-4</v>
      </c>
      <c r="G167">
        <v>30.333300000000001</v>
      </c>
      <c r="H167">
        <v>3.5999999999999997E-2</v>
      </c>
      <c r="I167">
        <v>40.2592</v>
      </c>
      <c r="J167" t="s">
        <v>653</v>
      </c>
      <c r="K167" t="s">
        <v>652</v>
      </c>
      <c r="L167">
        <v>2.0000000000000001E-4</v>
      </c>
      <c r="M167">
        <v>30.333300000000001</v>
      </c>
      <c r="N167">
        <v>3.5999999999999997E-2</v>
      </c>
      <c r="O167">
        <v>40.2592</v>
      </c>
      <c r="P167" t="s">
        <v>653</v>
      </c>
      <c r="Q167" t="s">
        <v>652</v>
      </c>
      <c r="R167">
        <v>0</v>
      </c>
      <c r="S167">
        <v>78.333299999999994</v>
      </c>
      <c r="T167">
        <v>8.6E-3</v>
      </c>
      <c r="U167">
        <v>90.066500000000005</v>
      </c>
      <c r="V167" t="s">
        <v>654</v>
      </c>
      <c r="W167" t="s">
        <v>652</v>
      </c>
      <c r="X167">
        <v>0</v>
      </c>
      <c r="Y167">
        <v>53.75</v>
      </c>
      <c r="Z167">
        <v>1.3100000000000001E-2</v>
      </c>
      <c r="AA167">
        <v>74.954099999999997</v>
      </c>
      <c r="AB167" t="s">
        <v>653</v>
      </c>
      <c r="AC167" t="s">
        <v>652</v>
      </c>
      <c r="AD167">
        <v>0</v>
      </c>
      <c r="AE167">
        <v>45.666699999999999</v>
      </c>
      <c r="AF167">
        <v>2.1499999999999998E-2</v>
      </c>
      <c r="AG167">
        <v>64.772999999999996</v>
      </c>
      <c r="AH167" t="s">
        <v>654</v>
      </c>
      <c r="AI167" t="s">
        <v>652</v>
      </c>
      <c r="AJ167">
        <v>0</v>
      </c>
      <c r="AK167">
        <v>50</v>
      </c>
      <c r="AL167">
        <v>2.7400000000000001E-2</v>
      </c>
      <c r="AM167">
        <v>69.621499999999997</v>
      </c>
      <c r="AN167" t="s">
        <v>653</v>
      </c>
      <c r="AO167" t="s">
        <v>652</v>
      </c>
      <c r="AP167">
        <v>1E-4</v>
      </c>
      <c r="AQ167">
        <v>36.6</v>
      </c>
      <c r="AR167">
        <v>1.6199999999999999E-2</v>
      </c>
      <c r="AS167">
        <v>49.560499999999998</v>
      </c>
      <c r="AT167" t="e">
        <f>-AVEKVCAX</f>
        <v>#NAME?</v>
      </c>
      <c r="AU167" t="s">
        <v>652</v>
      </c>
      <c r="AV167">
        <v>0</v>
      </c>
      <c r="AW167">
        <v>39</v>
      </c>
      <c r="AX167">
        <v>2.1600000000000001E-2</v>
      </c>
      <c r="AY167">
        <v>39.441099999999999</v>
      </c>
      <c r="AZ167" t="e">
        <f>-AVEKVCAX</f>
        <v>#NAME?</v>
      </c>
      <c r="BA167" t="s">
        <v>652</v>
      </c>
      <c r="BB167">
        <v>0</v>
      </c>
      <c r="BC167">
        <v>37.5</v>
      </c>
      <c r="BD167">
        <v>2.0899999999999998E-2</v>
      </c>
      <c r="BE167">
        <v>41.302700000000002</v>
      </c>
      <c r="BF167" t="s">
        <v>654</v>
      </c>
      <c r="BG167" t="s">
        <v>652</v>
      </c>
      <c r="BH167">
        <v>1E-4</v>
      </c>
      <c r="BI167">
        <v>34.4</v>
      </c>
      <c r="BJ167">
        <v>2.0799999999999999E-2</v>
      </c>
      <c r="BK167">
        <v>56.5899</v>
      </c>
      <c r="BL167" t="s">
        <v>654</v>
      </c>
      <c r="BM167" t="s">
        <v>652</v>
      </c>
      <c r="BN167">
        <v>2.0000000000000001E-4</v>
      </c>
      <c r="BO167">
        <v>23.652200000000001</v>
      </c>
      <c r="BP167">
        <v>2.7400000000000001E-2</v>
      </c>
      <c r="BQ167">
        <v>36.795699999999997</v>
      </c>
      <c r="BR167" t="s">
        <v>653</v>
      </c>
      <c r="BS167" t="s">
        <v>652</v>
      </c>
      <c r="BT167">
        <v>0</v>
      </c>
      <c r="BU167">
        <v>50</v>
      </c>
      <c r="BV167">
        <v>2.1299999999999999E-2</v>
      </c>
      <c r="BW167">
        <v>64.299400000000006</v>
      </c>
      <c r="BX167" t="s">
        <v>653</v>
      </c>
      <c r="BY167" t="s">
        <v>652</v>
      </c>
      <c r="BZ167">
        <v>0</v>
      </c>
      <c r="CA167">
        <v>60</v>
      </c>
      <c r="CB167">
        <v>1.9800000000000002E-2</v>
      </c>
      <c r="CC167">
        <v>65.945300000000003</v>
      </c>
      <c r="CD167" t="s">
        <v>653</v>
      </c>
      <c r="CE167" t="s">
        <v>652</v>
      </c>
      <c r="CF167">
        <v>0</v>
      </c>
      <c r="CG167">
        <v>48</v>
      </c>
      <c r="CH167">
        <v>1.1900000000000001E-2</v>
      </c>
      <c r="CI167">
        <v>66.241100000000003</v>
      </c>
      <c r="CJ167" t="s">
        <v>654</v>
      </c>
      <c r="CK167" t="s">
        <v>652</v>
      </c>
      <c r="CL167">
        <v>0</v>
      </c>
      <c r="CM167">
        <v>36</v>
      </c>
      <c r="CN167">
        <v>9.4999999999999998E-3</v>
      </c>
      <c r="CO167">
        <v>52.748800000000003</v>
      </c>
      <c r="CP167" t="s">
        <v>654</v>
      </c>
      <c r="CQ167" t="s">
        <v>652</v>
      </c>
      <c r="CR167">
        <v>2.0000000000000001E-4</v>
      </c>
      <c r="CS167">
        <v>21.363600000000002</v>
      </c>
      <c r="CT167">
        <v>2.4199999999999999E-2</v>
      </c>
      <c r="CU167">
        <v>34.9146</v>
      </c>
      <c r="CV167" t="s">
        <v>654</v>
      </c>
      <c r="CW167" t="s">
        <v>652</v>
      </c>
      <c r="CX167">
        <v>2.0000000000000001E-4</v>
      </c>
      <c r="CY167">
        <v>24.4815</v>
      </c>
      <c r="CZ167">
        <v>2.8500000000000001E-2</v>
      </c>
      <c r="DA167">
        <v>35.591999999999999</v>
      </c>
      <c r="DB167" t="s">
        <v>653</v>
      </c>
      <c r="DC167" t="s">
        <v>652</v>
      </c>
      <c r="DD167">
        <v>1E-4</v>
      </c>
      <c r="DE167">
        <v>33.200000000000003</v>
      </c>
      <c r="DF167">
        <v>1.8800000000000001E-2</v>
      </c>
      <c r="DG167">
        <v>45.031500000000001</v>
      </c>
      <c r="DH167" t="s">
        <v>653</v>
      </c>
      <c r="DI167" t="s">
        <v>652</v>
      </c>
      <c r="DJ167">
        <v>2.0000000000000001E-4</v>
      </c>
      <c r="DK167">
        <v>21.84</v>
      </c>
      <c r="DL167">
        <v>5.3499999999999999E-2</v>
      </c>
      <c r="DM167">
        <v>35.929600000000001</v>
      </c>
      <c r="DN167" t="s">
        <v>654</v>
      </c>
      <c r="DO167" t="s">
        <v>652</v>
      </c>
      <c r="DP167">
        <v>1E-4</v>
      </c>
      <c r="DQ167">
        <v>37.333300000000001</v>
      </c>
      <c r="DR167">
        <v>3.7499999999999999E-2</v>
      </c>
      <c r="DS167">
        <v>45.538699999999999</v>
      </c>
      <c r="DT167">
        <v>1E-4</v>
      </c>
      <c r="DU167">
        <v>0</v>
      </c>
    </row>
    <row r="168" spans="1:125" x14ac:dyDescent="0.25">
      <c r="A168">
        <v>0</v>
      </c>
      <c r="B168" t="s">
        <v>655</v>
      </c>
      <c r="C168" t="s">
        <v>32</v>
      </c>
      <c r="D168" t="s">
        <v>656</v>
      </c>
      <c r="E168" t="s">
        <v>655</v>
      </c>
      <c r="F168">
        <v>0</v>
      </c>
      <c r="G168">
        <v>76.666700000000006</v>
      </c>
      <c r="H168">
        <v>9.5999999999999992E-3</v>
      </c>
      <c r="I168">
        <v>93.631500000000003</v>
      </c>
      <c r="J168" t="s">
        <v>656</v>
      </c>
      <c r="K168" t="s">
        <v>655</v>
      </c>
      <c r="L168">
        <v>0</v>
      </c>
      <c r="M168">
        <v>76.666700000000006</v>
      </c>
      <c r="N168">
        <v>9.5999999999999992E-3</v>
      </c>
      <c r="O168">
        <v>93.631500000000003</v>
      </c>
      <c r="P168" t="e">
        <f>-QWKKYVLR</f>
        <v>#NAME?</v>
      </c>
      <c r="Q168" t="s">
        <v>655</v>
      </c>
      <c r="R168">
        <v>2.9999999999999997E-4</v>
      </c>
      <c r="S168">
        <v>23.606100000000001</v>
      </c>
      <c r="T168">
        <v>2.5999999999999999E-2</v>
      </c>
      <c r="U168">
        <v>32.150100000000002</v>
      </c>
      <c r="V168" t="e">
        <f>-QWKKYVLR</f>
        <v>#NAME?</v>
      </c>
      <c r="W168" t="s">
        <v>655</v>
      </c>
      <c r="X168">
        <v>0</v>
      </c>
      <c r="Y168">
        <v>65</v>
      </c>
      <c r="Z168">
        <v>1.0800000000000001E-2</v>
      </c>
      <c r="AA168">
        <v>82.906499999999994</v>
      </c>
      <c r="AB168" t="e">
        <f>-QWKKYVLR</f>
        <v>#NAME?</v>
      </c>
      <c r="AC168" t="s">
        <v>655</v>
      </c>
      <c r="AD168">
        <v>0</v>
      </c>
      <c r="AE168">
        <v>53.571399999999997</v>
      </c>
      <c r="AF168">
        <v>2.1700000000000001E-2</v>
      </c>
      <c r="AG168">
        <v>64.352000000000004</v>
      </c>
      <c r="AH168" t="s">
        <v>657</v>
      </c>
      <c r="AI168" t="s">
        <v>655</v>
      </c>
      <c r="AJ168">
        <v>0</v>
      </c>
      <c r="AK168">
        <v>62.5</v>
      </c>
      <c r="AL168">
        <v>2.1100000000000001E-2</v>
      </c>
      <c r="AM168">
        <v>81.398399999999995</v>
      </c>
      <c r="AN168" t="s">
        <v>657</v>
      </c>
      <c r="AO168" t="s">
        <v>655</v>
      </c>
      <c r="AP168">
        <v>0</v>
      </c>
      <c r="AQ168">
        <v>67.5</v>
      </c>
      <c r="AR168">
        <v>5.1999999999999998E-3</v>
      </c>
      <c r="AS168">
        <v>88.308199999999999</v>
      </c>
      <c r="AT168" t="e">
        <f>-QWKKYVLR</f>
        <v>#NAME?</v>
      </c>
      <c r="AU168" t="s">
        <v>655</v>
      </c>
      <c r="AV168">
        <v>0</v>
      </c>
      <c r="AW168">
        <v>100</v>
      </c>
      <c r="AX168">
        <v>2.5000000000000001E-3</v>
      </c>
      <c r="AY168">
        <v>95.343400000000003</v>
      </c>
      <c r="AZ168" t="e">
        <f>-QWKKYVLR</f>
        <v>#NAME?</v>
      </c>
      <c r="BA168" t="s">
        <v>655</v>
      </c>
      <c r="BB168">
        <v>0</v>
      </c>
      <c r="BC168">
        <v>100</v>
      </c>
      <c r="BD168">
        <v>2.8E-3</v>
      </c>
      <c r="BE168">
        <v>94.912700000000001</v>
      </c>
      <c r="BF168" t="s">
        <v>657</v>
      </c>
      <c r="BG168" t="s">
        <v>655</v>
      </c>
      <c r="BH168">
        <v>0</v>
      </c>
      <c r="BI168">
        <v>47</v>
      </c>
      <c r="BJ168">
        <v>1.34E-2</v>
      </c>
      <c r="BK168">
        <v>79.799300000000002</v>
      </c>
      <c r="BL168" t="s">
        <v>658</v>
      </c>
      <c r="BM168" t="s">
        <v>655</v>
      </c>
      <c r="BN168">
        <v>0</v>
      </c>
      <c r="BO168">
        <v>80</v>
      </c>
      <c r="BP168">
        <v>4.1999999999999997E-3</v>
      </c>
      <c r="BQ168">
        <v>95.968800000000002</v>
      </c>
      <c r="BR168" t="s">
        <v>659</v>
      </c>
      <c r="BS168" t="s">
        <v>655</v>
      </c>
      <c r="BT168">
        <v>0</v>
      </c>
      <c r="BU168">
        <v>31.75</v>
      </c>
      <c r="BV168">
        <v>1.8200000000000001E-2</v>
      </c>
      <c r="BW168">
        <v>71.028400000000005</v>
      </c>
      <c r="BX168" t="s">
        <v>659</v>
      </c>
      <c r="BY168" t="s">
        <v>655</v>
      </c>
      <c r="BZ168">
        <v>1E-4</v>
      </c>
      <c r="CA168">
        <v>28.625</v>
      </c>
      <c r="CB168">
        <v>2.53E-2</v>
      </c>
      <c r="CC168">
        <v>55.347499999999997</v>
      </c>
      <c r="CD168" t="s">
        <v>657</v>
      </c>
      <c r="CE168" t="s">
        <v>655</v>
      </c>
      <c r="CF168">
        <v>0</v>
      </c>
      <c r="CG168">
        <v>57.5</v>
      </c>
      <c r="CH168">
        <v>8.0999999999999996E-3</v>
      </c>
      <c r="CI168">
        <v>80.867800000000003</v>
      </c>
      <c r="CJ168" t="s">
        <v>658</v>
      </c>
      <c r="CK168" t="s">
        <v>655</v>
      </c>
      <c r="CL168">
        <v>0</v>
      </c>
      <c r="CM168">
        <v>100</v>
      </c>
      <c r="CN168">
        <v>2.2000000000000001E-3</v>
      </c>
      <c r="CO168">
        <v>94.955100000000002</v>
      </c>
      <c r="CP168" t="s">
        <v>660</v>
      </c>
      <c r="CQ168" t="s">
        <v>655</v>
      </c>
      <c r="CR168">
        <v>0</v>
      </c>
      <c r="CS168">
        <v>90</v>
      </c>
      <c r="CT168">
        <v>3.3E-3</v>
      </c>
      <c r="CU168">
        <v>96.257499999999993</v>
      </c>
      <c r="CV168" t="s">
        <v>660</v>
      </c>
      <c r="CW168" t="s">
        <v>655</v>
      </c>
      <c r="CX168">
        <v>0</v>
      </c>
      <c r="CY168">
        <v>80</v>
      </c>
      <c r="CZ168">
        <v>3.8999999999999998E-3</v>
      </c>
      <c r="DA168">
        <v>96.3626</v>
      </c>
      <c r="DB168" t="s">
        <v>656</v>
      </c>
      <c r="DC168" t="s">
        <v>655</v>
      </c>
      <c r="DD168">
        <v>0</v>
      </c>
      <c r="DE168">
        <v>80</v>
      </c>
      <c r="DF168">
        <v>3.0999999999999999E-3</v>
      </c>
      <c r="DG168">
        <v>95.407600000000002</v>
      </c>
      <c r="DH168" t="e">
        <f>-QWKKYVLR</f>
        <v>#NAME?</v>
      </c>
      <c r="DI168" t="s">
        <v>655</v>
      </c>
      <c r="DJ168">
        <v>0</v>
      </c>
      <c r="DK168">
        <v>65</v>
      </c>
      <c r="DL168">
        <v>1.04E-2</v>
      </c>
      <c r="DM168">
        <v>88.619200000000006</v>
      </c>
      <c r="DN168" t="s">
        <v>658</v>
      </c>
      <c r="DO168" t="s">
        <v>655</v>
      </c>
      <c r="DP168">
        <v>0</v>
      </c>
      <c r="DQ168">
        <v>49</v>
      </c>
      <c r="DR168">
        <v>1.2200000000000001E-2</v>
      </c>
      <c r="DS168">
        <v>82.561800000000005</v>
      </c>
      <c r="DT168">
        <v>0</v>
      </c>
      <c r="DU168">
        <v>0</v>
      </c>
    </row>
    <row r="169" spans="1:125" x14ac:dyDescent="0.25">
      <c r="A169">
        <v>0</v>
      </c>
      <c r="B169" t="s">
        <v>661</v>
      </c>
      <c r="C169" t="s">
        <v>32</v>
      </c>
      <c r="D169" t="s">
        <v>662</v>
      </c>
      <c r="E169" t="s">
        <v>661</v>
      </c>
      <c r="F169">
        <v>0</v>
      </c>
      <c r="G169">
        <v>59.375</v>
      </c>
      <c r="H169">
        <v>1.95E-2</v>
      </c>
      <c r="I169">
        <v>69.332999999999998</v>
      </c>
      <c r="J169" t="s">
        <v>662</v>
      </c>
      <c r="K169" t="s">
        <v>661</v>
      </c>
      <c r="L169">
        <v>0</v>
      </c>
      <c r="M169">
        <v>59.375</v>
      </c>
      <c r="N169">
        <v>1.95E-2</v>
      </c>
      <c r="O169">
        <v>69.332999999999998</v>
      </c>
      <c r="P169" t="s">
        <v>662</v>
      </c>
      <c r="Q169" t="s">
        <v>661</v>
      </c>
      <c r="R169">
        <v>0</v>
      </c>
      <c r="S169">
        <v>85</v>
      </c>
      <c r="T169">
        <v>1.21E-2</v>
      </c>
      <c r="U169">
        <v>76.642300000000006</v>
      </c>
      <c r="V169" t="s">
        <v>663</v>
      </c>
      <c r="W169" t="s">
        <v>661</v>
      </c>
      <c r="X169">
        <v>0</v>
      </c>
      <c r="Y169">
        <v>85</v>
      </c>
      <c r="Z169">
        <v>8.6E-3</v>
      </c>
      <c r="AA169">
        <v>90.1922</v>
      </c>
      <c r="AB169" t="s">
        <v>662</v>
      </c>
      <c r="AC169" t="s">
        <v>661</v>
      </c>
      <c r="AD169">
        <v>0</v>
      </c>
      <c r="AE169">
        <v>67.5</v>
      </c>
      <c r="AF169">
        <v>1.9699999999999999E-2</v>
      </c>
      <c r="AG169">
        <v>68.842200000000005</v>
      </c>
      <c r="AH169" t="s">
        <v>662</v>
      </c>
      <c r="AI169" t="s">
        <v>661</v>
      </c>
      <c r="AJ169">
        <v>0</v>
      </c>
      <c r="AK169">
        <v>63.333300000000001</v>
      </c>
      <c r="AL169">
        <v>2.5700000000000001E-2</v>
      </c>
      <c r="AM169">
        <v>72.755700000000004</v>
      </c>
      <c r="AN169" t="s">
        <v>663</v>
      </c>
      <c r="AO169" t="s">
        <v>661</v>
      </c>
      <c r="AP169">
        <v>0</v>
      </c>
      <c r="AQ169">
        <v>65</v>
      </c>
      <c r="AR169">
        <v>9.7999999999999997E-3</v>
      </c>
      <c r="AS169">
        <v>68.950299999999999</v>
      </c>
      <c r="AT169" t="s">
        <v>662</v>
      </c>
      <c r="AU169" t="s">
        <v>661</v>
      </c>
      <c r="AV169">
        <v>0</v>
      </c>
      <c r="AW169">
        <v>100</v>
      </c>
      <c r="AX169">
        <v>6.7000000000000002E-3</v>
      </c>
      <c r="AY169">
        <v>75.834100000000007</v>
      </c>
      <c r="AZ169" t="s">
        <v>662</v>
      </c>
      <c r="BA169" t="s">
        <v>661</v>
      </c>
      <c r="BB169">
        <v>0</v>
      </c>
      <c r="BC169">
        <v>100</v>
      </c>
      <c r="BD169">
        <v>6.4000000000000003E-3</v>
      </c>
      <c r="BE169">
        <v>77.9512</v>
      </c>
      <c r="BF169" t="s">
        <v>662</v>
      </c>
      <c r="BG169" t="s">
        <v>661</v>
      </c>
      <c r="BH169">
        <v>0</v>
      </c>
      <c r="BI169">
        <v>77.5</v>
      </c>
      <c r="BJ169">
        <v>1.55E-2</v>
      </c>
      <c r="BK169">
        <v>72.455200000000005</v>
      </c>
      <c r="BL169" t="s">
        <v>662</v>
      </c>
      <c r="BM169" t="s">
        <v>661</v>
      </c>
      <c r="BN169">
        <v>0</v>
      </c>
      <c r="BO169">
        <v>70</v>
      </c>
      <c r="BP169">
        <v>1.03E-2</v>
      </c>
      <c r="BQ169">
        <v>76.626199999999997</v>
      </c>
      <c r="BR169" t="s">
        <v>662</v>
      </c>
      <c r="BS169" t="s">
        <v>661</v>
      </c>
      <c r="BT169">
        <v>0</v>
      </c>
      <c r="BU169">
        <v>65</v>
      </c>
      <c r="BV169">
        <v>2.0400000000000001E-2</v>
      </c>
      <c r="BW169">
        <v>66.200999999999993</v>
      </c>
      <c r="BX169" t="s">
        <v>662</v>
      </c>
      <c r="BY169" t="s">
        <v>661</v>
      </c>
      <c r="BZ169">
        <v>0</v>
      </c>
      <c r="CA169">
        <v>62.5</v>
      </c>
      <c r="CB169">
        <v>1.8200000000000001E-2</v>
      </c>
      <c r="CC169">
        <v>69.5274</v>
      </c>
      <c r="CD169" t="s">
        <v>662</v>
      </c>
      <c r="CE169" t="s">
        <v>661</v>
      </c>
      <c r="CF169">
        <v>0</v>
      </c>
      <c r="CG169">
        <v>60</v>
      </c>
      <c r="CH169">
        <v>0.01</v>
      </c>
      <c r="CI169">
        <v>73.082899999999995</v>
      </c>
      <c r="CJ169" t="s">
        <v>662</v>
      </c>
      <c r="CK169" t="s">
        <v>661</v>
      </c>
      <c r="CL169">
        <v>0</v>
      </c>
      <c r="CM169">
        <v>70</v>
      </c>
      <c r="CN169">
        <v>4.4999999999999997E-3</v>
      </c>
      <c r="CO169">
        <v>79.448300000000003</v>
      </c>
      <c r="CP169" t="s">
        <v>662</v>
      </c>
      <c r="CQ169" t="s">
        <v>661</v>
      </c>
      <c r="CR169">
        <v>0</v>
      </c>
      <c r="CS169">
        <v>70</v>
      </c>
      <c r="CT169">
        <v>8.8000000000000005E-3</v>
      </c>
      <c r="CU169">
        <v>76.230199999999996</v>
      </c>
      <c r="CV169" t="s">
        <v>662</v>
      </c>
      <c r="CW169" t="s">
        <v>661</v>
      </c>
      <c r="CX169">
        <v>0</v>
      </c>
      <c r="CY169">
        <v>67.5</v>
      </c>
      <c r="CZ169">
        <v>1.14E-2</v>
      </c>
      <c r="DA169">
        <v>73.244799999999998</v>
      </c>
      <c r="DB169" t="s">
        <v>662</v>
      </c>
      <c r="DC169" t="s">
        <v>661</v>
      </c>
      <c r="DD169">
        <v>0</v>
      </c>
      <c r="DE169">
        <v>70</v>
      </c>
      <c r="DF169">
        <v>7.7000000000000002E-3</v>
      </c>
      <c r="DG169">
        <v>76.138499999999993</v>
      </c>
      <c r="DH169" t="s">
        <v>663</v>
      </c>
      <c r="DI169" t="s">
        <v>661</v>
      </c>
      <c r="DJ169">
        <v>0</v>
      </c>
      <c r="DK169">
        <v>60</v>
      </c>
      <c r="DL169">
        <v>1.9300000000000001E-2</v>
      </c>
      <c r="DM169">
        <v>71.452799999999996</v>
      </c>
      <c r="DN169" t="s">
        <v>663</v>
      </c>
      <c r="DO169" t="s">
        <v>661</v>
      </c>
      <c r="DP169">
        <v>0</v>
      </c>
      <c r="DQ169">
        <v>44.666699999999999</v>
      </c>
      <c r="DR169">
        <v>2.9000000000000001E-2</v>
      </c>
      <c r="DS169">
        <v>54.381100000000004</v>
      </c>
      <c r="DT169">
        <v>0</v>
      </c>
      <c r="DU169">
        <v>0</v>
      </c>
    </row>
    <row r="170" spans="1:125" x14ac:dyDescent="0.25">
      <c r="A170">
        <v>0</v>
      </c>
      <c r="B170" t="s">
        <v>664</v>
      </c>
      <c r="C170" t="s">
        <v>32</v>
      </c>
      <c r="D170" t="s">
        <v>665</v>
      </c>
      <c r="E170" t="s">
        <v>664</v>
      </c>
      <c r="F170">
        <v>0</v>
      </c>
      <c r="G170">
        <v>95</v>
      </c>
      <c r="H170">
        <v>8.8000000000000005E-3</v>
      </c>
      <c r="I170">
        <v>95.0886</v>
      </c>
      <c r="J170" t="s">
        <v>665</v>
      </c>
      <c r="K170" t="s">
        <v>664</v>
      </c>
      <c r="L170">
        <v>0</v>
      </c>
      <c r="M170">
        <v>95</v>
      </c>
      <c r="N170">
        <v>8.8000000000000005E-3</v>
      </c>
      <c r="O170">
        <v>95.0886</v>
      </c>
      <c r="P170" t="s">
        <v>665</v>
      </c>
      <c r="Q170" t="s">
        <v>664</v>
      </c>
      <c r="R170">
        <v>0</v>
      </c>
      <c r="S170">
        <v>95</v>
      </c>
      <c r="T170">
        <v>9.1999999999999998E-3</v>
      </c>
      <c r="U170">
        <v>87.917299999999997</v>
      </c>
      <c r="V170" t="s">
        <v>665</v>
      </c>
      <c r="W170" t="s">
        <v>664</v>
      </c>
      <c r="X170">
        <v>0</v>
      </c>
      <c r="Y170">
        <v>43.5</v>
      </c>
      <c r="Z170">
        <v>2.7199999999999998E-2</v>
      </c>
      <c r="AA170">
        <v>39.610700000000001</v>
      </c>
      <c r="AB170" t="s">
        <v>665</v>
      </c>
      <c r="AC170" t="s">
        <v>664</v>
      </c>
      <c r="AD170">
        <v>2.9999999999999997E-4</v>
      </c>
      <c r="AE170">
        <v>21.305599999999998</v>
      </c>
      <c r="AF170">
        <v>7.7899999999999997E-2</v>
      </c>
      <c r="AG170">
        <v>15.442600000000001</v>
      </c>
      <c r="AH170" t="s">
        <v>665</v>
      </c>
      <c r="AI170" t="s">
        <v>664</v>
      </c>
      <c r="AJ170">
        <v>4.0000000000000002E-4</v>
      </c>
      <c r="AK170">
        <v>18.898</v>
      </c>
      <c r="AL170">
        <v>9.4700000000000006E-2</v>
      </c>
      <c r="AM170">
        <v>13.679399999999999</v>
      </c>
      <c r="AN170" t="s">
        <v>665</v>
      </c>
      <c r="AO170" t="s">
        <v>664</v>
      </c>
      <c r="AP170">
        <v>0</v>
      </c>
      <c r="AQ170">
        <v>100</v>
      </c>
      <c r="AR170">
        <v>3.0000000000000001E-3</v>
      </c>
      <c r="AS170">
        <v>95.784599999999998</v>
      </c>
      <c r="AT170" t="s">
        <v>666</v>
      </c>
      <c r="AU170" t="s">
        <v>664</v>
      </c>
      <c r="AV170">
        <v>0</v>
      </c>
      <c r="AW170">
        <v>100</v>
      </c>
      <c r="AX170">
        <v>2.5000000000000001E-3</v>
      </c>
      <c r="AY170">
        <v>95.439400000000006</v>
      </c>
      <c r="AZ170" t="s">
        <v>666</v>
      </c>
      <c r="BA170" t="s">
        <v>664</v>
      </c>
      <c r="BB170">
        <v>0</v>
      </c>
      <c r="BC170">
        <v>100</v>
      </c>
      <c r="BD170">
        <v>2.5000000000000001E-3</v>
      </c>
      <c r="BE170">
        <v>95.484200000000001</v>
      </c>
      <c r="BF170" t="s">
        <v>665</v>
      </c>
      <c r="BG170" t="s">
        <v>664</v>
      </c>
      <c r="BH170">
        <v>0</v>
      </c>
      <c r="BI170">
        <v>87.5</v>
      </c>
      <c r="BJ170">
        <v>8.6E-3</v>
      </c>
      <c r="BK170">
        <v>94.100300000000004</v>
      </c>
      <c r="BL170" t="s">
        <v>665</v>
      </c>
      <c r="BM170" t="s">
        <v>664</v>
      </c>
      <c r="BN170">
        <v>0</v>
      </c>
      <c r="BO170">
        <v>100</v>
      </c>
      <c r="BP170">
        <v>4.3E-3</v>
      </c>
      <c r="BQ170">
        <v>95.881900000000002</v>
      </c>
      <c r="BR170" t="s">
        <v>665</v>
      </c>
      <c r="BS170" t="s">
        <v>664</v>
      </c>
      <c r="BT170">
        <v>0</v>
      </c>
      <c r="BU170">
        <v>100</v>
      </c>
      <c r="BV170">
        <v>8.3000000000000001E-3</v>
      </c>
      <c r="BW170">
        <v>94.177300000000002</v>
      </c>
      <c r="BX170" t="s">
        <v>665</v>
      </c>
      <c r="BY170" t="s">
        <v>664</v>
      </c>
      <c r="BZ170">
        <v>0</v>
      </c>
      <c r="CA170">
        <v>80</v>
      </c>
      <c r="CB170">
        <v>8.9999999999999993E-3</v>
      </c>
      <c r="CC170">
        <v>91.712900000000005</v>
      </c>
      <c r="CD170" t="s">
        <v>665</v>
      </c>
      <c r="CE170" t="s">
        <v>664</v>
      </c>
      <c r="CF170">
        <v>0</v>
      </c>
      <c r="CG170">
        <v>100</v>
      </c>
      <c r="CH170">
        <v>4.5999999999999999E-3</v>
      </c>
      <c r="CI170">
        <v>94.494</v>
      </c>
      <c r="CJ170" t="s">
        <v>666</v>
      </c>
      <c r="CK170" t="s">
        <v>664</v>
      </c>
      <c r="CL170">
        <v>0</v>
      </c>
      <c r="CM170">
        <v>100</v>
      </c>
      <c r="CN170">
        <v>2.0999999999999999E-3</v>
      </c>
      <c r="CO170">
        <v>95.227099999999993</v>
      </c>
      <c r="CP170" t="s">
        <v>666</v>
      </c>
      <c r="CQ170" t="s">
        <v>664</v>
      </c>
      <c r="CR170">
        <v>0</v>
      </c>
      <c r="CS170">
        <v>100</v>
      </c>
      <c r="CT170">
        <v>3.7000000000000002E-3</v>
      </c>
      <c r="CU170">
        <v>95.742500000000007</v>
      </c>
      <c r="CV170" t="s">
        <v>665</v>
      </c>
      <c r="CW170" t="s">
        <v>664</v>
      </c>
      <c r="CX170">
        <v>0</v>
      </c>
      <c r="CY170">
        <v>100</v>
      </c>
      <c r="CZ170">
        <v>4.7000000000000002E-3</v>
      </c>
      <c r="DA170">
        <v>95.572199999999995</v>
      </c>
      <c r="DB170" t="s">
        <v>666</v>
      </c>
      <c r="DC170" t="s">
        <v>664</v>
      </c>
      <c r="DD170">
        <v>0</v>
      </c>
      <c r="DE170">
        <v>100</v>
      </c>
      <c r="DF170">
        <v>3.0000000000000001E-3</v>
      </c>
      <c r="DG170">
        <v>95.580299999999994</v>
      </c>
      <c r="DH170" t="s">
        <v>665</v>
      </c>
      <c r="DI170" t="s">
        <v>664</v>
      </c>
      <c r="DJ170">
        <v>0</v>
      </c>
      <c r="DK170">
        <v>100</v>
      </c>
      <c r="DL170">
        <v>7.1000000000000004E-3</v>
      </c>
      <c r="DM170">
        <v>94.726699999999994</v>
      </c>
      <c r="DN170" t="s">
        <v>665</v>
      </c>
      <c r="DO170" t="s">
        <v>664</v>
      </c>
      <c r="DP170">
        <v>0</v>
      </c>
      <c r="DQ170">
        <v>100</v>
      </c>
      <c r="DR170">
        <v>5.7000000000000002E-3</v>
      </c>
      <c r="DS170">
        <v>95.493600000000001</v>
      </c>
      <c r="DT170">
        <v>0</v>
      </c>
      <c r="DU170">
        <v>0</v>
      </c>
    </row>
    <row r="171" spans="1:125" x14ac:dyDescent="0.25">
      <c r="A171">
        <v>0</v>
      </c>
      <c r="B171" t="s">
        <v>667</v>
      </c>
      <c r="C171" t="s">
        <v>32</v>
      </c>
      <c r="D171" t="s">
        <v>668</v>
      </c>
      <c r="E171" t="s">
        <v>667</v>
      </c>
      <c r="F171">
        <v>0</v>
      </c>
      <c r="G171">
        <v>62.142899999999997</v>
      </c>
      <c r="H171">
        <v>2.29E-2</v>
      </c>
      <c r="I171">
        <v>61.873899999999999</v>
      </c>
      <c r="J171" t="s">
        <v>668</v>
      </c>
      <c r="K171" t="s">
        <v>667</v>
      </c>
      <c r="L171">
        <v>0</v>
      </c>
      <c r="M171">
        <v>62.142899999999997</v>
      </c>
      <c r="N171">
        <v>2.29E-2</v>
      </c>
      <c r="O171">
        <v>61.873899999999999</v>
      </c>
      <c r="P171" t="s">
        <v>669</v>
      </c>
      <c r="Q171" t="s">
        <v>667</v>
      </c>
      <c r="R171">
        <v>4.0000000000000002E-4</v>
      </c>
      <c r="S171">
        <v>23.393899999999999</v>
      </c>
      <c r="T171">
        <v>3.85E-2</v>
      </c>
      <c r="U171">
        <v>16.2271</v>
      </c>
      <c r="V171" t="s">
        <v>668</v>
      </c>
      <c r="W171" t="s">
        <v>667</v>
      </c>
      <c r="X171">
        <v>0</v>
      </c>
      <c r="Y171">
        <v>35.666699999999999</v>
      </c>
      <c r="Z171">
        <v>2.5499999999999998E-2</v>
      </c>
      <c r="AA171">
        <v>42.514899999999997</v>
      </c>
      <c r="AB171" t="s">
        <v>668</v>
      </c>
      <c r="AC171" t="s">
        <v>667</v>
      </c>
      <c r="AD171">
        <v>5.0000000000000001E-4</v>
      </c>
      <c r="AE171">
        <v>18.052600000000002</v>
      </c>
      <c r="AF171">
        <v>5.9799999999999999E-2</v>
      </c>
      <c r="AG171">
        <v>21.884899999999998</v>
      </c>
      <c r="AH171" t="s">
        <v>668</v>
      </c>
      <c r="AI171" t="s">
        <v>667</v>
      </c>
      <c r="AJ171">
        <v>1E-4</v>
      </c>
      <c r="AK171">
        <v>32</v>
      </c>
      <c r="AL171">
        <v>5.7799999999999997E-2</v>
      </c>
      <c r="AM171">
        <v>29.646699999999999</v>
      </c>
      <c r="AN171" t="e">
        <f>-WKKYVLRI</f>
        <v>#NAME?</v>
      </c>
      <c r="AO171" t="s">
        <v>667</v>
      </c>
      <c r="AP171">
        <v>0</v>
      </c>
      <c r="AQ171">
        <v>44.333300000000001</v>
      </c>
      <c r="AR171">
        <v>1.18E-2</v>
      </c>
      <c r="AS171">
        <v>62.066600000000001</v>
      </c>
      <c r="AT171" t="s">
        <v>668</v>
      </c>
      <c r="AU171" t="s">
        <v>667</v>
      </c>
      <c r="AV171">
        <v>0</v>
      </c>
      <c r="AW171">
        <v>55</v>
      </c>
      <c r="AX171">
        <v>1.03E-2</v>
      </c>
      <c r="AY171">
        <v>62.607199999999999</v>
      </c>
      <c r="AZ171" t="s">
        <v>668</v>
      </c>
      <c r="BA171" t="s">
        <v>667</v>
      </c>
      <c r="BB171">
        <v>0</v>
      </c>
      <c r="BC171">
        <v>55</v>
      </c>
      <c r="BD171">
        <v>1.11E-2</v>
      </c>
      <c r="BE171">
        <v>60.719499999999996</v>
      </c>
      <c r="BF171" t="s">
        <v>668</v>
      </c>
      <c r="BG171" t="s">
        <v>667</v>
      </c>
      <c r="BH171">
        <v>2.0000000000000001E-4</v>
      </c>
      <c r="BI171">
        <v>30.066700000000001</v>
      </c>
      <c r="BJ171">
        <v>2.87E-2</v>
      </c>
      <c r="BK171">
        <v>39.188400000000001</v>
      </c>
      <c r="BL171" t="s">
        <v>668</v>
      </c>
      <c r="BM171" t="s">
        <v>667</v>
      </c>
      <c r="BN171">
        <v>0</v>
      </c>
      <c r="BO171">
        <v>49.5</v>
      </c>
      <c r="BP171">
        <v>1.3899999999999999E-2</v>
      </c>
      <c r="BQ171">
        <v>64.270300000000006</v>
      </c>
      <c r="BR171" t="s">
        <v>668</v>
      </c>
      <c r="BS171" t="s">
        <v>667</v>
      </c>
      <c r="BT171">
        <v>2.0000000000000001E-4</v>
      </c>
      <c r="BU171">
        <v>16.714300000000001</v>
      </c>
      <c r="BV171">
        <v>6.6299999999999998E-2</v>
      </c>
      <c r="BW171">
        <v>18.9175</v>
      </c>
      <c r="BX171" t="s">
        <v>668</v>
      </c>
      <c r="BY171" t="s">
        <v>667</v>
      </c>
      <c r="BZ171">
        <v>2.0000000000000001E-4</v>
      </c>
      <c r="CA171">
        <v>19.25</v>
      </c>
      <c r="CB171">
        <v>5.1700000000000003E-2</v>
      </c>
      <c r="CC171">
        <v>26.769100000000002</v>
      </c>
      <c r="CD171" t="s">
        <v>668</v>
      </c>
      <c r="CE171" t="s">
        <v>667</v>
      </c>
      <c r="CF171">
        <v>1E-4</v>
      </c>
      <c r="CG171">
        <v>18.863600000000002</v>
      </c>
      <c r="CH171">
        <v>3.4200000000000001E-2</v>
      </c>
      <c r="CI171">
        <v>26.715699999999998</v>
      </c>
      <c r="CJ171" t="s">
        <v>668</v>
      </c>
      <c r="CK171" t="s">
        <v>667</v>
      </c>
      <c r="CL171">
        <v>0</v>
      </c>
      <c r="CM171">
        <v>39</v>
      </c>
      <c r="CN171">
        <v>9.5999999999999992E-3</v>
      </c>
      <c r="CO171">
        <v>52.305599999999998</v>
      </c>
      <c r="CP171" t="s">
        <v>668</v>
      </c>
      <c r="CQ171" t="s">
        <v>667</v>
      </c>
      <c r="CR171">
        <v>0</v>
      </c>
      <c r="CS171">
        <v>50</v>
      </c>
      <c r="CT171">
        <v>1.0999999999999999E-2</v>
      </c>
      <c r="CU171">
        <v>66.800200000000004</v>
      </c>
      <c r="CV171" t="s">
        <v>668</v>
      </c>
      <c r="CW171" t="s">
        <v>667</v>
      </c>
      <c r="CX171">
        <v>0</v>
      </c>
      <c r="CY171">
        <v>47</v>
      </c>
      <c r="CZ171">
        <v>1.43E-2</v>
      </c>
      <c r="DA171">
        <v>63.788899999999998</v>
      </c>
      <c r="DB171" t="s">
        <v>668</v>
      </c>
      <c r="DC171" t="s">
        <v>667</v>
      </c>
      <c r="DD171">
        <v>0</v>
      </c>
      <c r="DE171">
        <v>44</v>
      </c>
      <c r="DF171">
        <v>1.5100000000000001E-2</v>
      </c>
      <c r="DG171">
        <v>52.875399999999999</v>
      </c>
      <c r="DH171" t="s">
        <v>668</v>
      </c>
      <c r="DI171" t="s">
        <v>667</v>
      </c>
      <c r="DJ171">
        <v>1E-4</v>
      </c>
      <c r="DK171">
        <v>30.125</v>
      </c>
      <c r="DL171">
        <v>4.1300000000000003E-2</v>
      </c>
      <c r="DM171">
        <v>44.5822</v>
      </c>
      <c r="DN171" t="s">
        <v>668</v>
      </c>
      <c r="DO171" t="s">
        <v>667</v>
      </c>
      <c r="DP171">
        <v>0</v>
      </c>
      <c r="DQ171">
        <v>44</v>
      </c>
      <c r="DR171">
        <v>2.8000000000000001E-2</v>
      </c>
      <c r="DS171">
        <v>55.519100000000002</v>
      </c>
      <c r="DT171">
        <v>1E-4</v>
      </c>
      <c r="DU171">
        <v>0</v>
      </c>
    </row>
    <row r="172" spans="1:125" x14ac:dyDescent="0.25">
      <c r="A172">
        <v>0</v>
      </c>
      <c r="B172" t="s">
        <v>670</v>
      </c>
      <c r="C172" t="s">
        <v>32</v>
      </c>
      <c r="D172" t="s">
        <v>671</v>
      </c>
      <c r="E172" t="s">
        <v>670</v>
      </c>
      <c r="F172">
        <v>1E-4</v>
      </c>
      <c r="G172">
        <v>35.555599999999998</v>
      </c>
      <c r="H172">
        <v>3.2300000000000002E-2</v>
      </c>
      <c r="I172">
        <v>45.055199999999999</v>
      </c>
      <c r="J172" t="s">
        <v>671</v>
      </c>
      <c r="K172" t="s">
        <v>670</v>
      </c>
      <c r="L172">
        <v>1E-4</v>
      </c>
      <c r="M172">
        <v>35.555599999999998</v>
      </c>
      <c r="N172">
        <v>3.2300000000000002E-2</v>
      </c>
      <c r="O172">
        <v>45.055199999999999</v>
      </c>
      <c r="P172" t="s">
        <v>671</v>
      </c>
      <c r="Q172" t="s">
        <v>670</v>
      </c>
      <c r="R172">
        <v>2.9999999999999997E-4</v>
      </c>
      <c r="S172">
        <v>27.1</v>
      </c>
      <c r="T172">
        <v>2.8000000000000001E-2</v>
      </c>
      <c r="U172">
        <v>28.491299999999999</v>
      </c>
      <c r="V172" t="s">
        <v>671</v>
      </c>
      <c r="W172" t="s">
        <v>670</v>
      </c>
      <c r="X172">
        <v>1E-4</v>
      </c>
      <c r="Y172">
        <v>26.625</v>
      </c>
      <c r="Z172">
        <v>5.1200000000000002E-2</v>
      </c>
      <c r="AA172">
        <v>17.451000000000001</v>
      </c>
      <c r="AB172" t="s">
        <v>671</v>
      </c>
      <c r="AC172" t="s">
        <v>670</v>
      </c>
      <c r="AD172">
        <v>4.0000000000000002E-4</v>
      </c>
      <c r="AE172">
        <v>18.8596</v>
      </c>
      <c r="AF172">
        <v>7.7299999999999994E-2</v>
      </c>
      <c r="AG172">
        <v>15.591699999999999</v>
      </c>
      <c r="AH172" t="s">
        <v>671</v>
      </c>
      <c r="AI172" t="s">
        <v>670</v>
      </c>
      <c r="AJ172">
        <v>1E-4</v>
      </c>
      <c r="AK172">
        <v>38.799999999999997</v>
      </c>
      <c r="AL172">
        <v>5.6000000000000001E-2</v>
      </c>
      <c r="AM172">
        <v>31.117000000000001</v>
      </c>
      <c r="AN172" t="e">
        <f>-GKSMCLEL</f>
        <v>#NAME?</v>
      </c>
      <c r="AO172" t="s">
        <v>670</v>
      </c>
      <c r="AP172">
        <v>1E-4</v>
      </c>
      <c r="AQ172">
        <v>32.299999999999997</v>
      </c>
      <c r="AR172">
        <v>1.9800000000000002E-2</v>
      </c>
      <c r="AS172">
        <v>42.010899999999999</v>
      </c>
      <c r="AT172" t="s">
        <v>672</v>
      </c>
      <c r="AU172" t="s">
        <v>670</v>
      </c>
      <c r="AV172">
        <v>0</v>
      </c>
      <c r="AW172">
        <v>38</v>
      </c>
      <c r="AX172">
        <v>1.84E-2</v>
      </c>
      <c r="AY172">
        <v>44.1051</v>
      </c>
      <c r="AZ172" t="s">
        <v>671</v>
      </c>
      <c r="BA172" t="s">
        <v>670</v>
      </c>
      <c r="BB172">
        <v>0</v>
      </c>
      <c r="BC172">
        <v>40</v>
      </c>
      <c r="BD172">
        <v>1.7899999999999999E-2</v>
      </c>
      <c r="BE172">
        <v>45.757199999999997</v>
      </c>
      <c r="BF172" t="s">
        <v>671</v>
      </c>
      <c r="BG172" t="s">
        <v>670</v>
      </c>
      <c r="BH172">
        <v>2.9999999999999997E-4</v>
      </c>
      <c r="BI172">
        <v>25</v>
      </c>
      <c r="BJ172">
        <v>3.8800000000000001E-2</v>
      </c>
      <c r="BK172">
        <v>25.343299999999999</v>
      </c>
      <c r="BL172" t="s">
        <v>671</v>
      </c>
      <c r="BM172" t="s">
        <v>670</v>
      </c>
      <c r="BN172">
        <v>0</v>
      </c>
      <c r="BO172">
        <v>37.75</v>
      </c>
      <c r="BP172">
        <v>2.6800000000000001E-2</v>
      </c>
      <c r="BQ172">
        <v>37.524799999999999</v>
      </c>
      <c r="BR172" t="s">
        <v>671</v>
      </c>
      <c r="BS172" t="s">
        <v>670</v>
      </c>
      <c r="BT172">
        <v>1E-4</v>
      </c>
      <c r="BU172">
        <v>21.923100000000002</v>
      </c>
      <c r="BV172">
        <v>5.79E-2</v>
      </c>
      <c r="BW172">
        <v>23.171600000000002</v>
      </c>
      <c r="BX172" t="s">
        <v>671</v>
      </c>
      <c r="BY172" t="s">
        <v>670</v>
      </c>
      <c r="BZ172">
        <v>2.0000000000000001E-4</v>
      </c>
      <c r="CA172">
        <v>20.125</v>
      </c>
      <c r="CB172">
        <v>5.5500000000000001E-2</v>
      </c>
      <c r="CC172">
        <v>24.497699999999998</v>
      </c>
      <c r="CD172" t="s">
        <v>671</v>
      </c>
      <c r="CE172" t="s">
        <v>670</v>
      </c>
      <c r="CF172">
        <v>4.0000000000000002E-4</v>
      </c>
      <c r="CG172">
        <v>12.081099999999999</v>
      </c>
      <c r="CH172">
        <v>5.5300000000000002E-2</v>
      </c>
      <c r="CI172">
        <v>14.6785</v>
      </c>
      <c r="CJ172" t="s">
        <v>671</v>
      </c>
      <c r="CK172" t="s">
        <v>670</v>
      </c>
      <c r="CL172">
        <v>0</v>
      </c>
      <c r="CM172">
        <v>34.5</v>
      </c>
      <c r="CN172">
        <v>1.4800000000000001E-2</v>
      </c>
      <c r="CO172">
        <v>36.863700000000001</v>
      </c>
      <c r="CP172" t="s">
        <v>671</v>
      </c>
      <c r="CQ172" t="s">
        <v>670</v>
      </c>
      <c r="CR172">
        <v>0</v>
      </c>
      <c r="CS172">
        <v>36.75</v>
      </c>
      <c r="CT172">
        <v>2.4199999999999999E-2</v>
      </c>
      <c r="CU172">
        <v>34.899900000000002</v>
      </c>
      <c r="CV172" t="s">
        <v>671</v>
      </c>
      <c r="CW172" t="s">
        <v>670</v>
      </c>
      <c r="CX172">
        <v>1E-4</v>
      </c>
      <c r="CY172">
        <v>33.5</v>
      </c>
      <c r="CZ172">
        <v>2.86E-2</v>
      </c>
      <c r="DA172">
        <v>35.417299999999997</v>
      </c>
      <c r="DB172" t="s">
        <v>671</v>
      </c>
      <c r="DC172" t="s">
        <v>670</v>
      </c>
      <c r="DD172">
        <v>1E-4</v>
      </c>
      <c r="DE172">
        <v>33</v>
      </c>
      <c r="DF172">
        <v>2.29E-2</v>
      </c>
      <c r="DG172">
        <v>38.4465</v>
      </c>
      <c r="DH172" t="s">
        <v>671</v>
      </c>
      <c r="DI172" t="s">
        <v>670</v>
      </c>
      <c r="DJ172">
        <v>0</v>
      </c>
      <c r="DK172">
        <v>43.5</v>
      </c>
      <c r="DL172">
        <v>3.5900000000000001E-2</v>
      </c>
      <c r="DM172">
        <v>49.398200000000003</v>
      </c>
      <c r="DN172" t="s">
        <v>671</v>
      </c>
      <c r="DO172" t="s">
        <v>670</v>
      </c>
      <c r="DP172">
        <v>1E-4</v>
      </c>
      <c r="DQ172">
        <v>36.833300000000001</v>
      </c>
      <c r="DR172">
        <v>3.9800000000000002E-2</v>
      </c>
      <c r="DS172">
        <v>43.558100000000003</v>
      </c>
      <c r="DT172">
        <v>1E-4</v>
      </c>
      <c r="DU172">
        <v>0</v>
      </c>
    </row>
    <row r="173" spans="1:125" x14ac:dyDescent="0.25">
      <c r="A173">
        <v>0</v>
      </c>
      <c r="B173" t="s">
        <v>673</v>
      </c>
      <c r="C173" t="s">
        <v>32</v>
      </c>
      <c r="D173" t="s">
        <v>674</v>
      </c>
      <c r="E173" t="s">
        <v>673</v>
      </c>
      <c r="F173">
        <v>0</v>
      </c>
      <c r="G173">
        <v>87.5</v>
      </c>
      <c r="H173">
        <v>0.01</v>
      </c>
      <c r="I173">
        <v>92.815700000000007</v>
      </c>
      <c r="J173" t="s">
        <v>674</v>
      </c>
      <c r="K173" t="s">
        <v>673</v>
      </c>
      <c r="L173">
        <v>0</v>
      </c>
      <c r="M173">
        <v>87.5</v>
      </c>
      <c r="N173">
        <v>0.01</v>
      </c>
      <c r="O173">
        <v>92.815700000000007</v>
      </c>
      <c r="P173" t="s">
        <v>674</v>
      </c>
      <c r="Q173" t="s">
        <v>673</v>
      </c>
      <c r="R173">
        <v>0</v>
      </c>
      <c r="S173">
        <v>90</v>
      </c>
      <c r="T173">
        <v>8.6E-3</v>
      </c>
      <c r="U173">
        <v>90.208200000000005</v>
      </c>
      <c r="V173" t="e">
        <f>-EKVCAXNC</f>
        <v>#NAME?</v>
      </c>
      <c r="W173" t="s">
        <v>673</v>
      </c>
      <c r="X173">
        <v>0</v>
      </c>
      <c r="Y173">
        <v>67.5</v>
      </c>
      <c r="Z173">
        <v>1.5599999999999999E-2</v>
      </c>
      <c r="AA173">
        <v>66.789400000000001</v>
      </c>
      <c r="AB173" t="e">
        <f>-EKVCAXNC</f>
        <v>#NAME?</v>
      </c>
      <c r="AC173" t="s">
        <v>673</v>
      </c>
      <c r="AD173">
        <v>1E-4</v>
      </c>
      <c r="AE173">
        <v>39.25</v>
      </c>
      <c r="AF173">
        <v>4.4499999999999998E-2</v>
      </c>
      <c r="AG173">
        <v>31.963699999999999</v>
      </c>
      <c r="AH173" t="e">
        <f>-EKVCAXNC</f>
        <v>#NAME?</v>
      </c>
      <c r="AI173" t="s">
        <v>673</v>
      </c>
      <c r="AJ173">
        <v>2.9999999999999997E-4</v>
      </c>
      <c r="AK173">
        <v>21.666699999999999</v>
      </c>
      <c r="AL173">
        <v>6.13E-2</v>
      </c>
      <c r="AM173">
        <v>27.109000000000002</v>
      </c>
      <c r="AN173" t="s">
        <v>674</v>
      </c>
      <c r="AO173" t="s">
        <v>673</v>
      </c>
      <c r="AP173">
        <v>0</v>
      </c>
      <c r="AQ173">
        <v>100</v>
      </c>
      <c r="AR173">
        <v>2.7000000000000001E-3</v>
      </c>
      <c r="AS173">
        <v>96.186800000000005</v>
      </c>
      <c r="AT173" t="s">
        <v>675</v>
      </c>
      <c r="AU173" t="s">
        <v>673</v>
      </c>
      <c r="AV173">
        <v>0</v>
      </c>
      <c r="AW173">
        <v>100</v>
      </c>
      <c r="AX173">
        <v>3.0000000000000001E-3</v>
      </c>
      <c r="AY173">
        <v>93.434299999999993</v>
      </c>
      <c r="AZ173" t="s">
        <v>675</v>
      </c>
      <c r="BA173" t="s">
        <v>673</v>
      </c>
      <c r="BB173">
        <v>0</v>
      </c>
      <c r="BC173">
        <v>100</v>
      </c>
      <c r="BD173">
        <v>2.8E-3</v>
      </c>
      <c r="BE173">
        <v>94.765600000000006</v>
      </c>
      <c r="BF173" t="s">
        <v>674</v>
      </c>
      <c r="BG173" t="s">
        <v>673</v>
      </c>
      <c r="BH173">
        <v>0</v>
      </c>
      <c r="BI173">
        <v>90</v>
      </c>
      <c r="BJ173">
        <v>7.1999999999999998E-3</v>
      </c>
      <c r="BK173">
        <v>95.640500000000003</v>
      </c>
      <c r="BL173" t="s">
        <v>674</v>
      </c>
      <c r="BM173" t="s">
        <v>673</v>
      </c>
      <c r="BN173">
        <v>0</v>
      </c>
      <c r="BO173">
        <v>100</v>
      </c>
      <c r="BP173">
        <v>4.0000000000000001E-3</v>
      </c>
      <c r="BQ173">
        <v>96.185699999999997</v>
      </c>
      <c r="BR173" t="s">
        <v>674</v>
      </c>
      <c r="BS173" t="s">
        <v>673</v>
      </c>
      <c r="BT173">
        <v>0</v>
      </c>
      <c r="BU173">
        <v>85</v>
      </c>
      <c r="BV173">
        <v>9.4000000000000004E-3</v>
      </c>
      <c r="BW173">
        <v>91.828900000000004</v>
      </c>
      <c r="BX173" t="e">
        <f>-EKVCAXNC</f>
        <v>#NAME?</v>
      </c>
      <c r="BY173" t="s">
        <v>673</v>
      </c>
      <c r="BZ173">
        <v>0</v>
      </c>
      <c r="CA173">
        <v>90</v>
      </c>
      <c r="CB173">
        <v>9.7000000000000003E-3</v>
      </c>
      <c r="CC173">
        <v>90.283699999999996</v>
      </c>
      <c r="CD173" t="s">
        <v>674</v>
      </c>
      <c r="CE173" t="s">
        <v>673</v>
      </c>
      <c r="CF173">
        <v>0</v>
      </c>
      <c r="CG173">
        <v>100</v>
      </c>
      <c r="CH173">
        <v>6.0000000000000001E-3</v>
      </c>
      <c r="CI173">
        <v>89.303600000000003</v>
      </c>
      <c r="CJ173" t="s">
        <v>675</v>
      </c>
      <c r="CK173" t="s">
        <v>673</v>
      </c>
      <c r="CL173">
        <v>0</v>
      </c>
      <c r="CM173">
        <v>100</v>
      </c>
      <c r="CN173">
        <v>2.8E-3</v>
      </c>
      <c r="CO173">
        <v>91.25</v>
      </c>
      <c r="CP173" t="s">
        <v>675</v>
      </c>
      <c r="CQ173" t="s">
        <v>673</v>
      </c>
      <c r="CR173">
        <v>0</v>
      </c>
      <c r="CS173">
        <v>100</v>
      </c>
      <c r="CT173">
        <v>4.1000000000000003E-3</v>
      </c>
      <c r="CU173">
        <v>95.302300000000002</v>
      </c>
      <c r="CV173" t="s">
        <v>675</v>
      </c>
      <c r="CW173" t="s">
        <v>673</v>
      </c>
      <c r="CX173">
        <v>0</v>
      </c>
      <c r="CY173">
        <v>90</v>
      </c>
      <c r="CZ173">
        <v>4.8999999999999998E-3</v>
      </c>
      <c r="DA173">
        <v>95.377700000000004</v>
      </c>
      <c r="DB173" t="s">
        <v>675</v>
      </c>
      <c r="DC173" t="s">
        <v>673</v>
      </c>
      <c r="DD173">
        <v>0</v>
      </c>
      <c r="DE173">
        <v>100</v>
      </c>
      <c r="DF173">
        <v>4.1000000000000003E-3</v>
      </c>
      <c r="DG173">
        <v>92.173599999999993</v>
      </c>
      <c r="DH173" t="s">
        <v>676</v>
      </c>
      <c r="DI173" t="s">
        <v>673</v>
      </c>
      <c r="DJ173">
        <v>0</v>
      </c>
      <c r="DK173">
        <v>100</v>
      </c>
      <c r="DL173">
        <v>7.1999999999999998E-3</v>
      </c>
      <c r="DM173">
        <v>94.558700000000002</v>
      </c>
      <c r="DN173" t="s">
        <v>674</v>
      </c>
      <c r="DO173" t="s">
        <v>673</v>
      </c>
      <c r="DP173">
        <v>0</v>
      </c>
      <c r="DQ173">
        <v>100</v>
      </c>
      <c r="DR173">
        <v>4.4000000000000003E-3</v>
      </c>
      <c r="DS173">
        <v>96.489599999999996</v>
      </c>
      <c r="DT173">
        <v>0</v>
      </c>
      <c r="DU173">
        <v>0</v>
      </c>
    </row>
    <row r="174" spans="1:125" x14ac:dyDescent="0.25">
      <c r="A174">
        <v>0</v>
      </c>
      <c r="B174" t="s">
        <v>677</v>
      </c>
      <c r="C174" t="s">
        <v>32</v>
      </c>
      <c r="D174" t="s">
        <v>678</v>
      </c>
      <c r="E174" t="s">
        <v>677</v>
      </c>
      <c r="F174">
        <v>1E-4</v>
      </c>
      <c r="G174">
        <v>41</v>
      </c>
      <c r="H174">
        <v>2.9399999999999999E-2</v>
      </c>
      <c r="I174">
        <v>49.516100000000002</v>
      </c>
      <c r="J174" t="s">
        <v>678</v>
      </c>
      <c r="K174" t="s">
        <v>677</v>
      </c>
      <c r="L174">
        <v>1E-4</v>
      </c>
      <c r="M174">
        <v>41</v>
      </c>
      <c r="N174">
        <v>2.9399999999999999E-2</v>
      </c>
      <c r="O174">
        <v>49.516100000000002</v>
      </c>
      <c r="P174" t="s">
        <v>678</v>
      </c>
      <c r="Q174" t="s">
        <v>677</v>
      </c>
      <c r="R174">
        <v>1.1000000000000001E-3</v>
      </c>
      <c r="S174">
        <v>13.807499999999999</v>
      </c>
      <c r="T174">
        <v>3.3500000000000002E-2</v>
      </c>
      <c r="U174">
        <v>20.916</v>
      </c>
      <c r="V174" t="s">
        <v>678</v>
      </c>
      <c r="W174" t="s">
        <v>677</v>
      </c>
      <c r="X174">
        <v>1E-4</v>
      </c>
      <c r="Y174">
        <v>29.666699999999999</v>
      </c>
      <c r="Z174">
        <v>2.46E-2</v>
      </c>
      <c r="AA174">
        <v>44.299399999999999</v>
      </c>
      <c r="AB174" t="s">
        <v>678</v>
      </c>
      <c r="AC174" t="s">
        <v>677</v>
      </c>
      <c r="AD174">
        <v>8.9999999999999998E-4</v>
      </c>
      <c r="AE174">
        <v>14.096299999999999</v>
      </c>
      <c r="AF174">
        <v>6.2E-2</v>
      </c>
      <c r="AG174">
        <v>20.892399999999999</v>
      </c>
      <c r="AH174" t="s">
        <v>678</v>
      </c>
      <c r="AI174" t="s">
        <v>677</v>
      </c>
      <c r="AJ174">
        <v>2.9999999999999997E-4</v>
      </c>
      <c r="AK174">
        <v>22</v>
      </c>
      <c r="AL174">
        <v>7.2400000000000006E-2</v>
      </c>
      <c r="AM174">
        <v>20.886500000000002</v>
      </c>
      <c r="AN174" t="s">
        <v>678</v>
      </c>
      <c r="AO174" t="s">
        <v>677</v>
      </c>
      <c r="AP174">
        <v>0</v>
      </c>
      <c r="AQ174">
        <v>40.75</v>
      </c>
      <c r="AR174">
        <v>1.3599999999999999E-2</v>
      </c>
      <c r="AS174">
        <v>56.610599999999998</v>
      </c>
      <c r="AT174" t="s">
        <v>678</v>
      </c>
      <c r="AU174" t="s">
        <v>677</v>
      </c>
      <c r="AV174">
        <v>0</v>
      </c>
      <c r="AW174">
        <v>34.5</v>
      </c>
      <c r="AX174">
        <v>1.4200000000000001E-2</v>
      </c>
      <c r="AY174">
        <v>52.294699999999999</v>
      </c>
      <c r="AZ174" t="s">
        <v>678</v>
      </c>
      <c r="BA174" t="s">
        <v>677</v>
      </c>
      <c r="BB174">
        <v>0</v>
      </c>
      <c r="BC174">
        <v>30</v>
      </c>
      <c r="BD174">
        <v>1.54E-2</v>
      </c>
      <c r="BE174">
        <v>50.374699999999997</v>
      </c>
      <c r="BF174" t="s">
        <v>678</v>
      </c>
      <c r="BG174" t="s">
        <v>677</v>
      </c>
      <c r="BH174">
        <v>1E-4</v>
      </c>
      <c r="BI174">
        <v>40.200000000000003</v>
      </c>
      <c r="BJ174">
        <v>2.2700000000000001E-2</v>
      </c>
      <c r="BK174">
        <v>51.585900000000002</v>
      </c>
      <c r="BL174" t="s">
        <v>678</v>
      </c>
      <c r="BM174" t="s">
        <v>677</v>
      </c>
      <c r="BN174">
        <v>0</v>
      </c>
      <c r="BO174">
        <v>39.25</v>
      </c>
      <c r="BP174">
        <v>1.44E-2</v>
      </c>
      <c r="BQ174">
        <v>62.636600000000001</v>
      </c>
      <c r="BR174" t="s">
        <v>678</v>
      </c>
      <c r="BS174" t="s">
        <v>677</v>
      </c>
      <c r="BT174">
        <v>5.0000000000000001E-4</v>
      </c>
      <c r="BU174">
        <v>11.315799999999999</v>
      </c>
      <c r="BV174">
        <v>5.5899999999999998E-2</v>
      </c>
      <c r="BW174">
        <v>24.2544</v>
      </c>
      <c r="BX174" t="s">
        <v>678</v>
      </c>
      <c r="BY174" t="s">
        <v>677</v>
      </c>
      <c r="BZ174">
        <v>2.9999999999999997E-4</v>
      </c>
      <c r="CA174">
        <v>17.95</v>
      </c>
      <c r="CB174">
        <v>3.9399999999999998E-2</v>
      </c>
      <c r="CC174">
        <v>36.6447</v>
      </c>
      <c r="CD174" t="s">
        <v>678</v>
      </c>
      <c r="CE174" t="s">
        <v>677</v>
      </c>
      <c r="CF174">
        <v>2.0000000000000001E-4</v>
      </c>
      <c r="CG174">
        <v>17.96</v>
      </c>
      <c r="CH174">
        <v>2.8000000000000001E-2</v>
      </c>
      <c r="CI174">
        <v>33.238999999999997</v>
      </c>
      <c r="CJ174" t="s">
        <v>678</v>
      </c>
      <c r="CK174" t="s">
        <v>677</v>
      </c>
      <c r="CL174">
        <v>0</v>
      </c>
      <c r="CM174">
        <v>30.5</v>
      </c>
      <c r="CN174">
        <v>8.0999999999999996E-3</v>
      </c>
      <c r="CO174">
        <v>58.39</v>
      </c>
      <c r="CP174" t="s">
        <v>678</v>
      </c>
      <c r="CQ174" t="s">
        <v>677</v>
      </c>
      <c r="CR174">
        <v>0</v>
      </c>
      <c r="CS174">
        <v>45</v>
      </c>
      <c r="CT174">
        <v>1.1299999999999999E-2</v>
      </c>
      <c r="CU174">
        <v>65.905900000000003</v>
      </c>
      <c r="CV174" t="s">
        <v>678</v>
      </c>
      <c r="CW174" t="s">
        <v>677</v>
      </c>
      <c r="CX174">
        <v>0</v>
      </c>
      <c r="CY174">
        <v>39.75</v>
      </c>
      <c r="CZ174">
        <v>1.4500000000000001E-2</v>
      </c>
      <c r="DA174">
        <v>63.359299999999998</v>
      </c>
      <c r="DB174" t="s">
        <v>678</v>
      </c>
      <c r="DC174" t="s">
        <v>677</v>
      </c>
      <c r="DD174">
        <v>1E-4</v>
      </c>
      <c r="DE174">
        <v>27.545500000000001</v>
      </c>
      <c r="DF174">
        <v>1.46E-2</v>
      </c>
      <c r="DG174">
        <v>53.926099999999998</v>
      </c>
      <c r="DH174" t="s">
        <v>678</v>
      </c>
      <c r="DI174" t="s">
        <v>677</v>
      </c>
      <c r="DJ174">
        <v>2.9999999999999997E-4</v>
      </c>
      <c r="DK174">
        <v>17.615400000000001</v>
      </c>
      <c r="DL174">
        <v>5.0599999999999999E-2</v>
      </c>
      <c r="DM174">
        <v>37.725900000000003</v>
      </c>
      <c r="DN174" t="s">
        <v>678</v>
      </c>
      <c r="DO174" t="s">
        <v>677</v>
      </c>
      <c r="DP174">
        <v>1E-4</v>
      </c>
      <c r="DQ174">
        <v>30.1538</v>
      </c>
      <c r="DR174">
        <v>3.32E-2</v>
      </c>
      <c r="DS174">
        <v>49.6203</v>
      </c>
      <c r="DT174">
        <v>2.0000000000000001E-4</v>
      </c>
      <c r="DU174">
        <v>0</v>
      </c>
    </row>
    <row r="175" spans="1:125" x14ac:dyDescent="0.25">
      <c r="A175">
        <v>0</v>
      </c>
      <c r="B175" t="s">
        <v>679</v>
      </c>
      <c r="C175" t="s">
        <v>32</v>
      </c>
      <c r="D175" t="s">
        <v>680</v>
      </c>
      <c r="E175" t="s">
        <v>679</v>
      </c>
      <c r="F175">
        <v>0</v>
      </c>
      <c r="G175">
        <v>82.5</v>
      </c>
      <c r="H175">
        <v>2.5899999999999999E-2</v>
      </c>
      <c r="I175">
        <v>55.652900000000002</v>
      </c>
      <c r="J175" t="s">
        <v>680</v>
      </c>
      <c r="K175" t="s">
        <v>679</v>
      </c>
      <c r="L175">
        <v>0</v>
      </c>
      <c r="M175">
        <v>82.5</v>
      </c>
      <c r="N175">
        <v>2.5899999999999999E-2</v>
      </c>
      <c r="O175">
        <v>55.652900000000002</v>
      </c>
      <c r="P175" t="s">
        <v>680</v>
      </c>
      <c r="Q175" t="s">
        <v>679</v>
      </c>
      <c r="R175">
        <v>0</v>
      </c>
      <c r="S175">
        <v>56</v>
      </c>
      <c r="T175">
        <v>3.2300000000000002E-2</v>
      </c>
      <c r="U175">
        <v>22.357900000000001</v>
      </c>
      <c r="V175" t="s">
        <v>681</v>
      </c>
      <c r="W175" t="s">
        <v>679</v>
      </c>
      <c r="X175">
        <v>0</v>
      </c>
      <c r="Y175">
        <v>60</v>
      </c>
      <c r="Z175">
        <v>2.3599999999999999E-2</v>
      </c>
      <c r="AA175">
        <v>46.322499999999998</v>
      </c>
      <c r="AB175" t="s">
        <v>681</v>
      </c>
      <c r="AC175" t="s">
        <v>679</v>
      </c>
      <c r="AD175">
        <v>0</v>
      </c>
      <c r="AE175">
        <v>56</v>
      </c>
      <c r="AF175">
        <v>4.58E-2</v>
      </c>
      <c r="AG175">
        <v>30.860600000000002</v>
      </c>
      <c r="AH175" t="s">
        <v>681</v>
      </c>
      <c r="AI175" t="s">
        <v>679</v>
      </c>
      <c r="AJ175">
        <v>0</v>
      </c>
      <c r="AK175">
        <v>80</v>
      </c>
      <c r="AL175">
        <v>4.6699999999999998E-2</v>
      </c>
      <c r="AM175">
        <v>40.1464</v>
      </c>
      <c r="AN175" t="s">
        <v>681</v>
      </c>
      <c r="AO175" t="s">
        <v>679</v>
      </c>
      <c r="AP175">
        <v>0</v>
      </c>
      <c r="AQ175">
        <v>72.5</v>
      </c>
      <c r="AR175">
        <v>1.3599999999999999E-2</v>
      </c>
      <c r="AS175">
        <v>56.541499999999999</v>
      </c>
      <c r="AT175" t="s">
        <v>682</v>
      </c>
      <c r="AU175" t="s">
        <v>679</v>
      </c>
      <c r="AV175">
        <v>0</v>
      </c>
      <c r="AW175">
        <v>55</v>
      </c>
      <c r="AX175">
        <v>1.8800000000000001E-2</v>
      </c>
      <c r="AY175">
        <v>43.478400000000001</v>
      </c>
      <c r="AZ175" t="s">
        <v>682</v>
      </c>
      <c r="BA175" t="s">
        <v>679</v>
      </c>
      <c r="BB175">
        <v>0</v>
      </c>
      <c r="BC175">
        <v>49</v>
      </c>
      <c r="BD175">
        <v>2.24E-2</v>
      </c>
      <c r="BE175">
        <v>39.263800000000003</v>
      </c>
      <c r="BF175" t="s">
        <v>681</v>
      </c>
      <c r="BG175" t="s">
        <v>679</v>
      </c>
      <c r="BH175">
        <v>0</v>
      </c>
      <c r="BI175">
        <v>58.75</v>
      </c>
      <c r="BJ175">
        <v>3.2000000000000001E-2</v>
      </c>
      <c r="BK175">
        <v>33.891100000000002</v>
      </c>
      <c r="BL175" t="s">
        <v>681</v>
      </c>
      <c r="BM175" t="s">
        <v>679</v>
      </c>
      <c r="BN175">
        <v>0</v>
      </c>
      <c r="BO175">
        <v>42.5</v>
      </c>
      <c r="BP175">
        <v>3.5799999999999998E-2</v>
      </c>
      <c r="BQ175">
        <v>28.023399999999999</v>
      </c>
      <c r="BR175" t="s">
        <v>681</v>
      </c>
      <c r="BS175" t="s">
        <v>679</v>
      </c>
      <c r="BT175">
        <v>0</v>
      </c>
      <c r="BU175">
        <v>50</v>
      </c>
      <c r="BV175">
        <v>3.04E-2</v>
      </c>
      <c r="BW175">
        <v>48.579300000000003</v>
      </c>
      <c r="BX175" t="s">
        <v>683</v>
      </c>
      <c r="BY175" t="s">
        <v>679</v>
      </c>
      <c r="BZ175">
        <v>0</v>
      </c>
      <c r="CA175">
        <v>49</v>
      </c>
      <c r="CB175">
        <v>2.2599999999999999E-2</v>
      </c>
      <c r="CC175">
        <v>60.2254</v>
      </c>
      <c r="CD175" t="s">
        <v>681</v>
      </c>
      <c r="CE175" t="s">
        <v>679</v>
      </c>
      <c r="CF175">
        <v>0</v>
      </c>
      <c r="CG175">
        <v>45</v>
      </c>
      <c r="CH175">
        <v>1.2999999999999999E-2</v>
      </c>
      <c r="CI175">
        <v>62.600700000000003</v>
      </c>
      <c r="CJ175" t="s">
        <v>681</v>
      </c>
      <c r="CK175" t="s">
        <v>679</v>
      </c>
      <c r="CL175">
        <v>0</v>
      </c>
      <c r="CM175">
        <v>50</v>
      </c>
      <c r="CN175">
        <v>1.46E-2</v>
      </c>
      <c r="CO175">
        <v>37.322699999999998</v>
      </c>
      <c r="CP175" t="s">
        <v>681</v>
      </c>
      <c r="CQ175" t="s">
        <v>679</v>
      </c>
      <c r="CR175">
        <v>0</v>
      </c>
      <c r="CS175">
        <v>44.5</v>
      </c>
      <c r="CT175">
        <v>2.47E-2</v>
      </c>
      <c r="CU175">
        <v>34.285699999999999</v>
      </c>
      <c r="CV175" t="s">
        <v>681</v>
      </c>
      <c r="CW175" t="s">
        <v>679</v>
      </c>
      <c r="CX175">
        <v>0</v>
      </c>
      <c r="CY175">
        <v>48.5</v>
      </c>
      <c r="CZ175">
        <v>3.1800000000000002E-2</v>
      </c>
      <c r="DA175">
        <v>31.626799999999999</v>
      </c>
      <c r="DB175" t="s">
        <v>681</v>
      </c>
      <c r="DC175" t="s">
        <v>679</v>
      </c>
      <c r="DD175">
        <v>0</v>
      </c>
      <c r="DE175">
        <v>44.5</v>
      </c>
      <c r="DF175">
        <v>2.7400000000000001E-2</v>
      </c>
      <c r="DG175">
        <v>32.750500000000002</v>
      </c>
      <c r="DH175" t="s">
        <v>681</v>
      </c>
      <c r="DI175" t="s">
        <v>679</v>
      </c>
      <c r="DJ175">
        <v>0</v>
      </c>
      <c r="DK175">
        <v>50</v>
      </c>
      <c r="DL175">
        <v>4.2000000000000003E-2</v>
      </c>
      <c r="DM175">
        <v>44.002499999999998</v>
      </c>
      <c r="DN175" t="s">
        <v>683</v>
      </c>
      <c r="DO175" t="s">
        <v>679</v>
      </c>
      <c r="DP175">
        <v>2.9999999999999997E-4</v>
      </c>
      <c r="DQ175">
        <v>22.7561</v>
      </c>
      <c r="DR175">
        <v>0.1119</v>
      </c>
      <c r="DS175">
        <v>14.719799999999999</v>
      </c>
      <c r="DT175">
        <v>0</v>
      </c>
      <c r="DU175">
        <v>0</v>
      </c>
    </row>
    <row r="176" spans="1:125" x14ac:dyDescent="0.25">
      <c r="A176">
        <v>0</v>
      </c>
      <c r="B176" t="s">
        <v>684</v>
      </c>
      <c r="C176" t="s">
        <v>32</v>
      </c>
      <c r="D176" t="s">
        <v>685</v>
      </c>
      <c r="E176" t="s">
        <v>684</v>
      </c>
      <c r="F176">
        <v>0</v>
      </c>
      <c r="G176">
        <v>87.5</v>
      </c>
      <c r="H176">
        <v>1.3299999999999999E-2</v>
      </c>
      <c r="I176">
        <v>85.146100000000004</v>
      </c>
      <c r="J176" t="s">
        <v>685</v>
      </c>
      <c r="K176" t="s">
        <v>684</v>
      </c>
      <c r="L176">
        <v>0</v>
      </c>
      <c r="M176">
        <v>87.5</v>
      </c>
      <c r="N176">
        <v>1.3299999999999999E-2</v>
      </c>
      <c r="O176">
        <v>85.146100000000004</v>
      </c>
      <c r="P176" t="s">
        <v>685</v>
      </c>
      <c r="Q176" t="s">
        <v>684</v>
      </c>
      <c r="R176">
        <v>0</v>
      </c>
      <c r="S176">
        <v>90</v>
      </c>
      <c r="T176">
        <v>9.1999999999999998E-3</v>
      </c>
      <c r="U176">
        <v>87.970799999999997</v>
      </c>
      <c r="V176" t="s">
        <v>685</v>
      </c>
      <c r="W176" t="s">
        <v>684</v>
      </c>
      <c r="X176">
        <v>0</v>
      </c>
      <c r="Y176">
        <v>85</v>
      </c>
      <c r="Z176">
        <v>8.8000000000000005E-3</v>
      </c>
      <c r="AA176">
        <v>89.708699999999993</v>
      </c>
      <c r="AB176" t="s">
        <v>685</v>
      </c>
      <c r="AC176" t="s">
        <v>684</v>
      </c>
      <c r="AD176">
        <v>0</v>
      </c>
      <c r="AE176">
        <v>90</v>
      </c>
      <c r="AF176">
        <v>1.09E-2</v>
      </c>
      <c r="AG176">
        <v>90.202200000000005</v>
      </c>
      <c r="AH176" t="s">
        <v>685</v>
      </c>
      <c r="AI176" t="s">
        <v>684</v>
      </c>
      <c r="AJ176">
        <v>0</v>
      </c>
      <c r="AK176">
        <v>85</v>
      </c>
      <c r="AL176">
        <v>1.7500000000000002E-2</v>
      </c>
      <c r="AM176">
        <v>87.987200000000001</v>
      </c>
      <c r="AN176" t="s">
        <v>686</v>
      </c>
      <c r="AO176" t="s">
        <v>684</v>
      </c>
      <c r="AP176">
        <v>0</v>
      </c>
      <c r="AQ176">
        <v>80</v>
      </c>
      <c r="AR176">
        <v>7.0000000000000001E-3</v>
      </c>
      <c r="AS176">
        <v>80.506799999999998</v>
      </c>
      <c r="AT176" t="s">
        <v>685</v>
      </c>
      <c r="AU176" t="s">
        <v>684</v>
      </c>
      <c r="AV176">
        <v>0</v>
      </c>
      <c r="AW176">
        <v>100</v>
      </c>
      <c r="AX176">
        <v>5.4000000000000003E-3</v>
      </c>
      <c r="AY176">
        <v>82.149000000000001</v>
      </c>
      <c r="AZ176" t="s">
        <v>685</v>
      </c>
      <c r="BA176" t="s">
        <v>684</v>
      </c>
      <c r="BB176">
        <v>0</v>
      </c>
      <c r="BC176">
        <v>70</v>
      </c>
      <c r="BD176">
        <v>5.3E-3</v>
      </c>
      <c r="BE176">
        <v>82.894000000000005</v>
      </c>
      <c r="BF176" t="s">
        <v>685</v>
      </c>
      <c r="BG176" t="s">
        <v>684</v>
      </c>
      <c r="BH176">
        <v>0</v>
      </c>
      <c r="BI176">
        <v>77.5</v>
      </c>
      <c r="BJ176">
        <v>1.32E-2</v>
      </c>
      <c r="BK176">
        <v>80.492500000000007</v>
      </c>
      <c r="BL176" t="s">
        <v>685</v>
      </c>
      <c r="BM176" t="s">
        <v>684</v>
      </c>
      <c r="BN176">
        <v>0</v>
      </c>
      <c r="BO176">
        <v>75</v>
      </c>
      <c r="BP176">
        <v>1.06E-2</v>
      </c>
      <c r="BQ176">
        <v>75.689899999999994</v>
      </c>
      <c r="BR176" t="s">
        <v>685</v>
      </c>
      <c r="BS176" t="s">
        <v>684</v>
      </c>
      <c r="BT176">
        <v>0</v>
      </c>
      <c r="BU176">
        <v>85</v>
      </c>
      <c r="BV176">
        <v>1.03E-2</v>
      </c>
      <c r="BW176">
        <v>89.9756</v>
      </c>
      <c r="BX176" t="s">
        <v>685</v>
      </c>
      <c r="BY176" t="s">
        <v>684</v>
      </c>
      <c r="BZ176">
        <v>0</v>
      </c>
      <c r="CA176">
        <v>90</v>
      </c>
      <c r="CB176">
        <v>1.03E-2</v>
      </c>
      <c r="CC176">
        <v>88.6875</v>
      </c>
      <c r="CD176" t="s">
        <v>685</v>
      </c>
      <c r="CE176" t="s">
        <v>684</v>
      </c>
      <c r="CF176">
        <v>0</v>
      </c>
      <c r="CG176">
        <v>100</v>
      </c>
      <c r="CH176">
        <v>5.5999999999999999E-3</v>
      </c>
      <c r="CI176">
        <v>90.997900000000001</v>
      </c>
      <c r="CJ176" t="s">
        <v>685</v>
      </c>
      <c r="CK176" t="s">
        <v>684</v>
      </c>
      <c r="CL176">
        <v>0</v>
      </c>
      <c r="CM176">
        <v>100</v>
      </c>
      <c r="CN176">
        <v>3.5000000000000001E-3</v>
      </c>
      <c r="CO176">
        <v>86.676100000000005</v>
      </c>
      <c r="CP176" t="s">
        <v>685</v>
      </c>
      <c r="CQ176" t="s">
        <v>684</v>
      </c>
      <c r="CR176">
        <v>0</v>
      </c>
      <c r="CS176">
        <v>75</v>
      </c>
      <c r="CT176">
        <v>7.3000000000000001E-3</v>
      </c>
      <c r="CU176">
        <v>82.639099999999999</v>
      </c>
      <c r="CV176" t="s">
        <v>685</v>
      </c>
      <c r="CW176" t="s">
        <v>684</v>
      </c>
      <c r="CX176">
        <v>0</v>
      </c>
      <c r="CY176">
        <v>77.5</v>
      </c>
      <c r="CZ176">
        <v>8.8000000000000005E-3</v>
      </c>
      <c r="DA176">
        <v>82.9345</v>
      </c>
      <c r="DB176" t="s">
        <v>685</v>
      </c>
      <c r="DC176" t="s">
        <v>684</v>
      </c>
      <c r="DD176">
        <v>0</v>
      </c>
      <c r="DE176">
        <v>70</v>
      </c>
      <c r="DF176">
        <v>6.7000000000000002E-3</v>
      </c>
      <c r="DG176">
        <v>80.657799999999995</v>
      </c>
      <c r="DH176" t="s">
        <v>685</v>
      </c>
      <c r="DI176" t="s">
        <v>684</v>
      </c>
      <c r="DJ176">
        <v>0</v>
      </c>
      <c r="DK176">
        <v>85</v>
      </c>
      <c r="DL176">
        <v>1.3899999999999999E-2</v>
      </c>
      <c r="DM176">
        <v>81.582800000000006</v>
      </c>
      <c r="DN176" t="s">
        <v>685</v>
      </c>
      <c r="DO176" t="s">
        <v>684</v>
      </c>
      <c r="DP176">
        <v>0</v>
      </c>
      <c r="DQ176">
        <v>75</v>
      </c>
      <c r="DR176">
        <v>1.7999999999999999E-2</v>
      </c>
      <c r="DS176">
        <v>71.010999999999996</v>
      </c>
      <c r="DT176">
        <v>0</v>
      </c>
      <c r="DU176">
        <v>0</v>
      </c>
    </row>
    <row r="177" spans="1:125" x14ac:dyDescent="0.25">
      <c r="A177">
        <v>0</v>
      </c>
      <c r="B177" t="s">
        <v>687</v>
      </c>
      <c r="C177" t="s">
        <v>32</v>
      </c>
      <c r="D177" t="s">
        <v>688</v>
      </c>
      <c r="E177" t="s">
        <v>687</v>
      </c>
      <c r="F177">
        <v>0</v>
      </c>
      <c r="G177">
        <v>52.916699999999999</v>
      </c>
      <c r="H177">
        <v>2.07E-2</v>
      </c>
      <c r="I177">
        <v>66.639799999999994</v>
      </c>
      <c r="J177" t="s">
        <v>688</v>
      </c>
      <c r="K177" t="s">
        <v>687</v>
      </c>
      <c r="L177">
        <v>0</v>
      </c>
      <c r="M177">
        <v>52.916699999999999</v>
      </c>
      <c r="N177">
        <v>2.07E-2</v>
      </c>
      <c r="O177">
        <v>66.639799999999994</v>
      </c>
      <c r="P177" t="s">
        <v>689</v>
      </c>
      <c r="Q177" t="s">
        <v>687</v>
      </c>
      <c r="R177">
        <v>5.0000000000000001E-4</v>
      </c>
      <c r="S177">
        <v>20.039200000000001</v>
      </c>
      <c r="T177">
        <v>2.86E-2</v>
      </c>
      <c r="U177">
        <v>27.406300000000002</v>
      </c>
      <c r="V177" t="s">
        <v>690</v>
      </c>
      <c r="W177" t="s">
        <v>687</v>
      </c>
      <c r="X177">
        <v>0</v>
      </c>
      <c r="Y177">
        <v>60</v>
      </c>
      <c r="Z177">
        <v>1.11E-2</v>
      </c>
      <c r="AA177">
        <v>81.887600000000006</v>
      </c>
      <c r="AB177" t="s">
        <v>688</v>
      </c>
      <c r="AC177" t="s">
        <v>687</v>
      </c>
      <c r="AD177">
        <v>0</v>
      </c>
      <c r="AE177">
        <v>54.285699999999999</v>
      </c>
      <c r="AF177">
        <v>2.3E-2</v>
      </c>
      <c r="AG177">
        <v>61.6096</v>
      </c>
      <c r="AH177" t="s">
        <v>688</v>
      </c>
      <c r="AI177" t="s">
        <v>687</v>
      </c>
      <c r="AJ177">
        <v>0</v>
      </c>
      <c r="AK177">
        <v>55.714300000000001</v>
      </c>
      <c r="AL177">
        <v>2.6499999999999999E-2</v>
      </c>
      <c r="AM177">
        <v>71.1648</v>
      </c>
      <c r="AN177" t="s">
        <v>691</v>
      </c>
      <c r="AO177" t="s">
        <v>687</v>
      </c>
      <c r="AP177">
        <v>0</v>
      </c>
      <c r="AQ177">
        <v>47</v>
      </c>
      <c r="AR177">
        <v>1.0500000000000001E-2</v>
      </c>
      <c r="AS177">
        <v>66.6691</v>
      </c>
      <c r="AT177" t="s">
        <v>688</v>
      </c>
      <c r="AU177" t="s">
        <v>687</v>
      </c>
      <c r="AV177">
        <v>0</v>
      </c>
      <c r="AW177">
        <v>65</v>
      </c>
      <c r="AX177">
        <v>5.4000000000000003E-3</v>
      </c>
      <c r="AY177">
        <v>82.153800000000004</v>
      </c>
      <c r="AZ177" t="s">
        <v>688</v>
      </c>
      <c r="BA177" t="s">
        <v>687</v>
      </c>
      <c r="BB177">
        <v>0</v>
      </c>
      <c r="BC177">
        <v>70</v>
      </c>
      <c r="BD177">
        <v>5.4000000000000003E-3</v>
      </c>
      <c r="BE177">
        <v>82.674300000000002</v>
      </c>
      <c r="BF177" t="s">
        <v>688</v>
      </c>
      <c r="BG177" t="s">
        <v>687</v>
      </c>
      <c r="BH177">
        <v>1E-4</v>
      </c>
      <c r="BI177">
        <v>32.7273</v>
      </c>
      <c r="BJ177">
        <v>1.9099999999999999E-2</v>
      </c>
      <c r="BK177">
        <v>61.3294</v>
      </c>
      <c r="BL177" t="s">
        <v>688</v>
      </c>
      <c r="BM177" t="s">
        <v>687</v>
      </c>
      <c r="BN177">
        <v>0</v>
      </c>
      <c r="BO177">
        <v>70</v>
      </c>
      <c r="BP177">
        <v>6.4999999999999997E-3</v>
      </c>
      <c r="BQ177">
        <v>90.816999999999993</v>
      </c>
      <c r="BR177" t="s">
        <v>692</v>
      </c>
      <c r="BS177" t="s">
        <v>687</v>
      </c>
      <c r="BT177">
        <v>1E-4</v>
      </c>
      <c r="BU177">
        <v>20.357099999999999</v>
      </c>
      <c r="BV177">
        <v>3.2800000000000003E-2</v>
      </c>
      <c r="BW177">
        <v>45.156199999999998</v>
      </c>
      <c r="BX177" t="s">
        <v>688</v>
      </c>
      <c r="BY177" t="s">
        <v>687</v>
      </c>
      <c r="BZ177">
        <v>2.9999999999999997E-4</v>
      </c>
      <c r="CA177">
        <v>18.531199999999998</v>
      </c>
      <c r="CB177">
        <v>4.5900000000000003E-2</v>
      </c>
      <c r="CC177">
        <v>30.8827</v>
      </c>
      <c r="CD177" t="s">
        <v>688</v>
      </c>
      <c r="CE177" t="s">
        <v>687</v>
      </c>
      <c r="CF177">
        <v>0</v>
      </c>
      <c r="CG177">
        <v>36</v>
      </c>
      <c r="CH177">
        <v>1.4999999999999999E-2</v>
      </c>
      <c r="CI177">
        <v>56.835500000000003</v>
      </c>
      <c r="CJ177" t="s">
        <v>688</v>
      </c>
      <c r="CK177" t="s">
        <v>687</v>
      </c>
      <c r="CL177">
        <v>0</v>
      </c>
      <c r="CM177">
        <v>60</v>
      </c>
      <c r="CN177">
        <v>3.5999999999999999E-3</v>
      </c>
      <c r="CO177">
        <v>85.507000000000005</v>
      </c>
      <c r="CP177" t="s">
        <v>688</v>
      </c>
      <c r="CQ177" t="s">
        <v>687</v>
      </c>
      <c r="CR177">
        <v>0</v>
      </c>
      <c r="CS177">
        <v>67.5</v>
      </c>
      <c r="CT177">
        <v>6.4999999999999997E-3</v>
      </c>
      <c r="CU177">
        <v>86.315799999999996</v>
      </c>
      <c r="CV177" t="s">
        <v>689</v>
      </c>
      <c r="CW177" t="s">
        <v>687</v>
      </c>
      <c r="CX177">
        <v>0</v>
      </c>
      <c r="CY177">
        <v>63.75</v>
      </c>
      <c r="CZ177">
        <v>8.0000000000000002E-3</v>
      </c>
      <c r="DA177">
        <v>85.873599999999996</v>
      </c>
      <c r="DB177" t="s">
        <v>688</v>
      </c>
      <c r="DC177" t="s">
        <v>687</v>
      </c>
      <c r="DD177">
        <v>0</v>
      </c>
      <c r="DE177">
        <v>60</v>
      </c>
      <c r="DF177">
        <v>5.7000000000000002E-3</v>
      </c>
      <c r="DG177">
        <v>85.004499999999993</v>
      </c>
      <c r="DH177" t="s">
        <v>689</v>
      </c>
      <c r="DI177" t="s">
        <v>687</v>
      </c>
      <c r="DJ177">
        <v>0</v>
      </c>
      <c r="DK177">
        <v>39.333300000000001</v>
      </c>
      <c r="DL177">
        <v>2.8500000000000001E-2</v>
      </c>
      <c r="DM177">
        <v>57.665900000000001</v>
      </c>
      <c r="DN177" t="s">
        <v>688</v>
      </c>
      <c r="DO177" t="s">
        <v>687</v>
      </c>
      <c r="DP177">
        <v>1E-4</v>
      </c>
      <c r="DQ177">
        <v>33.25</v>
      </c>
      <c r="DR177">
        <v>2.9000000000000001E-2</v>
      </c>
      <c r="DS177">
        <v>54.326500000000003</v>
      </c>
      <c r="DT177">
        <v>1E-4</v>
      </c>
      <c r="DU177">
        <v>0</v>
      </c>
    </row>
    <row r="178" spans="1:125" x14ac:dyDescent="0.25">
      <c r="A178">
        <v>0</v>
      </c>
      <c r="B178" t="s">
        <v>693</v>
      </c>
      <c r="C178" t="s">
        <v>32</v>
      </c>
      <c r="D178" t="s">
        <v>694</v>
      </c>
      <c r="E178" t="s">
        <v>693</v>
      </c>
      <c r="F178">
        <v>0</v>
      </c>
      <c r="G178">
        <v>76.666700000000006</v>
      </c>
      <c r="H178">
        <v>1.6799999999999999E-2</v>
      </c>
      <c r="I178">
        <v>75.924800000000005</v>
      </c>
      <c r="J178" t="s">
        <v>694</v>
      </c>
      <c r="K178" t="s">
        <v>693</v>
      </c>
      <c r="L178">
        <v>0</v>
      </c>
      <c r="M178">
        <v>76.666700000000006</v>
      </c>
      <c r="N178">
        <v>1.6799999999999999E-2</v>
      </c>
      <c r="O178">
        <v>75.924800000000005</v>
      </c>
      <c r="P178" t="s">
        <v>695</v>
      </c>
      <c r="Q178" t="s">
        <v>693</v>
      </c>
      <c r="R178">
        <v>1E-4</v>
      </c>
      <c r="S178">
        <v>48.5</v>
      </c>
      <c r="T178">
        <v>2.6700000000000002E-2</v>
      </c>
      <c r="U178">
        <v>30.8462</v>
      </c>
      <c r="V178" t="s">
        <v>695</v>
      </c>
      <c r="W178" t="s">
        <v>693</v>
      </c>
      <c r="X178">
        <v>0</v>
      </c>
      <c r="Y178">
        <v>75</v>
      </c>
      <c r="Z178">
        <v>1.41E-2</v>
      </c>
      <c r="AA178">
        <v>71.747500000000002</v>
      </c>
      <c r="AB178" t="s">
        <v>694</v>
      </c>
      <c r="AC178" t="s">
        <v>693</v>
      </c>
      <c r="AD178">
        <v>0</v>
      </c>
      <c r="AE178">
        <v>72.5</v>
      </c>
      <c r="AF178">
        <v>2.1499999999999998E-2</v>
      </c>
      <c r="AG178">
        <v>64.676000000000002</v>
      </c>
      <c r="AH178" t="s">
        <v>694</v>
      </c>
      <c r="AI178" t="s">
        <v>693</v>
      </c>
      <c r="AJ178">
        <v>0</v>
      </c>
      <c r="AK178">
        <v>57.857100000000003</v>
      </c>
      <c r="AL178">
        <v>2.9700000000000001E-2</v>
      </c>
      <c r="AM178">
        <v>65.361900000000006</v>
      </c>
      <c r="AN178" t="s">
        <v>694</v>
      </c>
      <c r="AO178" t="s">
        <v>693</v>
      </c>
      <c r="AP178">
        <v>0</v>
      </c>
      <c r="AQ178">
        <v>75</v>
      </c>
      <c r="AR178">
        <v>7.1999999999999998E-3</v>
      </c>
      <c r="AS178">
        <v>79.690399999999997</v>
      </c>
      <c r="AT178" t="s">
        <v>696</v>
      </c>
      <c r="AU178" t="s">
        <v>693</v>
      </c>
      <c r="AV178">
        <v>0</v>
      </c>
      <c r="AW178">
        <v>100</v>
      </c>
      <c r="AX178">
        <v>6.7999999999999996E-3</v>
      </c>
      <c r="AY178">
        <v>75.497799999999998</v>
      </c>
      <c r="AZ178" t="s">
        <v>695</v>
      </c>
      <c r="BA178" t="s">
        <v>693</v>
      </c>
      <c r="BB178">
        <v>0</v>
      </c>
      <c r="BC178">
        <v>100</v>
      </c>
      <c r="BD178">
        <v>7.4000000000000003E-3</v>
      </c>
      <c r="BE178">
        <v>73.529899999999998</v>
      </c>
      <c r="BF178" t="s">
        <v>695</v>
      </c>
      <c r="BG178" t="s">
        <v>693</v>
      </c>
      <c r="BH178">
        <v>0</v>
      </c>
      <c r="BI178">
        <v>48.333300000000001</v>
      </c>
      <c r="BJ178">
        <v>2.2599999999999999E-2</v>
      </c>
      <c r="BK178">
        <v>51.91</v>
      </c>
      <c r="BL178" t="s">
        <v>694</v>
      </c>
      <c r="BM178" t="s">
        <v>693</v>
      </c>
      <c r="BN178">
        <v>0</v>
      </c>
      <c r="BO178">
        <v>63.333300000000001</v>
      </c>
      <c r="BP178">
        <v>1.29E-2</v>
      </c>
      <c r="BQ178">
        <v>67.465199999999996</v>
      </c>
      <c r="BR178" t="s">
        <v>695</v>
      </c>
      <c r="BS178" t="s">
        <v>693</v>
      </c>
      <c r="BT178">
        <v>0</v>
      </c>
      <c r="BU178">
        <v>60</v>
      </c>
      <c r="BV178">
        <v>2.2499999999999999E-2</v>
      </c>
      <c r="BW178">
        <v>62.003599999999999</v>
      </c>
      <c r="BX178" t="s">
        <v>695</v>
      </c>
      <c r="BY178" t="s">
        <v>693</v>
      </c>
      <c r="BZ178">
        <v>0</v>
      </c>
      <c r="CA178">
        <v>48</v>
      </c>
      <c r="CB178">
        <v>2.1600000000000001E-2</v>
      </c>
      <c r="CC178">
        <v>62.329500000000003</v>
      </c>
      <c r="CD178" t="s">
        <v>697</v>
      </c>
      <c r="CE178" t="s">
        <v>693</v>
      </c>
      <c r="CF178">
        <v>0</v>
      </c>
      <c r="CG178">
        <v>52.5</v>
      </c>
      <c r="CH178">
        <v>8.6999999999999994E-3</v>
      </c>
      <c r="CI178">
        <v>78.373900000000006</v>
      </c>
      <c r="CJ178" t="e">
        <f>-SMCLELXK</f>
        <v>#NAME?</v>
      </c>
      <c r="CK178" t="s">
        <v>693</v>
      </c>
      <c r="CL178">
        <v>0</v>
      </c>
      <c r="CM178">
        <v>70</v>
      </c>
      <c r="CN178">
        <v>6.7000000000000002E-3</v>
      </c>
      <c r="CO178">
        <v>65.641199999999998</v>
      </c>
      <c r="CP178" t="s">
        <v>695</v>
      </c>
      <c r="CQ178" t="s">
        <v>693</v>
      </c>
      <c r="CR178">
        <v>0</v>
      </c>
      <c r="CS178">
        <v>65</v>
      </c>
      <c r="CT178">
        <v>1.03E-2</v>
      </c>
      <c r="CU178">
        <v>69.587900000000005</v>
      </c>
      <c r="CV178" t="s">
        <v>694</v>
      </c>
      <c r="CW178" t="s">
        <v>693</v>
      </c>
      <c r="CX178">
        <v>0</v>
      </c>
      <c r="CY178">
        <v>67.5</v>
      </c>
      <c r="CZ178">
        <v>1.2500000000000001E-2</v>
      </c>
      <c r="DA178">
        <v>69.605199999999996</v>
      </c>
      <c r="DB178" t="s">
        <v>694</v>
      </c>
      <c r="DC178" t="s">
        <v>693</v>
      </c>
      <c r="DD178">
        <v>0</v>
      </c>
      <c r="DE178">
        <v>65</v>
      </c>
      <c r="DF178">
        <v>9.9000000000000008E-3</v>
      </c>
      <c r="DG178">
        <v>67.9268</v>
      </c>
      <c r="DH178" t="s">
        <v>694</v>
      </c>
      <c r="DI178" t="s">
        <v>693</v>
      </c>
      <c r="DJ178">
        <v>0</v>
      </c>
      <c r="DK178">
        <v>60</v>
      </c>
      <c r="DL178">
        <v>2.3300000000000001E-2</v>
      </c>
      <c r="DM178">
        <v>64.902600000000007</v>
      </c>
      <c r="DN178" t="s">
        <v>695</v>
      </c>
      <c r="DO178" t="s">
        <v>693</v>
      </c>
      <c r="DP178">
        <v>0</v>
      </c>
      <c r="DQ178">
        <v>49</v>
      </c>
      <c r="DR178">
        <v>3.7699999999999997E-2</v>
      </c>
      <c r="DS178">
        <v>45.341900000000003</v>
      </c>
      <c r="DT178">
        <v>0</v>
      </c>
      <c r="DU178">
        <v>0</v>
      </c>
    </row>
    <row r="179" spans="1:125" x14ac:dyDescent="0.25">
      <c r="A179">
        <v>0</v>
      </c>
      <c r="B179" t="s">
        <v>698</v>
      </c>
      <c r="C179" t="s">
        <v>32</v>
      </c>
      <c r="D179" t="s">
        <v>699</v>
      </c>
      <c r="E179" t="s">
        <v>698</v>
      </c>
      <c r="F179">
        <v>0</v>
      </c>
      <c r="G179">
        <v>72.5</v>
      </c>
      <c r="H179">
        <v>1.21E-2</v>
      </c>
      <c r="I179">
        <v>88.078299999999999</v>
      </c>
      <c r="J179" t="s">
        <v>699</v>
      </c>
      <c r="K179" t="s">
        <v>698</v>
      </c>
      <c r="L179">
        <v>0</v>
      </c>
      <c r="M179">
        <v>72.5</v>
      </c>
      <c r="N179">
        <v>1.21E-2</v>
      </c>
      <c r="O179">
        <v>88.078299999999999</v>
      </c>
      <c r="P179" t="s">
        <v>700</v>
      </c>
      <c r="Q179" t="s">
        <v>698</v>
      </c>
      <c r="R179">
        <v>0</v>
      </c>
      <c r="S179">
        <v>76.666700000000006</v>
      </c>
      <c r="T179">
        <v>8.8999999999999999E-3</v>
      </c>
      <c r="U179">
        <v>88.983599999999996</v>
      </c>
      <c r="V179" t="s">
        <v>699</v>
      </c>
      <c r="W179" t="s">
        <v>698</v>
      </c>
      <c r="X179">
        <v>0</v>
      </c>
      <c r="Y179">
        <v>85</v>
      </c>
      <c r="Z179">
        <v>7.9000000000000008E-3</v>
      </c>
      <c r="AA179">
        <v>92.018199999999993</v>
      </c>
      <c r="AB179" t="s">
        <v>699</v>
      </c>
      <c r="AC179" t="s">
        <v>698</v>
      </c>
      <c r="AD179">
        <v>0</v>
      </c>
      <c r="AE179">
        <v>90</v>
      </c>
      <c r="AF179">
        <v>7.4000000000000003E-3</v>
      </c>
      <c r="AG179">
        <v>95.650400000000005</v>
      </c>
      <c r="AH179" t="s">
        <v>701</v>
      </c>
      <c r="AI179" t="s">
        <v>698</v>
      </c>
      <c r="AJ179">
        <v>0</v>
      </c>
      <c r="AK179">
        <v>82.5</v>
      </c>
      <c r="AL179">
        <v>1.3299999999999999E-2</v>
      </c>
      <c r="AM179">
        <v>94.547300000000007</v>
      </c>
      <c r="AN179" t="s">
        <v>699</v>
      </c>
      <c r="AO179" t="s">
        <v>698</v>
      </c>
      <c r="AP179">
        <v>0</v>
      </c>
      <c r="AQ179">
        <v>60</v>
      </c>
      <c r="AR179">
        <v>9.4999999999999998E-3</v>
      </c>
      <c r="AS179">
        <v>70.068200000000004</v>
      </c>
      <c r="AT179" t="s">
        <v>702</v>
      </c>
      <c r="AU179" t="s">
        <v>698</v>
      </c>
      <c r="AV179">
        <v>0</v>
      </c>
      <c r="AW179">
        <v>100</v>
      </c>
      <c r="AX179">
        <v>4.8999999999999998E-3</v>
      </c>
      <c r="AY179">
        <v>84.336500000000001</v>
      </c>
      <c r="AZ179" t="s">
        <v>700</v>
      </c>
      <c r="BA179" t="s">
        <v>698</v>
      </c>
      <c r="BB179">
        <v>0</v>
      </c>
      <c r="BC179">
        <v>100</v>
      </c>
      <c r="BD179">
        <v>4.7999999999999996E-3</v>
      </c>
      <c r="BE179">
        <v>85.190600000000003</v>
      </c>
      <c r="BF179" t="s">
        <v>700</v>
      </c>
      <c r="BG179" t="s">
        <v>698</v>
      </c>
      <c r="BH179">
        <v>0</v>
      </c>
      <c r="BI179">
        <v>70</v>
      </c>
      <c r="BJ179">
        <v>1.24E-2</v>
      </c>
      <c r="BK179">
        <v>83.105699999999999</v>
      </c>
      <c r="BL179" t="s">
        <v>703</v>
      </c>
      <c r="BM179" t="s">
        <v>698</v>
      </c>
      <c r="BN179">
        <v>0</v>
      </c>
      <c r="BO179">
        <v>67.5</v>
      </c>
      <c r="BP179">
        <v>0.01</v>
      </c>
      <c r="BQ179">
        <v>77.615600000000001</v>
      </c>
      <c r="BR179" t="s">
        <v>700</v>
      </c>
      <c r="BS179" t="s">
        <v>698</v>
      </c>
      <c r="BT179">
        <v>0</v>
      </c>
      <c r="BU179">
        <v>75</v>
      </c>
      <c r="BV179">
        <v>1.35E-2</v>
      </c>
      <c r="BW179">
        <v>82.316800000000001</v>
      </c>
      <c r="BX179" t="s">
        <v>699</v>
      </c>
      <c r="BY179" t="s">
        <v>698</v>
      </c>
      <c r="BZ179">
        <v>0</v>
      </c>
      <c r="CA179">
        <v>58.333300000000001</v>
      </c>
      <c r="CB179">
        <v>1.5800000000000002E-2</v>
      </c>
      <c r="CC179">
        <v>74.953100000000006</v>
      </c>
      <c r="CD179" t="s">
        <v>702</v>
      </c>
      <c r="CE179" t="s">
        <v>698</v>
      </c>
      <c r="CF179">
        <v>0</v>
      </c>
      <c r="CG179">
        <v>80</v>
      </c>
      <c r="CH179">
        <v>7.0000000000000001E-3</v>
      </c>
      <c r="CI179">
        <v>85.417000000000002</v>
      </c>
      <c r="CJ179" t="s">
        <v>703</v>
      </c>
      <c r="CK179" t="s">
        <v>698</v>
      </c>
      <c r="CL179">
        <v>0</v>
      </c>
      <c r="CM179">
        <v>70</v>
      </c>
      <c r="CN179">
        <v>3.8E-3</v>
      </c>
      <c r="CO179">
        <v>84.223200000000006</v>
      </c>
      <c r="CP179" t="s">
        <v>703</v>
      </c>
      <c r="CQ179" t="s">
        <v>698</v>
      </c>
      <c r="CR179">
        <v>0</v>
      </c>
      <c r="CS179">
        <v>58.333300000000001</v>
      </c>
      <c r="CT179">
        <v>9.2999999999999992E-3</v>
      </c>
      <c r="CU179">
        <v>74.012699999999995</v>
      </c>
      <c r="CV179" t="s">
        <v>703</v>
      </c>
      <c r="CW179" t="s">
        <v>698</v>
      </c>
      <c r="CX179">
        <v>0</v>
      </c>
      <c r="CY179">
        <v>58.75</v>
      </c>
      <c r="CZ179">
        <v>1.12E-2</v>
      </c>
      <c r="DA179">
        <v>74.017499999999998</v>
      </c>
      <c r="DB179" t="s">
        <v>703</v>
      </c>
      <c r="DC179" t="s">
        <v>698</v>
      </c>
      <c r="DD179">
        <v>0</v>
      </c>
      <c r="DE179">
        <v>65</v>
      </c>
      <c r="DF179">
        <v>6.0000000000000001E-3</v>
      </c>
      <c r="DG179">
        <v>83.817800000000005</v>
      </c>
      <c r="DH179" t="s">
        <v>702</v>
      </c>
      <c r="DI179" t="s">
        <v>698</v>
      </c>
      <c r="DJ179">
        <v>0</v>
      </c>
      <c r="DK179">
        <v>60</v>
      </c>
      <c r="DL179">
        <v>1.32E-2</v>
      </c>
      <c r="DM179">
        <v>82.972200000000001</v>
      </c>
      <c r="DN179" t="s">
        <v>699</v>
      </c>
      <c r="DO179" t="s">
        <v>698</v>
      </c>
      <c r="DP179">
        <v>0</v>
      </c>
      <c r="DQ179">
        <v>55</v>
      </c>
      <c r="DR179">
        <v>2.0199999999999999E-2</v>
      </c>
      <c r="DS179">
        <v>67.053399999999996</v>
      </c>
      <c r="DT179">
        <v>0</v>
      </c>
      <c r="DU179">
        <v>0</v>
      </c>
    </row>
    <row r="180" spans="1:125" x14ac:dyDescent="0.25">
      <c r="A180">
        <v>0</v>
      </c>
      <c r="B180" t="s">
        <v>704</v>
      </c>
      <c r="C180" t="s">
        <v>32</v>
      </c>
      <c r="D180" t="s">
        <v>705</v>
      </c>
      <c r="E180" t="s">
        <v>704</v>
      </c>
      <c r="F180">
        <v>1E-4</v>
      </c>
      <c r="G180">
        <v>45.666699999999999</v>
      </c>
      <c r="H180">
        <v>2.5000000000000001E-2</v>
      </c>
      <c r="I180">
        <v>57.491999999999997</v>
      </c>
      <c r="J180" t="s">
        <v>705</v>
      </c>
      <c r="K180" t="s">
        <v>704</v>
      </c>
      <c r="L180">
        <v>1E-4</v>
      </c>
      <c r="M180">
        <v>45.666699999999999</v>
      </c>
      <c r="N180">
        <v>2.5000000000000001E-2</v>
      </c>
      <c r="O180">
        <v>57.491999999999997</v>
      </c>
      <c r="P180" t="s">
        <v>706</v>
      </c>
      <c r="Q180" t="s">
        <v>704</v>
      </c>
      <c r="R180">
        <v>0</v>
      </c>
      <c r="S180">
        <v>66.666700000000006</v>
      </c>
      <c r="T180">
        <v>1.21E-2</v>
      </c>
      <c r="U180">
        <v>76.817099999999996</v>
      </c>
      <c r="V180" t="s">
        <v>705</v>
      </c>
      <c r="W180" t="s">
        <v>704</v>
      </c>
      <c r="X180">
        <v>0</v>
      </c>
      <c r="Y180">
        <v>60</v>
      </c>
      <c r="Z180">
        <v>9.4000000000000004E-3</v>
      </c>
      <c r="AA180">
        <v>87.631100000000004</v>
      </c>
      <c r="AB180" t="s">
        <v>705</v>
      </c>
      <c r="AC180" t="s">
        <v>704</v>
      </c>
      <c r="AD180">
        <v>1E-4</v>
      </c>
      <c r="AE180">
        <v>30.909099999999999</v>
      </c>
      <c r="AF180">
        <v>1.9400000000000001E-2</v>
      </c>
      <c r="AG180">
        <v>69.515600000000006</v>
      </c>
      <c r="AH180" t="s">
        <v>705</v>
      </c>
      <c r="AI180" t="s">
        <v>704</v>
      </c>
      <c r="AJ180">
        <v>1E-4</v>
      </c>
      <c r="AK180">
        <v>44.5</v>
      </c>
      <c r="AL180">
        <v>1.7600000000000001E-2</v>
      </c>
      <c r="AM180">
        <v>87.764799999999994</v>
      </c>
      <c r="AN180" t="s">
        <v>705</v>
      </c>
      <c r="AO180" t="s">
        <v>704</v>
      </c>
      <c r="AP180">
        <v>1E-4</v>
      </c>
      <c r="AQ180">
        <v>38.75</v>
      </c>
      <c r="AR180">
        <v>1.04E-2</v>
      </c>
      <c r="AS180">
        <v>66.902799999999999</v>
      </c>
      <c r="AT180" t="s">
        <v>706</v>
      </c>
      <c r="AU180" t="s">
        <v>704</v>
      </c>
      <c r="AV180">
        <v>0</v>
      </c>
      <c r="AW180">
        <v>32.5</v>
      </c>
      <c r="AX180">
        <v>1.4999999999999999E-2</v>
      </c>
      <c r="AY180">
        <v>50.410600000000002</v>
      </c>
      <c r="AZ180" t="s">
        <v>706</v>
      </c>
      <c r="BA180" t="s">
        <v>704</v>
      </c>
      <c r="BB180">
        <v>0</v>
      </c>
      <c r="BC180">
        <v>34</v>
      </c>
      <c r="BD180">
        <v>1.47E-2</v>
      </c>
      <c r="BE180">
        <v>51.836599999999997</v>
      </c>
      <c r="BF180" t="s">
        <v>705</v>
      </c>
      <c r="BG180" t="s">
        <v>704</v>
      </c>
      <c r="BH180">
        <v>1E-4</v>
      </c>
      <c r="BI180">
        <v>44.75</v>
      </c>
      <c r="BJ180">
        <v>1.46E-2</v>
      </c>
      <c r="BK180">
        <v>75.666700000000006</v>
      </c>
      <c r="BL180" t="s">
        <v>706</v>
      </c>
      <c r="BM180" t="s">
        <v>704</v>
      </c>
      <c r="BN180">
        <v>0</v>
      </c>
      <c r="BO180">
        <v>51</v>
      </c>
      <c r="BP180">
        <v>1.04E-2</v>
      </c>
      <c r="BQ180">
        <v>76.417699999999996</v>
      </c>
      <c r="BR180" t="s">
        <v>705</v>
      </c>
      <c r="BS180" t="s">
        <v>704</v>
      </c>
      <c r="BT180">
        <v>0</v>
      </c>
      <c r="BU180">
        <v>38</v>
      </c>
      <c r="BV180">
        <v>2.0899999999999998E-2</v>
      </c>
      <c r="BW180">
        <v>65.269499999999994</v>
      </c>
      <c r="BX180" t="s">
        <v>706</v>
      </c>
      <c r="BY180" t="s">
        <v>704</v>
      </c>
      <c r="BZ180">
        <v>0</v>
      </c>
      <c r="CA180">
        <v>50</v>
      </c>
      <c r="CB180">
        <v>2.07E-2</v>
      </c>
      <c r="CC180">
        <v>64.116500000000002</v>
      </c>
      <c r="CD180" t="s">
        <v>705</v>
      </c>
      <c r="CE180" t="s">
        <v>704</v>
      </c>
      <c r="CF180">
        <v>0</v>
      </c>
      <c r="CG180">
        <v>32</v>
      </c>
      <c r="CH180">
        <v>1.1299999999999999E-2</v>
      </c>
      <c r="CI180">
        <v>68.202100000000002</v>
      </c>
      <c r="CJ180" t="s">
        <v>705</v>
      </c>
      <c r="CK180" t="s">
        <v>704</v>
      </c>
      <c r="CL180">
        <v>0</v>
      </c>
      <c r="CM180">
        <v>37</v>
      </c>
      <c r="CN180">
        <v>7.3000000000000001E-3</v>
      </c>
      <c r="CO180">
        <v>62.602899999999998</v>
      </c>
      <c r="CP180" t="s">
        <v>706</v>
      </c>
      <c r="CQ180" t="s">
        <v>704</v>
      </c>
      <c r="CR180">
        <v>0</v>
      </c>
      <c r="CS180">
        <v>51.25</v>
      </c>
      <c r="CT180">
        <v>8.8000000000000005E-3</v>
      </c>
      <c r="CU180">
        <v>76.164000000000001</v>
      </c>
      <c r="CV180" t="s">
        <v>706</v>
      </c>
      <c r="CW180" t="s">
        <v>704</v>
      </c>
      <c r="CX180">
        <v>0</v>
      </c>
      <c r="CY180">
        <v>49.5</v>
      </c>
      <c r="CZ180">
        <v>1.18E-2</v>
      </c>
      <c r="DA180">
        <v>72.164299999999997</v>
      </c>
      <c r="DB180" t="s">
        <v>706</v>
      </c>
      <c r="DC180" t="s">
        <v>704</v>
      </c>
      <c r="DD180">
        <v>0</v>
      </c>
      <c r="DE180">
        <v>36.666699999999999</v>
      </c>
      <c r="DF180">
        <v>1.2800000000000001E-2</v>
      </c>
      <c r="DG180">
        <v>58.6111</v>
      </c>
      <c r="DH180" t="s">
        <v>705</v>
      </c>
      <c r="DI180" t="s">
        <v>704</v>
      </c>
      <c r="DJ180">
        <v>1E-4</v>
      </c>
      <c r="DK180">
        <v>29.777799999999999</v>
      </c>
      <c r="DL180">
        <v>4.1799999999999997E-2</v>
      </c>
      <c r="DM180">
        <v>44.173400000000001</v>
      </c>
      <c r="DN180" t="s">
        <v>705</v>
      </c>
      <c r="DO180" t="s">
        <v>704</v>
      </c>
      <c r="DP180">
        <v>1E-4</v>
      </c>
      <c r="DQ180">
        <v>28.333300000000001</v>
      </c>
      <c r="DR180">
        <v>3.4099999999999998E-2</v>
      </c>
      <c r="DS180">
        <v>48.7166</v>
      </c>
      <c r="DT180">
        <v>0</v>
      </c>
      <c r="DU180">
        <v>0</v>
      </c>
    </row>
    <row r="181" spans="1:125" x14ac:dyDescent="0.25">
      <c r="A181">
        <v>0</v>
      </c>
      <c r="B181" t="s">
        <v>707</v>
      </c>
      <c r="C181" t="s">
        <v>32</v>
      </c>
      <c r="D181" t="s">
        <v>708</v>
      </c>
      <c r="E181" t="s">
        <v>707</v>
      </c>
      <c r="F181">
        <v>0</v>
      </c>
      <c r="G181">
        <v>90</v>
      </c>
      <c r="H181">
        <v>8.6E-3</v>
      </c>
      <c r="I181">
        <v>95.171000000000006</v>
      </c>
      <c r="J181" t="s">
        <v>708</v>
      </c>
      <c r="K181" t="s">
        <v>707</v>
      </c>
      <c r="L181">
        <v>0</v>
      </c>
      <c r="M181">
        <v>90</v>
      </c>
      <c r="N181">
        <v>8.6E-3</v>
      </c>
      <c r="O181">
        <v>95.171000000000006</v>
      </c>
      <c r="P181" t="s">
        <v>708</v>
      </c>
      <c r="Q181" t="s">
        <v>707</v>
      </c>
      <c r="R181">
        <v>0</v>
      </c>
      <c r="S181">
        <v>90</v>
      </c>
      <c r="T181">
        <v>8.0999999999999996E-3</v>
      </c>
      <c r="U181">
        <v>91.518199999999993</v>
      </c>
      <c r="V181" t="s">
        <v>708</v>
      </c>
      <c r="W181" t="s">
        <v>707</v>
      </c>
      <c r="X181">
        <v>0</v>
      </c>
      <c r="Y181">
        <v>85</v>
      </c>
      <c r="Z181">
        <v>6.8999999999999999E-3</v>
      </c>
      <c r="AA181">
        <v>94.869200000000006</v>
      </c>
      <c r="AB181" t="s">
        <v>708</v>
      </c>
      <c r="AC181" t="s">
        <v>707</v>
      </c>
      <c r="AD181">
        <v>0</v>
      </c>
      <c r="AE181">
        <v>85</v>
      </c>
      <c r="AF181">
        <v>9.1000000000000004E-3</v>
      </c>
      <c r="AG181">
        <v>93.700999999999993</v>
      </c>
      <c r="AH181" t="s">
        <v>708</v>
      </c>
      <c r="AI181" t="s">
        <v>707</v>
      </c>
      <c r="AJ181">
        <v>0</v>
      </c>
      <c r="AK181">
        <v>85</v>
      </c>
      <c r="AL181">
        <v>1.5800000000000002E-2</v>
      </c>
      <c r="AM181">
        <v>90.875600000000006</v>
      </c>
      <c r="AN181" t="s">
        <v>708</v>
      </c>
      <c r="AO181" t="s">
        <v>707</v>
      </c>
      <c r="AP181">
        <v>0</v>
      </c>
      <c r="AQ181">
        <v>90</v>
      </c>
      <c r="AR181">
        <v>3.0000000000000001E-3</v>
      </c>
      <c r="AS181">
        <v>95.708399999999997</v>
      </c>
      <c r="AT181" t="s">
        <v>708</v>
      </c>
      <c r="AU181" t="s">
        <v>707</v>
      </c>
      <c r="AV181">
        <v>0</v>
      </c>
      <c r="AW181">
        <v>100</v>
      </c>
      <c r="AX181">
        <v>2.8999999999999998E-3</v>
      </c>
      <c r="AY181">
        <v>94.0261</v>
      </c>
      <c r="AZ181" t="s">
        <v>708</v>
      </c>
      <c r="BA181" t="s">
        <v>707</v>
      </c>
      <c r="BB181">
        <v>0</v>
      </c>
      <c r="BC181">
        <v>100</v>
      </c>
      <c r="BD181">
        <v>2.8E-3</v>
      </c>
      <c r="BE181">
        <v>94.738100000000003</v>
      </c>
      <c r="BF181" t="s">
        <v>708</v>
      </c>
      <c r="BG181" t="s">
        <v>707</v>
      </c>
      <c r="BH181">
        <v>0</v>
      </c>
      <c r="BI181">
        <v>87.5</v>
      </c>
      <c r="BJ181">
        <v>8.0999999999999996E-3</v>
      </c>
      <c r="BK181">
        <v>95.083799999999997</v>
      </c>
      <c r="BL181" t="s">
        <v>708</v>
      </c>
      <c r="BM181" t="s">
        <v>707</v>
      </c>
      <c r="BN181">
        <v>0</v>
      </c>
      <c r="BO181">
        <v>90</v>
      </c>
      <c r="BP181">
        <v>4.1999999999999997E-3</v>
      </c>
      <c r="BQ181">
        <v>95.983199999999997</v>
      </c>
      <c r="BR181" t="s">
        <v>708</v>
      </c>
      <c r="BS181" t="s">
        <v>707</v>
      </c>
      <c r="BT181">
        <v>0</v>
      </c>
      <c r="BU181">
        <v>100</v>
      </c>
      <c r="BV181">
        <v>6.7000000000000002E-3</v>
      </c>
      <c r="BW181">
        <v>95.765299999999996</v>
      </c>
      <c r="BX181" t="s">
        <v>708</v>
      </c>
      <c r="BY181" t="s">
        <v>707</v>
      </c>
      <c r="BZ181">
        <v>0</v>
      </c>
      <c r="CA181">
        <v>90</v>
      </c>
      <c r="CB181">
        <v>6.1999999999999998E-3</v>
      </c>
      <c r="CC181">
        <v>95.872</v>
      </c>
      <c r="CD181" t="s">
        <v>708</v>
      </c>
      <c r="CE181" t="s">
        <v>707</v>
      </c>
      <c r="CF181">
        <v>0</v>
      </c>
      <c r="CG181">
        <v>100</v>
      </c>
      <c r="CH181">
        <v>3.0000000000000001E-3</v>
      </c>
      <c r="CI181">
        <v>96.659099999999995</v>
      </c>
      <c r="CJ181" t="s">
        <v>708</v>
      </c>
      <c r="CK181" t="s">
        <v>707</v>
      </c>
      <c r="CL181">
        <v>0</v>
      </c>
      <c r="CM181">
        <v>100</v>
      </c>
      <c r="CN181">
        <v>2.2000000000000001E-3</v>
      </c>
      <c r="CO181">
        <v>95.074200000000005</v>
      </c>
      <c r="CP181" t="s">
        <v>708</v>
      </c>
      <c r="CQ181" t="s">
        <v>707</v>
      </c>
      <c r="CR181">
        <v>0</v>
      </c>
      <c r="CS181">
        <v>90</v>
      </c>
      <c r="CT181">
        <v>3.2000000000000002E-3</v>
      </c>
      <c r="CU181">
        <v>96.275899999999993</v>
      </c>
      <c r="CV181" t="s">
        <v>708</v>
      </c>
      <c r="CW181" t="s">
        <v>707</v>
      </c>
      <c r="CX181">
        <v>0</v>
      </c>
      <c r="CY181">
        <v>80</v>
      </c>
      <c r="CZ181">
        <v>4.1999999999999997E-3</v>
      </c>
      <c r="DA181">
        <v>96.013199999999998</v>
      </c>
      <c r="DB181" t="s">
        <v>708</v>
      </c>
      <c r="DC181" t="s">
        <v>707</v>
      </c>
      <c r="DD181">
        <v>0</v>
      </c>
      <c r="DE181">
        <v>70</v>
      </c>
      <c r="DF181">
        <v>3.7000000000000002E-3</v>
      </c>
      <c r="DG181">
        <v>93.561999999999998</v>
      </c>
      <c r="DH181" t="s">
        <v>708</v>
      </c>
      <c r="DI181" t="s">
        <v>707</v>
      </c>
      <c r="DJ181">
        <v>0</v>
      </c>
      <c r="DK181">
        <v>85</v>
      </c>
      <c r="DL181">
        <v>8.3000000000000001E-3</v>
      </c>
      <c r="DM181">
        <v>92.540599999999998</v>
      </c>
      <c r="DN181" t="s">
        <v>708</v>
      </c>
      <c r="DO181" t="s">
        <v>707</v>
      </c>
      <c r="DP181">
        <v>0</v>
      </c>
      <c r="DQ181">
        <v>85</v>
      </c>
      <c r="DR181">
        <v>7.4999999999999997E-3</v>
      </c>
      <c r="DS181">
        <v>92.587400000000002</v>
      </c>
      <c r="DT181">
        <v>0</v>
      </c>
      <c r="DU181">
        <v>0</v>
      </c>
    </row>
    <row r="182" spans="1:125" x14ac:dyDescent="0.25">
      <c r="A182">
        <v>0</v>
      </c>
      <c r="B182" t="s">
        <v>709</v>
      </c>
      <c r="C182" t="s">
        <v>32</v>
      </c>
      <c r="D182" t="s">
        <v>710</v>
      </c>
      <c r="E182" t="s">
        <v>709</v>
      </c>
      <c r="F182">
        <v>0</v>
      </c>
      <c r="G182">
        <v>76.666700000000006</v>
      </c>
      <c r="H182">
        <v>2.47E-2</v>
      </c>
      <c r="I182">
        <v>57.983699999999999</v>
      </c>
      <c r="J182" t="s">
        <v>710</v>
      </c>
      <c r="K182" t="s">
        <v>709</v>
      </c>
      <c r="L182">
        <v>0</v>
      </c>
      <c r="M182">
        <v>76.666700000000006</v>
      </c>
      <c r="N182">
        <v>2.47E-2</v>
      </c>
      <c r="O182">
        <v>57.983699999999999</v>
      </c>
      <c r="P182" t="s">
        <v>710</v>
      </c>
      <c r="Q182" t="s">
        <v>709</v>
      </c>
      <c r="R182">
        <v>0</v>
      </c>
      <c r="S182">
        <v>78.333299999999994</v>
      </c>
      <c r="T182">
        <v>1.9599999999999999E-2</v>
      </c>
      <c r="U182">
        <v>48.544899999999998</v>
      </c>
      <c r="V182" t="s">
        <v>710</v>
      </c>
      <c r="W182" t="s">
        <v>709</v>
      </c>
      <c r="X182">
        <v>0</v>
      </c>
      <c r="Y182">
        <v>75</v>
      </c>
      <c r="Z182">
        <v>1.5599999999999999E-2</v>
      </c>
      <c r="AA182">
        <v>66.782899999999998</v>
      </c>
      <c r="AB182" t="s">
        <v>710</v>
      </c>
      <c r="AC182" t="s">
        <v>709</v>
      </c>
      <c r="AD182">
        <v>0</v>
      </c>
      <c r="AE182">
        <v>75</v>
      </c>
      <c r="AF182">
        <v>2.0199999999999999E-2</v>
      </c>
      <c r="AG182">
        <v>67.562200000000004</v>
      </c>
      <c r="AH182" t="s">
        <v>710</v>
      </c>
      <c r="AI182" t="s">
        <v>709</v>
      </c>
      <c r="AJ182">
        <v>0</v>
      </c>
      <c r="AK182">
        <v>82.5</v>
      </c>
      <c r="AL182">
        <v>3.5900000000000001E-2</v>
      </c>
      <c r="AM182">
        <v>54.7059</v>
      </c>
      <c r="AN182" t="s">
        <v>710</v>
      </c>
      <c r="AO182" t="s">
        <v>709</v>
      </c>
      <c r="AP182">
        <v>1E-4</v>
      </c>
      <c r="AQ182">
        <v>29.538499999999999</v>
      </c>
      <c r="AR182">
        <v>3.9800000000000002E-2</v>
      </c>
      <c r="AS182">
        <v>21.195699999999999</v>
      </c>
      <c r="AT182" t="s">
        <v>710</v>
      </c>
      <c r="AU182" t="s">
        <v>709</v>
      </c>
      <c r="AV182">
        <v>0</v>
      </c>
      <c r="AW182">
        <v>26.5</v>
      </c>
      <c r="AX182">
        <v>4.2000000000000003E-2</v>
      </c>
      <c r="AY182">
        <v>22.846</v>
      </c>
      <c r="AZ182" t="s">
        <v>710</v>
      </c>
      <c r="BA182" t="s">
        <v>709</v>
      </c>
      <c r="BB182">
        <v>1E-4</v>
      </c>
      <c r="BC182">
        <v>27.285699999999999</v>
      </c>
      <c r="BD182">
        <v>4.36E-2</v>
      </c>
      <c r="BE182">
        <v>22.983499999999999</v>
      </c>
      <c r="BF182" t="s">
        <v>710</v>
      </c>
      <c r="BG182" t="s">
        <v>709</v>
      </c>
      <c r="BH182">
        <v>0</v>
      </c>
      <c r="BI182">
        <v>55</v>
      </c>
      <c r="BJ182">
        <v>3.44E-2</v>
      </c>
      <c r="BK182">
        <v>30.553699999999999</v>
      </c>
      <c r="BL182" t="s">
        <v>710</v>
      </c>
      <c r="BM182" t="s">
        <v>709</v>
      </c>
      <c r="BN182">
        <v>1E-4</v>
      </c>
      <c r="BO182">
        <v>26.428599999999999</v>
      </c>
      <c r="BP182">
        <v>4.8099999999999997E-2</v>
      </c>
      <c r="BQ182">
        <v>19.395</v>
      </c>
      <c r="BR182" t="s">
        <v>710</v>
      </c>
      <c r="BS182" t="s">
        <v>709</v>
      </c>
      <c r="BT182">
        <v>0</v>
      </c>
      <c r="BU182">
        <v>60</v>
      </c>
      <c r="BV182">
        <v>3.9600000000000003E-2</v>
      </c>
      <c r="BW182">
        <v>37.301299999999998</v>
      </c>
      <c r="BX182" t="s">
        <v>711</v>
      </c>
      <c r="BY182" t="s">
        <v>709</v>
      </c>
      <c r="BZ182">
        <v>0</v>
      </c>
      <c r="CA182">
        <v>56.666699999999999</v>
      </c>
      <c r="CB182">
        <v>3.32E-2</v>
      </c>
      <c r="CC182">
        <v>43.784100000000002</v>
      </c>
      <c r="CD182" t="s">
        <v>710</v>
      </c>
      <c r="CE182" t="s">
        <v>709</v>
      </c>
      <c r="CF182">
        <v>0</v>
      </c>
      <c r="CG182">
        <v>43</v>
      </c>
      <c r="CH182">
        <v>2.3199999999999998E-2</v>
      </c>
      <c r="CI182">
        <v>39.677999999999997</v>
      </c>
      <c r="CJ182" t="s">
        <v>710</v>
      </c>
      <c r="CK182" t="s">
        <v>709</v>
      </c>
      <c r="CL182">
        <v>1E-4</v>
      </c>
      <c r="CM182">
        <v>16.636399999999998</v>
      </c>
      <c r="CN182">
        <v>2.63E-2</v>
      </c>
      <c r="CO182">
        <v>20.395099999999999</v>
      </c>
      <c r="CP182" t="s">
        <v>710</v>
      </c>
      <c r="CQ182" t="s">
        <v>709</v>
      </c>
      <c r="CR182">
        <v>1E-4</v>
      </c>
      <c r="CS182">
        <v>30.333300000000001</v>
      </c>
      <c r="CT182">
        <v>3.8600000000000002E-2</v>
      </c>
      <c r="CU182">
        <v>20.385000000000002</v>
      </c>
      <c r="CV182" t="s">
        <v>710</v>
      </c>
      <c r="CW182" t="s">
        <v>709</v>
      </c>
      <c r="CX182">
        <v>1E-4</v>
      </c>
      <c r="CY182">
        <v>29.076899999999998</v>
      </c>
      <c r="CZ182">
        <v>4.5699999999999998E-2</v>
      </c>
      <c r="DA182">
        <v>20.340399999999999</v>
      </c>
      <c r="DB182" t="s">
        <v>710</v>
      </c>
      <c r="DC182" t="s">
        <v>709</v>
      </c>
      <c r="DD182">
        <v>1E-4</v>
      </c>
      <c r="DE182">
        <v>25.8</v>
      </c>
      <c r="DF182">
        <v>4.3299999999999998E-2</v>
      </c>
      <c r="DG182">
        <v>20.5121</v>
      </c>
      <c r="DH182" t="s">
        <v>710</v>
      </c>
      <c r="DI182" t="s">
        <v>709</v>
      </c>
      <c r="DJ182">
        <v>2.0000000000000001E-4</v>
      </c>
      <c r="DK182">
        <v>23.45</v>
      </c>
      <c r="DL182">
        <v>9.7199999999999995E-2</v>
      </c>
      <c r="DM182">
        <v>18.9697</v>
      </c>
      <c r="DN182" t="s">
        <v>710</v>
      </c>
      <c r="DO182" t="s">
        <v>709</v>
      </c>
      <c r="DP182">
        <v>2.9999999999999997E-4</v>
      </c>
      <c r="DQ182">
        <v>22.439</v>
      </c>
      <c r="DR182">
        <v>0.1124</v>
      </c>
      <c r="DS182">
        <v>14.6448</v>
      </c>
      <c r="DT182">
        <v>1E-4</v>
      </c>
      <c r="DU182">
        <v>0</v>
      </c>
    </row>
    <row r="183" spans="1:125" x14ac:dyDescent="0.25">
      <c r="A183">
        <v>0</v>
      </c>
      <c r="B183" t="s">
        <v>712</v>
      </c>
      <c r="C183" t="s">
        <v>32</v>
      </c>
      <c r="D183" t="s">
        <v>713</v>
      </c>
      <c r="E183" t="s">
        <v>712</v>
      </c>
      <c r="F183">
        <v>1.5900000000000001E-2</v>
      </c>
      <c r="G183">
        <v>4.0233999999999996</v>
      </c>
      <c r="H183">
        <v>0.1258</v>
      </c>
      <c r="I183">
        <v>7.8628</v>
      </c>
      <c r="J183" t="s">
        <v>713</v>
      </c>
      <c r="K183" t="s">
        <v>712</v>
      </c>
      <c r="L183">
        <v>1.5900000000000001E-2</v>
      </c>
      <c r="M183">
        <v>4.0233999999999996</v>
      </c>
      <c r="N183">
        <v>0.1258</v>
      </c>
      <c r="O183">
        <v>7.8628</v>
      </c>
      <c r="P183" t="s">
        <v>713</v>
      </c>
      <c r="Q183" t="s">
        <v>712</v>
      </c>
      <c r="R183">
        <v>1E-4</v>
      </c>
      <c r="S183">
        <v>38.875</v>
      </c>
      <c r="T183">
        <v>1.46E-2</v>
      </c>
      <c r="U183">
        <v>66.301699999999997</v>
      </c>
      <c r="V183" t="s">
        <v>713</v>
      </c>
      <c r="W183" t="s">
        <v>712</v>
      </c>
      <c r="X183">
        <v>1E-4</v>
      </c>
      <c r="Y183">
        <v>23.416699999999999</v>
      </c>
      <c r="Z183">
        <v>2.3199999999999998E-2</v>
      </c>
      <c r="AA183">
        <v>47.0244</v>
      </c>
      <c r="AB183" t="s">
        <v>713</v>
      </c>
      <c r="AC183" t="s">
        <v>712</v>
      </c>
      <c r="AD183">
        <v>5.0000000000000001E-4</v>
      </c>
      <c r="AE183">
        <v>17.5</v>
      </c>
      <c r="AF183">
        <v>3.6499999999999998E-2</v>
      </c>
      <c r="AG183">
        <v>40.1905</v>
      </c>
      <c r="AH183" t="s">
        <v>713</v>
      </c>
      <c r="AI183" t="s">
        <v>712</v>
      </c>
      <c r="AJ183">
        <v>1E-4</v>
      </c>
      <c r="AK183">
        <v>29.454499999999999</v>
      </c>
      <c r="AL183">
        <v>3.2199999999999999E-2</v>
      </c>
      <c r="AM183">
        <v>60.8078</v>
      </c>
      <c r="AN183" t="s">
        <v>714</v>
      </c>
      <c r="AO183" t="s">
        <v>712</v>
      </c>
      <c r="AP183">
        <v>1.52E-2</v>
      </c>
      <c r="AQ183">
        <v>3.9315000000000002</v>
      </c>
      <c r="AR183">
        <v>7.5499999999999998E-2</v>
      </c>
      <c r="AS183">
        <v>9.1870999999999992</v>
      </c>
      <c r="AT183" t="s">
        <v>713</v>
      </c>
      <c r="AU183" t="s">
        <v>712</v>
      </c>
      <c r="AV183">
        <v>2.0999999999999999E-3</v>
      </c>
      <c r="AW183">
        <v>6.4492000000000003</v>
      </c>
      <c r="AX183">
        <v>5.11E-2</v>
      </c>
      <c r="AY183">
        <v>18.903300000000002</v>
      </c>
      <c r="AZ183" t="s">
        <v>713</v>
      </c>
      <c r="BA183" t="s">
        <v>712</v>
      </c>
      <c r="BB183">
        <v>3.5000000000000001E-3</v>
      </c>
      <c r="BC183">
        <v>6.7683999999999997</v>
      </c>
      <c r="BD183">
        <v>5.8599999999999999E-2</v>
      </c>
      <c r="BE183">
        <v>17.357800000000001</v>
      </c>
      <c r="BF183" t="s">
        <v>713</v>
      </c>
      <c r="BG183" t="s">
        <v>712</v>
      </c>
      <c r="BH183">
        <v>2.3999999999999998E-3</v>
      </c>
      <c r="BI183">
        <v>8.6679999999999993</v>
      </c>
      <c r="BJ183">
        <v>4.0099999999999997E-2</v>
      </c>
      <c r="BK183">
        <v>23.946400000000001</v>
      </c>
      <c r="BL183" t="s">
        <v>713</v>
      </c>
      <c r="BM183" t="s">
        <v>712</v>
      </c>
      <c r="BN183">
        <v>1E-3</v>
      </c>
      <c r="BO183">
        <v>11.812200000000001</v>
      </c>
      <c r="BP183">
        <v>3.2099999999999997E-2</v>
      </c>
      <c r="BQ183">
        <v>31.447500000000002</v>
      </c>
      <c r="BR183" t="s">
        <v>713</v>
      </c>
      <c r="BS183" t="s">
        <v>712</v>
      </c>
      <c r="BT183">
        <v>4.0000000000000002E-4</v>
      </c>
      <c r="BU183">
        <v>12.1364</v>
      </c>
      <c r="BV183">
        <v>6.5699999999999995E-2</v>
      </c>
      <c r="BW183">
        <v>19.219000000000001</v>
      </c>
      <c r="BX183" t="s">
        <v>713</v>
      </c>
      <c r="BY183" t="s">
        <v>712</v>
      </c>
      <c r="BZ183">
        <v>1.1000000000000001E-3</v>
      </c>
      <c r="CA183">
        <v>9.5740999999999996</v>
      </c>
      <c r="CB183">
        <v>6.5699999999999995E-2</v>
      </c>
      <c r="CC183">
        <v>19.4178</v>
      </c>
      <c r="CD183" t="s">
        <v>713</v>
      </c>
      <c r="CE183" t="s">
        <v>712</v>
      </c>
      <c r="CF183">
        <v>1.9E-3</v>
      </c>
      <c r="CG183">
        <v>6.1383000000000001</v>
      </c>
      <c r="CH183">
        <v>5.96E-2</v>
      </c>
      <c r="CI183">
        <v>13.1678</v>
      </c>
      <c r="CJ183" t="s">
        <v>713</v>
      </c>
      <c r="CK183" t="s">
        <v>712</v>
      </c>
      <c r="CL183">
        <v>2.9999999999999997E-4</v>
      </c>
      <c r="CM183">
        <v>13.066700000000001</v>
      </c>
      <c r="CN183">
        <v>1.7299999999999999E-2</v>
      </c>
      <c r="CO183">
        <v>32.041600000000003</v>
      </c>
      <c r="CP183" t="s">
        <v>713</v>
      </c>
      <c r="CQ183" t="s">
        <v>712</v>
      </c>
      <c r="CR183">
        <v>5.9999999999999995E-4</v>
      </c>
      <c r="CS183">
        <v>13.678599999999999</v>
      </c>
      <c r="CT183">
        <v>2.3400000000000001E-2</v>
      </c>
      <c r="CU183">
        <v>36.173099999999998</v>
      </c>
      <c r="CV183" t="s">
        <v>713</v>
      </c>
      <c r="CW183" t="s">
        <v>712</v>
      </c>
      <c r="CX183">
        <v>1.2999999999999999E-3</v>
      </c>
      <c r="CY183">
        <v>11.99</v>
      </c>
      <c r="CZ183">
        <v>3.04E-2</v>
      </c>
      <c r="DA183">
        <v>33.1892</v>
      </c>
      <c r="DB183" t="s">
        <v>713</v>
      </c>
      <c r="DC183" t="s">
        <v>712</v>
      </c>
      <c r="DD183">
        <v>1.1000000000000001E-3</v>
      </c>
      <c r="DE183">
        <v>11.605399999999999</v>
      </c>
      <c r="DF183">
        <v>3.2599999999999997E-2</v>
      </c>
      <c r="DG183">
        <v>27.831800000000001</v>
      </c>
      <c r="DH183" t="s">
        <v>713</v>
      </c>
      <c r="DI183" t="s">
        <v>712</v>
      </c>
      <c r="DJ183">
        <v>4.8999999999999998E-3</v>
      </c>
      <c r="DK183">
        <v>5.5266000000000002</v>
      </c>
      <c r="DL183">
        <v>0.1016</v>
      </c>
      <c r="DM183">
        <v>17.9758</v>
      </c>
      <c r="DN183" t="s">
        <v>713</v>
      </c>
      <c r="DO183" t="s">
        <v>712</v>
      </c>
      <c r="DP183">
        <v>7.7999999999999996E-3</v>
      </c>
      <c r="DQ183">
        <v>6.3769999999999998</v>
      </c>
      <c r="DR183">
        <v>9.5000000000000001E-2</v>
      </c>
      <c r="DS183">
        <v>18.205400000000001</v>
      </c>
      <c r="DT183">
        <v>3.8E-3</v>
      </c>
      <c r="DU183">
        <v>0</v>
      </c>
    </row>
    <row r="184" spans="1:125" x14ac:dyDescent="0.25">
      <c r="A184">
        <v>0</v>
      </c>
      <c r="B184" t="s">
        <v>715</v>
      </c>
      <c r="C184" t="s">
        <v>32</v>
      </c>
      <c r="D184" t="s">
        <v>716</v>
      </c>
      <c r="E184" t="s">
        <v>715</v>
      </c>
      <c r="F184">
        <v>0</v>
      </c>
      <c r="G184">
        <v>87.5</v>
      </c>
      <c r="H184">
        <v>1.3299999999999999E-2</v>
      </c>
      <c r="I184">
        <v>85.071799999999996</v>
      </c>
      <c r="J184" t="s">
        <v>716</v>
      </c>
      <c r="K184" t="s">
        <v>715</v>
      </c>
      <c r="L184">
        <v>0</v>
      </c>
      <c r="M184">
        <v>87.5</v>
      </c>
      <c r="N184">
        <v>1.3299999999999999E-2</v>
      </c>
      <c r="O184">
        <v>85.071799999999996</v>
      </c>
      <c r="P184" t="s">
        <v>717</v>
      </c>
      <c r="Q184" t="s">
        <v>715</v>
      </c>
      <c r="R184">
        <v>0</v>
      </c>
      <c r="S184">
        <v>87.5</v>
      </c>
      <c r="T184">
        <v>1.01E-2</v>
      </c>
      <c r="U184">
        <v>84.750600000000006</v>
      </c>
      <c r="V184" t="e">
        <f>-CLELXKNX</f>
        <v>#NAME?</v>
      </c>
      <c r="W184" t="s">
        <v>715</v>
      </c>
      <c r="X184">
        <v>0</v>
      </c>
      <c r="Y184">
        <v>85</v>
      </c>
      <c r="Z184">
        <v>7.4999999999999997E-3</v>
      </c>
      <c r="AA184">
        <v>93.141999999999996</v>
      </c>
      <c r="AB184" t="s">
        <v>718</v>
      </c>
      <c r="AC184" t="s">
        <v>715</v>
      </c>
      <c r="AD184">
        <v>0</v>
      </c>
      <c r="AE184">
        <v>90</v>
      </c>
      <c r="AF184">
        <v>1.0699999999999999E-2</v>
      </c>
      <c r="AG184">
        <v>90.498400000000004</v>
      </c>
      <c r="AH184" t="s">
        <v>719</v>
      </c>
      <c r="AI184" t="s">
        <v>715</v>
      </c>
      <c r="AJ184">
        <v>0</v>
      </c>
      <c r="AK184">
        <v>80</v>
      </c>
      <c r="AL184">
        <v>1.8800000000000001E-2</v>
      </c>
      <c r="AM184">
        <v>85.790199999999999</v>
      </c>
      <c r="AN184" t="s">
        <v>716</v>
      </c>
      <c r="AO184" t="s">
        <v>715</v>
      </c>
      <c r="AP184">
        <v>0</v>
      </c>
      <c r="AQ184">
        <v>63.333300000000001</v>
      </c>
      <c r="AR184">
        <v>7.4999999999999997E-3</v>
      </c>
      <c r="AS184">
        <v>78.514600000000002</v>
      </c>
      <c r="AT184" t="s">
        <v>716</v>
      </c>
      <c r="AU184" t="s">
        <v>715</v>
      </c>
      <c r="AV184">
        <v>0</v>
      </c>
      <c r="AW184">
        <v>100</v>
      </c>
      <c r="AX184">
        <v>4.1999999999999997E-3</v>
      </c>
      <c r="AY184">
        <v>87.938800000000001</v>
      </c>
      <c r="AZ184" t="s">
        <v>717</v>
      </c>
      <c r="BA184" t="s">
        <v>715</v>
      </c>
      <c r="BB184">
        <v>0</v>
      </c>
      <c r="BC184">
        <v>100</v>
      </c>
      <c r="BD184">
        <v>4.4999999999999997E-3</v>
      </c>
      <c r="BE184">
        <v>86.969700000000003</v>
      </c>
      <c r="BF184" t="s">
        <v>716</v>
      </c>
      <c r="BG184" t="s">
        <v>715</v>
      </c>
      <c r="BH184">
        <v>0</v>
      </c>
      <c r="BI184">
        <v>61.666699999999999</v>
      </c>
      <c r="BJ184">
        <v>1.8700000000000001E-2</v>
      </c>
      <c r="BK184">
        <v>62.385800000000003</v>
      </c>
      <c r="BL184" t="s">
        <v>716</v>
      </c>
      <c r="BM184" t="s">
        <v>715</v>
      </c>
      <c r="BN184">
        <v>0</v>
      </c>
      <c r="BO184">
        <v>58.333300000000001</v>
      </c>
      <c r="BP184">
        <v>1.47E-2</v>
      </c>
      <c r="BQ184">
        <v>61.939900000000002</v>
      </c>
      <c r="BR184" t="s">
        <v>717</v>
      </c>
      <c r="BS184" t="s">
        <v>715</v>
      </c>
      <c r="BT184">
        <v>0</v>
      </c>
      <c r="BU184">
        <v>85</v>
      </c>
      <c r="BV184">
        <v>1.1900000000000001E-2</v>
      </c>
      <c r="BW184">
        <v>86.246899999999997</v>
      </c>
      <c r="BX184" t="s">
        <v>717</v>
      </c>
      <c r="BY184" t="s">
        <v>715</v>
      </c>
      <c r="BZ184">
        <v>0</v>
      </c>
      <c r="CA184">
        <v>80</v>
      </c>
      <c r="CB184">
        <v>1.17E-2</v>
      </c>
      <c r="CC184">
        <v>85.343800000000002</v>
      </c>
      <c r="CD184" t="s">
        <v>717</v>
      </c>
      <c r="CE184" t="s">
        <v>715</v>
      </c>
      <c r="CF184">
        <v>0</v>
      </c>
      <c r="CG184">
        <v>100</v>
      </c>
      <c r="CH184">
        <v>6.7000000000000002E-3</v>
      </c>
      <c r="CI184">
        <v>86.372500000000002</v>
      </c>
      <c r="CJ184" t="s">
        <v>719</v>
      </c>
      <c r="CK184" t="s">
        <v>715</v>
      </c>
      <c r="CL184">
        <v>0</v>
      </c>
      <c r="CM184">
        <v>70</v>
      </c>
      <c r="CN184">
        <v>3.7000000000000002E-3</v>
      </c>
      <c r="CO184">
        <v>85.288700000000006</v>
      </c>
      <c r="CP184" t="s">
        <v>716</v>
      </c>
      <c r="CQ184" t="s">
        <v>715</v>
      </c>
      <c r="CR184">
        <v>0</v>
      </c>
      <c r="CS184">
        <v>53.75</v>
      </c>
      <c r="CT184">
        <v>1.0999999999999999E-2</v>
      </c>
      <c r="CU184">
        <v>67.084000000000003</v>
      </c>
      <c r="CV184" t="s">
        <v>716</v>
      </c>
      <c r="CW184" t="s">
        <v>715</v>
      </c>
      <c r="CX184">
        <v>0</v>
      </c>
      <c r="CY184">
        <v>55</v>
      </c>
      <c r="CZ184">
        <v>1.44E-2</v>
      </c>
      <c r="DA184">
        <v>63.679400000000001</v>
      </c>
      <c r="DB184" t="s">
        <v>716</v>
      </c>
      <c r="DC184" t="s">
        <v>715</v>
      </c>
      <c r="DD184">
        <v>0</v>
      </c>
      <c r="DE184">
        <v>70</v>
      </c>
      <c r="DF184">
        <v>6.8999999999999999E-3</v>
      </c>
      <c r="DG184">
        <v>79.872600000000006</v>
      </c>
      <c r="DH184" t="s">
        <v>717</v>
      </c>
      <c r="DI184" t="s">
        <v>715</v>
      </c>
      <c r="DJ184">
        <v>0</v>
      </c>
      <c r="DK184">
        <v>67.5</v>
      </c>
      <c r="DL184">
        <v>1.5599999999999999E-2</v>
      </c>
      <c r="DM184">
        <v>78.236000000000004</v>
      </c>
      <c r="DN184" t="s">
        <v>717</v>
      </c>
      <c r="DO184" t="s">
        <v>715</v>
      </c>
      <c r="DP184">
        <v>0</v>
      </c>
      <c r="DQ184">
        <v>75</v>
      </c>
      <c r="DR184">
        <v>1.4200000000000001E-2</v>
      </c>
      <c r="DS184">
        <v>78.287700000000001</v>
      </c>
      <c r="DT184">
        <v>0</v>
      </c>
      <c r="DU184">
        <v>0</v>
      </c>
    </row>
    <row r="185" spans="1:125" x14ac:dyDescent="0.25">
      <c r="A185">
        <v>0</v>
      </c>
      <c r="B185" t="s">
        <v>720</v>
      </c>
      <c r="C185" t="s">
        <v>32</v>
      </c>
      <c r="D185" t="s">
        <v>721</v>
      </c>
      <c r="E185" t="s">
        <v>720</v>
      </c>
      <c r="F185">
        <v>0</v>
      </c>
      <c r="G185">
        <v>78.333299999999994</v>
      </c>
      <c r="H185">
        <v>1.1299999999999999E-2</v>
      </c>
      <c r="I185">
        <v>90.097300000000004</v>
      </c>
      <c r="J185" t="s">
        <v>721</v>
      </c>
      <c r="K185" t="s">
        <v>720</v>
      </c>
      <c r="L185">
        <v>0</v>
      </c>
      <c r="M185">
        <v>78.333299999999994</v>
      </c>
      <c r="N185">
        <v>1.1299999999999999E-2</v>
      </c>
      <c r="O185">
        <v>90.097300000000004</v>
      </c>
      <c r="P185" t="s">
        <v>721</v>
      </c>
      <c r="Q185" t="s">
        <v>720</v>
      </c>
      <c r="R185">
        <v>0</v>
      </c>
      <c r="S185">
        <v>92.5</v>
      </c>
      <c r="T185">
        <v>6.4999999999999997E-3</v>
      </c>
      <c r="U185">
        <v>95.259200000000007</v>
      </c>
      <c r="V185" t="s">
        <v>721</v>
      </c>
      <c r="W185" t="s">
        <v>720</v>
      </c>
      <c r="X185">
        <v>0</v>
      </c>
      <c r="Y185">
        <v>85</v>
      </c>
      <c r="Z185">
        <v>7.3000000000000001E-3</v>
      </c>
      <c r="AA185">
        <v>93.617199999999997</v>
      </c>
      <c r="AB185" t="s">
        <v>721</v>
      </c>
      <c r="AC185" t="s">
        <v>720</v>
      </c>
      <c r="AD185">
        <v>0</v>
      </c>
      <c r="AE185">
        <v>75</v>
      </c>
      <c r="AF185">
        <v>1.14E-2</v>
      </c>
      <c r="AG185">
        <v>88.863299999999995</v>
      </c>
      <c r="AH185" t="s">
        <v>721</v>
      </c>
      <c r="AI185" t="s">
        <v>720</v>
      </c>
      <c r="AJ185">
        <v>0</v>
      </c>
      <c r="AK185">
        <v>85</v>
      </c>
      <c r="AL185">
        <v>2.0400000000000001E-2</v>
      </c>
      <c r="AM185">
        <v>82.772400000000005</v>
      </c>
      <c r="AN185" t="s">
        <v>721</v>
      </c>
      <c r="AO185" t="s">
        <v>720</v>
      </c>
      <c r="AP185">
        <v>0</v>
      </c>
      <c r="AQ185">
        <v>90</v>
      </c>
      <c r="AR185">
        <v>4.7000000000000002E-3</v>
      </c>
      <c r="AS185">
        <v>90.4392</v>
      </c>
      <c r="AT185" t="s">
        <v>721</v>
      </c>
      <c r="AU185" t="s">
        <v>720</v>
      </c>
      <c r="AV185">
        <v>0</v>
      </c>
      <c r="AW185">
        <v>100</v>
      </c>
      <c r="AX185">
        <v>3.5000000000000001E-3</v>
      </c>
      <c r="AY185">
        <v>91.178899999999999</v>
      </c>
      <c r="AZ185" t="s">
        <v>721</v>
      </c>
      <c r="BA185" t="s">
        <v>720</v>
      </c>
      <c r="BB185">
        <v>0</v>
      </c>
      <c r="BC185">
        <v>100</v>
      </c>
      <c r="BD185">
        <v>3.5000000000000001E-3</v>
      </c>
      <c r="BE185">
        <v>91.806100000000001</v>
      </c>
      <c r="BF185" t="s">
        <v>721</v>
      </c>
      <c r="BG185" t="s">
        <v>720</v>
      </c>
      <c r="BH185">
        <v>0</v>
      </c>
      <c r="BI185">
        <v>85</v>
      </c>
      <c r="BJ185">
        <v>8.6999999999999994E-3</v>
      </c>
      <c r="BK185">
        <v>93.814899999999994</v>
      </c>
      <c r="BL185" t="s">
        <v>721</v>
      </c>
      <c r="BM185" t="s">
        <v>720</v>
      </c>
      <c r="BN185">
        <v>0</v>
      </c>
      <c r="BO185">
        <v>90</v>
      </c>
      <c r="BP185">
        <v>6.8999999999999999E-3</v>
      </c>
      <c r="BQ185">
        <v>89.579300000000003</v>
      </c>
      <c r="BR185" t="s">
        <v>721</v>
      </c>
      <c r="BS185" t="s">
        <v>720</v>
      </c>
      <c r="BT185">
        <v>0</v>
      </c>
      <c r="BU185">
        <v>100</v>
      </c>
      <c r="BV185">
        <v>8.9999999999999993E-3</v>
      </c>
      <c r="BW185">
        <v>92.723699999999994</v>
      </c>
      <c r="BX185" t="s">
        <v>721</v>
      </c>
      <c r="BY185" t="s">
        <v>720</v>
      </c>
      <c r="BZ185">
        <v>0</v>
      </c>
      <c r="CA185">
        <v>90</v>
      </c>
      <c r="CB185">
        <v>8.0000000000000002E-3</v>
      </c>
      <c r="CC185">
        <v>93.931299999999993</v>
      </c>
      <c r="CD185" t="s">
        <v>722</v>
      </c>
      <c r="CE185" t="s">
        <v>720</v>
      </c>
      <c r="CF185">
        <v>0</v>
      </c>
      <c r="CG185">
        <v>100</v>
      </c>
      <c r="CH185">
        <v>4.1999999999999997E-3</v>
      </c>
      <c r="CI185">
        <v>95.249300000000005</v>
      </c>
      <c r="CJ185" t="s">
        <v>721</v>
      </c>
      <c r="CK185" t="s">
        <v>720</v>
      </c>
      <c r="CL185">
        <v>0</v>
      </c>
      <c r="CM185">
        <v>100</v>
      </c>
      <c r="CN185">
        <v>2.3999999999999998E-3</v>
      </c>
      <c r="CO185">
        <v>93.7821</v>
      </c>
      <c r="CP185" t="s">
        <v>721</v>
      </c>
      <c r="CQ185" t="s">
        <v>720</v>
      </c>
      <c r="CR185">
        <v>0</v>
      </c>
      <c r="CS185">
        <v>90</v>
      </c>
      <c r="CT185">
        <v>5.5999999999999999E-3</v>
      </c>
      <c r="CU185">
        <v>90.269599999999997</v>
      </c>
      <c r="CV185" t="s">
        <v>721</v>
      </c>
      <c r="CW185" t="s">
        <v>720</v>
      </c>
      <c r="CX185">
        <v>0</v>
      </c>
      <c r="CY185">
        <v>90</v>
      </c>
      <c r="CZ185">
        <v>6.7000000000000002E-3</v>
      </c>
      <c r="DA185">
        <v>90.385800000000003</v>
      </c>
      <c r="DB185" t="s">
        <v>721</v>
      </c>
      <c r="DC185" t="s">
        <v>720</v>
      </c>
      <c r="DD185">
        <v>0</v>
      </c>
      <c r="DE185">
        <v>80</v>
      </c>
      <c r="DF185">
        <v>5.0000000000000001E-3</v>
      </c>
      <c r="DG185">
        <v>88.048000000000002</v>
      </c>
      <c r="DH185" t="e">
        <f>-AXNCERIS</f>
        <v>#NAME?</v>
      </c>
      <c r="DI185" t="s">
        <v>720</v>
      </c>
      <c r="DJ185">
        <v>0</v>
      </c>
      <c r="DK185">
        <v>85</v>
      </c>
      <c r="DL185">
        <v>1.09E-2</v>
      </c>
      <c r="DM185">
        <v>87.538799999999995</v>
      </c>
      <c r="DN185" t="s">
        <v>721</v>
      </c>
      <c r="DO185" t="s">
        <v>720</v>
      </c>
      <c r="DP185">
        <v>0</v>
      </c>
      <c r="DQ185">
        <v>100</v>
      </c>
      <c r="DR185">
        <v>1.0800000000000001E-2</v>
      </c>
      <c r="DS185">
        <v>85.599599999999995</v>
      </c>
      <c r="DT185">
        <v>0</v>
      </c>
      <c r="DU185">
        <v>0</v>
      </c>
    </row>
    <row r="186" spans="1:125" x14ac:dyDescent="0.25">
      <c r="A186">
        <v>0</v>
      </c>
      <c r="B186" t="s">
        <v>723</v>
      </c>
      <c r="C186" t="s">
        <v>32</v>
      </c>
      <c r="D186" t="s">
        <v>724</v>
      </c>
      <c r="E186" t="s">
        <v>723</v>
      </c>
      <c r="F186">
        <v>0</v>
      </c>
      <c r="G186">
        <v>62.857100000000003</v>
      </c>
      <c r="H186">
        <v>2.1600000000000001E-2</v>
      </c>
      <c r="I186">
        <v>64.601200000000006</v>
      </c>
      <c r="J186" t="s">
        <v>724</v>
      </c>
      <c r="K186" t="s">
        <v>723</v>
      </c>
      <c r="L186">
        <v>0</v>
      </c>
      <c r="M186">
        <v>62.857100000000003</v>
      </c>
      <c r="N186">
        <v>2.1600000000000001E-2</v>
      </c>
      <c r="O186">
        <v>64.601200000000006</v>
      </c>
      <c r="P186" t="s">
        <v>724</v>
      </c>
      <c r="Q186" t="s">
        <v>723</v>
      </c>
      <c r="R186">
        <v>2.2000000000000001E-3</v>
      </c>
      <c r="S186">
        <v>10.088699999999999</v>
      </c>
      <c r="T186">
        <v>5.2600000000000001E-2</v>
      </c>
      <c r="U186">
        <v>9.1188000000000002</v>
      </c>
      <c r="V186" t="s">
        <v>724</v>
      </c>
      <c r="W186" t="s">
        <v>723</v>
      </c>
      <c r="X186">
        <v>0</v>
      </c>
      <c r="Y186">
        <v>52.5</v>
      </c>
      <c r="Z186">
        <v>1.47E-2</v>
      </c>
      <c r="AA186">
        <v>69.718999999999994</v>
      </c>
      <c r="AB186" t="s">
        <v>724</v>
      </c>
      <c r="AC186" t="s">
        <v>723</v>
      </c>
      <c r="AD186">
        <v>1E-4</v>
      </c>
      <c r="AE186">
        <v>33.5</v>
      </c>
      <c r="AF186">
        <v>3.1300000000000001E-2</v>
      </c>
      <c r="AG186">
        <v>47.008800000000001</v>
      </c>
      <c r="AH186" t="s">
        <v>724</v>
      </c>
      <c r="AI186" t="s">
        <v>723</v>
      </c>
      <c r="AJ186">
        <v>2.0000000000000001E-4</v>
      </c>
      <c r="AK186">
        <v>24.2105</v>
      </c>
      <c r="AL186">
        <v>4.9799999999999997E-2</v>
      </c>
      <c r="AM186">
        <v>36.876399999999997</v>
      </c>
      <c r="AN186" t="s">
        <v>725</v>
      </c>
      <c r="AO186" t="s">
        <v>723</v>
      </c>
      <c r="AP186">
        <v>0</v>
      </c>
      <c r="AQ186">
        <v>70</v>
      </c>
      <c r="AR186">
        <v>7.7000000000000002E-3</v>
      </c>
      <c r="AS186">
        <v>77.380799999999994</v>
      </c>
      <c r="AT186" t="s">
        <v>726</v>
      </c>
      <c r="AU186" t="s">
        <v>723</v>
      </c>
      <c r="AV186">
        <v>0</v>
      </c>
      <c r="AW186">
        <v>50</v>
      </c>
      <c r="AX186">
        <v>7.6E-3</v>
      </c>
      <c r="AY186">
        <v>72.366900000000001</v>
      </c>
      <c r="AZ186" t="s">
        <v>726</v>
      </c>
      <c r="BA186" t="s">
        <v>723</v>
      </c>
      <c r="BB186">
        <v>0</v>
      </c>
      <c r="BC186">
        <v>60</v>
      </c>
      <c r="BD186">
        <v>7.0000000000000001E-3</v>
      </c>
      <c r="BE186">
        <v>75.331299999999999</v>
      </c>
      <c r="BF186" t="s">
        <v>724</v>
      </c>
      <c r="BG186" t="s">
        <v>723</v>
      </c>
      <c r="BH186">
        <v>0</v>
      </c>
      <c r="BI186">
        <v>53.636400000000002</v>
      </c>
      <c r="BJ186">
        <v>1.8200000000000001E-2</v>
      </c>
      <c r="BK186">
        <v>64.094999999999999</v>
      </c>
      <c r="BL186" t="s">
        <v>727</v>
      </c>
      <c r="BM186" t="s">
        <v>723</v>
      </c>
      <c r="BN186">
        <v>0</v>
      </c>
      <c r="BO186">
        <v>70</v>
      </c>
      <c r="BP186">
        <v>8.0999999999999996E-3</v>
      </c>
      <c r="BQ186">
        <v>84.976900000000001</v>
      </c>
      <c r="BR186" t="s">
        <v>724</v>
      </c>
      <c r="BS186" t="s">
        <v>723</v>
      </c>
      <c r="BT186">
        <v>1E-4</v>
      </c>
      <c r="BU186">
        <v>27.666699999999999</v>
      </c>
      <c r="BV186">
        <v>4.9099999999999998E-2</v>
      </c>
      <c r="BW186">
        <v>28.900200000000002</v>
      </c>
      <c r="BX186" t="s">
        <v>724</v>
      </c>
      <c r="BY186" t="s">
        <v>723</v>
      </c>
      <c r="BZ186">
        <v>1E-4</v>
      </c>
      <c r="CA186">
        <v>25.2727</v>
      </c>
      <c r="CB186">
        <v>4.87E-2</v>
      </c>
      <c r="CC186">
        <v>28.792899999999999</v>
      </c>
      <c r="CD186" t="s">
        <v>724</v>
      </c>
      <c r="CE186" t="s">
        <v>723</v>
      </c>
      <c r="CF186">
        <v>1E-4</v>
      </c>
      <c r="CG186">
        <v>24.75</v>
      </c>
      <c r="CH186">
        <v>2.86E-2</v>
      </c>
      <c r="CI186">
        <v>32.536799999999999</v>
      </c>
      <c r="CJ186" t="s">
        <v>724</v>
      </c>
      <c r="CK186" t="s">
        <v>723</v>
      </c>
      <c r="CL186">
        <v>0</v>
      </c>
      <c r="CM186">
        <v>60</v>
      </c>
      <c r="CN186">
        <v>5.4000000000000003E-3</v>
      </c>
      <c r="CO186">
        <v>73.367599999999996</v>
      </c>
      <c r="CP186" t="s">
        <v>727</v>
      </c>
      <c r="CQ186" t="s">
        <v>723</v>
      </c>
      <c r="CR186">
        <v>0</v>
      </c>
      <c r="CS186">
        <v>58.333300000000001</v>
      </c>
      <c r="CT186">
        <v>7.7999999999999996E-3</v>
      </c>
      <c r="CU186">
        <v>80.300700000000006</v>
      </c>
      <c r="CV186" t="s">
        <v>727</v>
      </c>
      <c r="CW186" t="s">
        <v>723</v>
      </c>
      <c r="CX186">
        <v>0</v>
      </c>
      <c r="CY186">
        <v>61.25</v>
      </c>
      <c r="CZ186">
        <v>9.4999999999999998E-3</v>
      </c>
      <c r="DA186">
        <v>80.4101</v>
      </c>
      <c r="DB186" t="s">
        <v>727</v>
      </c>
      <c r="DC186" t="s">
        <v>723</v>
      </c>
      <c r="DD186">
        <v>0</v>
      </c>
      <c r="DE186">
        <v>55</v>
      </c>
      <c r="DF186">
        <v>8.2000000000000007E-3</v>
      </c>
      <c r="DG186">
        <v>74.100899999999996</v>
      </c>
      <c r="DH186" t="s">
        <v>724</v>
      </c>
      <c r="DI186" t="s">
        <v>723</v>
      </c>
      <c r="DJ186">
        <v>0</v>
      </c>
      <c r="DK186">
        <v>46.5</v>
      </c>
      <c r="DL186">
        <v>2.4400000000000002E-2</v>
      </c>
      <c r="DM186">
        <v>63.3033</v>
      </c>
      <c r="DN186" t="e">
        <f>-LRIVKELA</f>
        <v>#NAME?</v>
      </c>
      <c r="DO186" t="s">
        <v>723</v>
      </c>
      <c r="DP186">
        <v>0</v>
      </c>
      <c r="DQ186">
        <v>75</v>
      </c>
      <c r="DR186">
        <v>1.43E-2</v>
      </c>
      <c r="DS186">
        <v>78.095600000000005</v>
      </c>
      <c r="DT186">
        <v>1E-4</v>
      </c>
      <c r="DU186">
        <v>0</v>
      </c>
    </row>
    <row r="187" spans="1:125" x14ac:dyDescent="0.25">
      <c r="A187">
        <v>0</v>
      </c>
      <c r="B187" t="s">
        <v>728</v>
      </c>
      <c r="C187" t="s">
        <v>32</v>
      </c>
      <c r="D187" t="s">
        <v>729</v>
      </c>
      <c r="E187" t="s">
        <v>728</v>
      </c>
      <c r="F187">
        <v>0</v>
      </c>
      <c r="G187">
        <v>58.125</v>
      </c>
      <c r="H187">
        <v>1.09E-2</v>
      </c>
      <c r="I187">
        <v>90.983400000000003</v>
      </c>
      <c r="J187" t="s">
        <v>729</v>
      </c>
      <c r="K187" t="s">
        <v>728</v>
      </c>
      <c r="L187">
        <v>0</v>
      </c>
      <c r="M187">
        <v>58.125</v>
      </c>
      <c r="N187">
        <v>1.09E-2</v>
      </c>
      <c r="O187">
        <v>90.983400000000003</v>
      </c>
      <c r="P187" t="s">
        <v>729</v>
      </c>
      <c r="Q187" t="s">
        <v>728</v>
      </c>
      <c r="R187">
        <v>0</v>
      </c>
      <c r="S187">
        <v>64.285700000000006</v>
      </c>
      <c r="T187">
        <v>7.7999999999999996E-3</v>
      </c>
      <c r="U187">
        <v>92.423400000000001</v>
      </c>
      <c r="V187" t="s">
        <v>729</v>
      </c>
      <c r="W187" t="s">
        <v>728</v>
      </c>
      <c r="X187">
        <v>1.4E-3</v>
      </c>
      <c r="Y187">
        <v>8.0863999999999994</v>
      </c>
      <c r="Z187">
        <v>3.6700000000000003E-2</v>
      </c>
      <c r="AA187">
        <v>27.5807</v>
      </c>
      <c r="AB187" t="s">
        <v>729</v>
      </c>
      <c r="AC187" t="s">
        <v>728</v>
      </c>
      <c r="AD187">
        <v>2.6599999999999999E-2</v>
      </c>
      <c r="AE187">
        <v>3.4222999999999999</v>
      </c>
      <c r="AF187">
        <v>0.12239999999999999</v>
      </c>
      <c r="AG187">
        <v>8.4727999999999994</v>
      </c>
      <c r="AH187" t="s">
        <v>729</v>
      </c>
      <c r="AI187" t="s">
        <v>728</v>
      </c>
      <c r="AJ187">
        <v>1.2E-2</v>
      </c>
      <c r="AK187">
        <v>3.9228000000000001</v>
      </c>
      <c r="AL187">
        <v>0.1024</v>
      </c>
      <c r="AM187">
        <v>12.0702</v>
      </c>
      <c r="AN187" t="s">
        <v>730</v>
      </c>
      <c r="AO187" t="s">
        <v>728</v>
      </c>
      <c r="AP187">
        <v>0</v>
      </c>
      <c r="AQ187">
        <v>80</v>
      </c>
      <c r="AR187">
        <v>2.8E-3</v>
      </c>
      <c r="AS187">
        <v>95.990700000000004</v>
      </c>
      <c r="AT187" t="s">
        <v>729</v>
      </c>
      <c r="AU187" t="s">
        <v>728</v>
      </c>
      <c r="AV187">
        <v>0</v>
      </c>
      <c r="AW187">
        <v>100</v>
      </c>
      <c r="AX187">
        <v>2.7000000000000001E-3</v>
      </c>
      <c r="AY187">
        <v>94.8322</v>
      </c>
      <c r="AZ187" t="s">
        <v>729</v>
      </c>
      <c r="BA187" t="s">
        <v>728</v>
      </c>
      <c r="BB187">
        <v>0</v>
      </c>
      <c r="BC187">
        <v>100</v>
      </c>
      <c r="BD187">
        <v>2.5000000000000001E-3</v>
      </c>
      <c r="BE187">
        <v>95.504199999999997</v>
      </c>
      <c r="BF187" t="s">
        <v>729</v>
      </c>
      <c r="BG187" t="s">
        <v>728</v>
      </c>
      <c r="BH187">
        <v>0</v>
      </c>
      <c r="BI187">
        <v>56.25</v>
      </c>
      <c r="BJ187">
        <v>9.1999999999999998E-3</v>
      </c>
      <c r="BK187">
        <v>92.439599999999999</v>
      </c>
      <c r="BL187" t="s">
        <v>729</v>
      </c>
      <c r="BM187" t="s">
        <v>728</v>
      </c>
      <c r="BN187">
        <v>0</v>
      </c>
      <c r="BO187">
        <v>61.666699999999999</v>
      </c>
      <c r="BP187">
        <v>5.7000000000000002E-3</v>
      </c>
      <c r="BQ187">
        <v>93.405199999999994</v>
      </c>
      <c r="BR187" t="s">
        <v>729</v>
      </c>
      <c r="BS187" t="s">
        <v>728</v>
      </c>
      <c r="BT187">
        <v>0</v>
      </c>
      <c r="BU187">
        <v>65</v>
      </c>
      <c r="BV187">
        <v>8.3999999999999995E-3</v>
      </c>
      <c r="BW187">
        <v>93.915499999999994</v>
      </c>
      <c r="BX187" t="s">
        <v>729</v>
      </c>
      <c r="BY187" t="s">
        <v>728</v>
      </c>
      <c r="BZ187">
        <v>0</v>
      </c>
      <c r="CA187">
        <v>70</v>
      </c>
      <c r="CB187">
        <v>8.5000000000000006E-3</v>
      </c>
      <c r="CC187">
        <v>92.866900000000001</v>
      </c>
      <c r="CD187" t="s">
        <v>729</v>
      </c>
      <c r="CE187" t="s">
        <v>728</v>
      </c>
      <c r="CF187">
        <v>0</v>
      </c>
      <c r="CG187">
        <v>70</v>
      </c>
      <c r="CH187">
        <v>4.5999999999999999E-3</v>
      </c>
      <c r="CI187">
        <v>94.281700000000001</v>
      </c>
      <c r="CJ187" t="s">
        <v>729</v>
      </c>
      <c r="CK187" t="s">
        <v>728</v>
      </c>
      <c r="CL187">
        <v>0</v>
      </c>
      <c r="CM187">
        <v>70</v>
      </c>
      <c r="CN187">
        <v>2E-3</v>
      </c>
      <c r="CO187">
        <v>95.4114</v>
      </c>
      <c r="CP187" t="s">
        <v>729</v>
      </c>
      <c r="CQ187" t="s">
        <v>728</v>
      </c>
      <c r="CR187">
        <v>0</v>
      </c>
      <c r="CS187">
        <v>55</v>
      </c>
      <c r="CT187">
        <v>4.5999999999999999E-3</v>
      </c>
      <c r="CU187">
        <v>94.017700000000005</v>
      </c>
      <c r="CV187" t="s">
        <v>729</v>
      </c>
      <c r="CW187" t="s">
        <v>728</v>
      </c>
      <c r="CX187">
        <v>0</v>
      </c>
      <c r="CY187">
        <v>61.25</v>
      </c>
      <c r="CZ187">
        <v>5.7000000000000002E-3</v>
      </c>
      <c r="DA187">
        <v>93.697699999999998</v>
      </c>
      <c r="DB187" t="s">
        <v>729</v>
      </c>
      <c r="DC187" t="s">
        <v>728</v>
      </c>
      <c r="DD187">
        <v>0</v>
      </c>
      <c r="DE187">
        <v>70</v>
      </c>
      <c r="DF187">
        <v>2.8999999999999998E-3</v>
      </c>
      <c r="DG187">
        <v>95.685199999999995</v>
      </c>
      <c r="DH187" t="s">
        <v>729</v>
      </c>
      <c r="DI187" t="s">
        <v>728</v>
      </c>
      <c r="DJ187">
        <v>0</v>
      </c>
      <c r="DK187">
        <v>67.5</v>
      </c>
      <c r="DL187">
        <v>6.7000000000000002E-3</v>
      </c>
      <c r="DM187">
        <v>95.167400000000001</v>
      </c>
      <c r="DN187" t="s">
        <v>729</v>
      </c>
      <c r="DO187" t="s">
        <v>728</v>
      </c>
      <c r="DP187">
        <v>0</v>
      </c>
      <c r="DQ187">
        <v>85</v>
      </c>
      <c r="DR187">
        <v>5.1000000000000004E-3</v>
      </c>
      <c r="DS187">
        <v>95.957700000000003</v>
      </c>
      <c r="DT187">
        <v>2E-3</v>
      </c>
      <c r="DU187">
        <v>0</v>
      </c>
    </row>
    <row r="188" spans="1:125" x14ac:dyDescent="0.25">
      <c r="A188">
        <v>0</v>
      </c>
      <c r="B188" t="s">
        <v>731</v>
      </c>
      <c r="C188" t="s">
        <v>32</v>
      </c>
      <c r="D188" t="s">
        <v>732</v>
      </c>
      <c r="E188" t="s">
        <v>731</v>
      </c>
      <c r="F188">
        <v>0</v>
      </c>
      <c r="G188">
        <v>87.5</v>
      </c>
      <c r="H188">
        <v>8.9999999999999993E-3</v>
      </c>
      <c r="I188">
        <v>94.774299999999997</v>
      </c>
      <c r="J188" t="s">
        <v>732</v>
      </c>
      <c r="K188" t="s">
        <v>731</v>
      </c>
      <c r="L188">
        <v>0</v>
      </c>
      <c r="M188">
        <v>87.5</v>
      </c>
      <c r="N188">
        <v>8.9999999999999993E-3</v>
      </c>
      <c r="O188">
        <v>94.774299999999997</v>
      </c>
      <c r="P188" t="s">
        <v>732</v>
      </c>
      <c r="Q188" t="s">
        <v>731</v>
      </c>
      <c r="R188">
        <v>0</v>
      </c>
      <c r="S188">
        <v>92.5</v>
      </c>
      <c r="T188">
        <v>8.0999999999999996E-3</v>
      </c>
      <c r="U188">
        <v>91.561599999999999</v>
      </c>
      <c r="V188" t="s">
        <v>732</v>
      </c>
      <c r="W188" t="s">
        <v>731</v>
      </c>
      <c r="X188">
        <v>0</v>
      </c>
      <c r="Y188">
        <v>85</v>
      </c>
      <c r="Z188">
        <v>5.5999999999999999E-3</v>
      </c>
      <c r="AA188">
        <v>95.912800000000004</v>
      </c>
      <c r="AB188" t="s">
        <v>732</v>
      </c>
      <c r="AC188" t="s">
        <v>731</v>
      </c>
      <c r="AD188">
        <v>0</v>
      </c>
      <c r="AE188">
        <v>80</v>
      </c>
      <c r="AF188">
        <v>1.2E-2</v>
      </c>
      <c r="AG188">
        <v>87.522999999999996</v>
      </c>
      <c r="AH188" t="s">
        <v>733</v>
      </c>
      <c r="AI188" t="s">
        <v>731</v>
      </c>
      <c r="AJ188">
        <v>0</v>
      </c>
      <c r="AK188">
        <v>68.75</v>
      </c>
      <c r="AL188">
        <v>1.9699999999999999E-2</v>
      </c>
      <c r="AM188">
        <v>84.1614</v>
      </c>
      <c r="AN188" t="s">
        <v>732</v>
      </c>
      <c r="AO188" t="s">
        <v>731</v>
      </c>
      <c r="AP188">
        <v>0</v>
      </c>
      <c r="AQ188">
        <v>90</v>
      </c>
      <c r="AR188">
        <v>3.5999999999999999E-3</v>
      </c>
      <c r="AS188">
        <v>94.792199999999994</v>
      </c>
      <c r="AT188" t="s">
        <v>732</v>
      </c>
      <c r="AU188" t="s">
        <v>731</v>
      </c>
      <c r="AV188">
        <v>0</v>
      </c>
      <c r="AW188">
        <v>100</v>
      </c>
      <c r="AX188">
        <v>2.3E-3</v>
      </c>
      <c r="AY188">
        <v>95.705299999999994</v>
      </c>
      <c r="AZ188" t="s">
        <v>732</v>
      </c>
      <c r="BA188" t="s">
        <v>731</v>
      </c>
      <c r="BB188">
        <v>0</v>
      </c>
      <c r="BC188">
        <v>100</v>
      </c>
      <c r="BD188">
        <v>2.3E-3</v>
      </c>
      <c r="BE188">
        <v>95.8215</v>
      </c>
      <c r="BF188" t="s">
        <v>732</v>
      </c>
      <c r="BG188" t="s">
        <v>731</v>
      </c>
      <c r="BH188">
        <v>0</v>
      </c>
      <c r="BI188">
        <v>85</v>
      </c>
      <c r="BJ188">
        <v>7.9000000000000008E-3</v>
      </c>
      <c r="BK188">
        <v>95.203999999999994</v>
      </c>
      <c r="BL188" t="s">
        <v>732</v>
      </c>
      <c r="BM188" t="s">
        <v>731</v>
      </c>
      <c r="BN188">
        <v>0</v>
      </c>
      <c r="BO188">
        <v>90</v>
      </c>
      <c r="BP188">
        <v>5.1000000000000004E-3</v>
      </c>
      <c r="BQ188">
        <v>95.163399999999996</v>
      </c>
      <c r="BR188" t="s">
        <v>732</v>
      </c>
      <c r="BS188" t="s">
        <v>731</v>
      </c>
      <c r="BT188">
        <v>0</v>
      </c>
      <c r="BU188">
        <v>85</v>
      </c>
      <c r="BV188">
        <v>8.8999999999999999E-3</v>
      </c>
      <c r="BW188">
        <v>93.008200000000002</v>
      </c>
      <c r="BX188" t="s">
        <v>732</v>
      </c>
      <c r="BY188" t="s">
        <v>731</v>
      </c>
      <c r="BZ188">
        <v>0</v>
      </c>
      <c r="CA188">
        <v>80</v>
      </c>
      <c r="CB188">
        <v>8.6999999999999994E-3</v>
      </c>
      <c r="CC188">
        <v>92.252600000000001</v>
      </c>
      <c r="CD188" t="s">
        <v>732</v>
      </c>
      <c r="CE188" t="s">
        <v>731</v>
      </c>
      <c r="CF188">
        <v>0</v>
      </c>
      <c r="CG188">
        <v>100</v>
      </c>
      <c r="CH188">
        <v>4.8999999999999998E-3</v>
      </c>
      <c r="CI188">
        <v>93.39</v>
      </c>
      <c r="CJ188" t="s">
        <v>734</v>
      </c>
      <c r="CK188" t="s">
        <v>731</v>
      </c>
      <c r="CL188">
        <v>0</v>
      </c>
      <c r="CM188">
        <v>100</v>
      </c>
      <c r="CN188">
        <v>2.3999999999999998E-3</v>
      </c>
      <c r="CO188">
        <v>94.134600000000006</v>
      </c>
      <c r="CP188" t="s">
        <v>732</v>
      </c>
      <c r="CQ188" t="s">
        <v>731</v>
      </c>
      <c r="CR188">
        <v>0</v>
      </c>
      <c r="CS188">
        <v>70</v>
      </c>
      <c r="CT188">
        <v>4.8999999999999998E-3</v>
      </c>
      <c r="CU188">
        <v>92.7119</v>
      </c>
      <c r="CV188" t="s">
        <v>732</v>
      </c>
      <c r="CW188" t="s">
        <v>731</v>
      </c>
      <c r="CX188">
        <v>0</v>
      </c>
      <c r="CY188">
        <v>67.5</v>
      </c>
      <c r="CZ188">
        <v>6.0000000000000001E-3</v>
      </c>
      <c r="DA188">
        <v>92.617400000000004</v>
      </c>
      <c r="DB188" t="s">
        <v>735</v>
      </c>
      <c r="DC188" t="s">
        <v>731</v>
      </c>
      <c r="DD188">
        <v>0</v>
      </c>
      <c r="DE188">
        <v>70</v>
      </c>
      <c r="DF188">
        <v>4.1999999999999997E-3</v>
      </c>
      <c r="DG188">
        <v>91.747900000000001</v>
      </c>
      <c r="DH188" t="s">
        <v>732</v>
      </c>
      <c r="DI188" t="s">
        <v>731</v>
      </c>
      <c r="DJ188">
        <v>0</v>
      </c>
      <c r="DK188">
        <v>85</v>
      </c>
      <c r="DL188">
        <v>6.6E-3</v>
      </c>
      <c r="DM188">
        <v>95.285200000000003</v>
      </c>
      <c r="DN188" t="s">
        <v>732</v>
      </c>
      <c r="DO188" t="s">
        <v>731</v>
      </c>
      <c r="DP188">
        <v>0</v>
      </c>
      <c r="DQ188">
        <v>85</v>
      </c>
      <c r="DR188">
        <v>6.7999999999999996E-3</v>
      </c>
      <c r="DS188">
        <v>93.883099999999999</v>
      </c>
      <c r="DT188">
        <v>0</v>
      </c>
      <c r="DU188">
        <v>0</v>
      </c>
    </row>
    <row r="189" spans="1:125" x14ac:dyDescent="0.25">
      <c r="A189">
        <v>0</v>
      </c>
      <c r="B189" t="s">
        <v>736</v>
      </c>
      <c r="C189" t="s">
        <v>32</v>
      </c>
      <c r="D189" t="s">
        <v>737</v>
      </c>
      <c r="E189" t="s">
        <v>736</v>
      </c>
      <c r="F189">
        <v>8.9999999999999998E-4</v>
      </c>
      <c r="G189">
        <v>15.3583</v>
      </c>
      <c r="H189">
        <v>8.5199999999999998E-2</v>
      </c>
      <c r="I189">
        <v>13.734</v>
      </c>
      <c r="J189" t="s">
        <v>737</v>
      </c>
      <c r="K189" t="s">
        <v>736</v>
      </c>
      <c r="L189">
        <v>8.9999999999999998E-4</v>
      </c>
      <c r="M189">
        <v>15.3583</v>
      </c>
      <c r="N189">
        <v>8.5199999999999998E-2</v>
      </c>
      <c r="O189">
        <v>13.734</v>
      </c>
      <c r="P189" t="e">
        <f>-RIVKELAV</f>
        <v>#NAME?</v>
      </c>
      <c r="Q189" t="s">
        <v>736</v>
      </c>
      <c r="R189">
        <v>8.0000000000000004E-4</v>
      </c>
      <c r="S189">
        <v>15.857100000000001</v>
      </c>
      <c r="T189">
        <v>3.2500000000000001E-2</v>
      </c>
      <c r="U189">
        <v>22.1342</v>
      </c>
      <c r="V189" t="s">
        <v>737</v>
      </c>
      <c r="W189" t="s">
        <v>736</v>
      </c>
      <c r="X189">
        <v>0</v>
      </c>
      <c r="Y189">
        <v>40.5</v>
      </c>
      <c r="Z189">
        <v>2.3300000000000001E-2</v>
      </c>
      <c r="AA189">
        <v>46.870199999999997</v>
      </c>
      <c r="AB189" t="s">
        <v>737</v>
      </c>
      <c r="AC189" t="s">
        <v>736</v>
      </c>
      <c r="AD189">
        <v>2.9999999999999997E-4</v>
      </c>
      <c r="AE189">
        <v>22.862100000000002</v>
      </c>
      <c r="AF189">
        <v>4.53E-2</v>
      </c>
      <c r="AG189">
        <v>31.308900000000001</v>
      </c>
      <c r="AH189" t="s">
        <v>737</v>
      </c>
      <c r="AI189" t="s">
        <v>736</v>
      </c>
      <c r="AJ189">
        <v>1E-4</v>
      </c>
      <c r="AK189">
        <v>31.666699999999999</v>
      </c>
      <c r="AL189">
        <v>4.4900000000000002E-2</v>
      </c>
      <c r="AM189">
        <v>42.340200000000003</v>
      </c>
      <c r="AN189" t="s">
        <v>737</v>
      </c>
      <c r="AO189" t="s">
        <v>736</v>
      </c>
      <c r="AP189">
        <v>1.5E-3</v>
      </c>
      <c r="AQ189">
        <v>12.208</v>
      </c>
      <c r="AR189">
        <v>4.4999999999999998E-2</v>
      </c>
      <c r="AS189">
        <v>18.409300000000002</v>
      </c>
      <c r="AT189" t="s">
        <v>737</v>
      </c>
      <c r="AU189" t="s">
        <v>736</v>
      </c>
      <c r="AV189">
        <v>2.0000000000000001E-4</v>
      </c>
      <c r="AW189">
        <v>14.565200000000001</v>
      </c>
      <c r="AX189">
        <v>4.4200000000000003E-2</v>
      </c>
      <c r="AY189">
        <v>21.787400000000002</v>
      </c>
      <c r="AZ189" t="s">
        <v>737</v>
      </c>
      <c r="BA189" t="s">
        <v>736</v>
      </c>
      <c r="BB189">
        <v>6.9999999999999999E-4</v>
      </c>
      <c r="BC189">
        <v>12</v>
      </c>
      <c r="BD189">
        <v>5.6800000000000003E-2</v>
      </c>
      <c r="BE189">
        <v>17.892199999999999</v>
      </c>
      <c r="BF189" t="s">
        <v>737</v>
      </c>
      <c r="BG189" t="s">
        <v>736</v>
      </c>
      <c r="BH189">
        <v>5.9999999999999995E-4</v>
      </c>
      <c r="BI189">
        <v>17.716200000000001</v>
      </c>
      <c r="BJ189">
        <v>3.7199999999999997E-2</v>
      </c>
      <c r="BK189">
        <v>27.108499999999999</v>
      </c>
      <c r="BL189" t="s">
        <v>737</v>
      </c>
      <c r="BM189" t="s">
        <v>736</v>
      </c>
      <c r="BN189">
        <v>6.9999999999999999E-4</v>
      </c>
      <c r="BO189">
        <v>14.13</v>
      </c>
      <c r="BP189">
        <v>4.5199999999999997E-2</v>
      </c>
      <c r="BQ189">
        <v>21.131399999999999</v>
      </c>
      <c r="BR189" t="e">
        <f>-RIVKELAV</f>
        <v>#NAME?</v>
      </c>
      <c r="BS189" t="s">
        <v>736</v>
      </c>
      <c r="BT189">
        <v>1E-4</v>
      </c>
      <c r="BU189">
        <v>27.333300000000001</v>
      </c>
      <c r="BV189">
        <v>4.6800000000000001E-2</v>
      </c>
      <c r="BW189">
        <v>30.646100000000001</v>
      </c>
      <c r="BX189" t="e">
        <f>-RIVKELAV</f>
        <v>#NAME?</v>
      </c>
      <c r="BY189" t="s">
        <v>736</v>
      </c>
      <c r="BZ189">
        <v>1E-4</v>
      </c>
      <c r="CA189">
        <v>29.285699999999999</v>
      </c>
      <c r="CB189">
        <v>4.3299999999999998E-2</v>
      </c>
      <c r="CC189">
        <v>33.073700000000002</v>
      </c>
      <c r="CD189" t="e">
        <f>-RIVKELAV</f>
        <v>#NAME?</v>
      </c>
      <c r="CE189" t="s">
        <v>736</v>
      </c>
      <c r="CF189">
        <v>2.0000000000000001E-4</v>
      </c>
      <c r="CG189">
        <v>17</v>
      </c>
      <c r="CH189">
        <v>4.2000000000000003E-2</v>
      </c>
      <c r="CI189">
        <v>21.0853</v>
      </c>
      <c r="CJ189" t="s">
        <v>737</v>
      </c>
      <c r="CK189" t="s">
        <v>736</v>
      </c>
      <c r="CL189">
        <v>4.0000000000000002E-4</v>
      </c>
      <c r="CM189">
        <v>10.6731</v>
      </c>
      <c r="CN189">
        <v>2.81E-2</v>
      </c>
      <c r="CO189">
        <v>18.87</v>
      </c>
      <c r="CP189" t="s">
        <v>737</v>
      </c>
      <c r="CQ189" t="s">
        <v>736</v>
      </c>
      <c r="CR189">
        <v>4.0000000000000002E-4</v>
      </c>
      <c r="CS189">
        <v>15.333299999999999</v>
      </c>
      <c r="CT189">
        <v>3.49E-2</v>
      </c>
      <c r="CU189">
        <v>23.216699999999999</v>
      </c>
      <c r="CV189" t="s">
        <v>737</v>
      </c>
      <c r="CW189" t="s">
        <v>736</v>
      </c>
      <c r="CX189">
        <v>6.9999999999999999E-4</v>
      </c>
      <c r="CY189">
        <v>15.7699</v>
      </c>
      <c r="CZ189">
        <v>4.1399999999999999E-2</v>
      </c>
      <c r="DA189">
        <v>23.169799999999999</v>
      </c>
      <c r="DB189" t="s">
        <v>737</v>
      </c>
      <c r="DC189" t="s">
        <v>736</v>
      </c>
      <c r="DD189">
        <v>2.5000000000000001E-3</v>
      </c>
      <c r="DE189">
        <v>8.3391000000000002</v>
      </c>
      <c r="DF189">
        <v>5.96E-2</v>
      </c>
      <c r="DG189">
        <v>13.879899999999999</v>
      </c>
      <c r="DH189" t="s">
        <v>737</v>
      </c>
      <c r="DI189" t="s">
        <v>736</v>
      </c>
      <c r="DJ189">
        <v>2.9999999999999997E-4</v>
      </c>
      <c r="DK189">
        <v>18.953499999999998</v>
      </c>
      <c r="DL189">
        <v>6.5600000000000006E-2</v>
      </c>
      <c r="DM189">
        <v>29.617699999999999</v>
      </c>
      <c r="DN189" t="s">
        <v>737</v>
      </c>
      <c r="DO189" t="s">
        <v>736</v>
      </c>
      <c r="DP189">
        <v>1.1000000000000001E-3</v>
      </c>
      <c r="DQ189">
        <v>14.3636</v>
      </c>
      <c r="DR189">
        <v>8.0399999999999999E-2</v>
      </c>
      <c r="DS189">
        <v>22.278099999999998</v>
      </c>
      <c r="DT189">
        <v>5.9999999999999995E-4</v>
      </c>
      <c r="DU189">
        <v>0</v>
      </c>
    </row>
    <row r="190" spans="1:125" x14ac:dyDescent="0.25">
      <c r="A190">
        <v>0</v>
      </c>
      <c r="B190" t="s">
        <v>738</v>
      </c>
      <c r="C190" t="s">
        <v>32</v>
      </c>
      <c r="D190" t="s">
        <v>739</v>
      </c>
      <c r="E190" t="s">
        <v>738</v>
      </c>
      <c r="F190">
        <v>0</v>
      </c>
      <c r="G190">
        <v>51.666699999999999</v>
      </c>
      <c r="H190">
        <v>1.2699999999999999E-2</v>
      </c>
      <c r="I190">
        <v>86.676599999999993</v>
      </c>
      <c r="J190" t="s">
        <v>739</v>
      </c>
      <c r="K190" t="s">
        <v>738</v>
      </c>
      <c r="L190">
        <v>0</v>
      </c>
      <c r="M190">
        <v>51.666699999999999</v>
      </c>
      <c r="N190">
        <v>1.2699999999999999E-2</v>
      </c>
      <c r="O190">
        <v>86.676599999999993</v>
      </c>
      <c r="P190" t="e">
        <f>-ELXKNXQX</f>
        <v>#NAME?</v>
      </c>
      <c r="Q190" t="s">
        <v>738</v>
      </c>
      <c r="R190">
        <v>0</v>
      </c>
      <c r="S190">
        <v>63.571399999999997</v>
      </c>
      <c r="T190">
        <v>7.1000000000000004E-3</v>
      </c>
      <c r="U190">
        <v>94.557500000000005</v>
      </c>
      <c r="V190" t="e">
        <f>-ELXKNXQX</f>
        <v>#NAME?</v>
      </c>
      <c r="W190" t="s">
        <v>738</v>
      </c>
      <c r="X190">
        <v>5.9999999999999995E-4</v>
      </c>
      <c r="Y190">
        <v>12.041700000000001</v>
      </c>
      <c r="Z190">
        <v>2.3800000000000002E-2</v>
      </c>
      <c r="AA190">
        <v>45.869</v>
      </c>
      <c r="AB190" t="e">
        <f>-ELXKNXQX</f>
        <v>#NAME?</v>
      </c>
      <c r="AC190" t="s">
        <v>738</v>
      </c>
      <c r="AD190">
        <v>8.3999999999999995E-3</v>
      </c>
      <c r="AE190">
        <v>5.4295</v>
      </c>
      <c r="AF190">
        <v>7.9100000000000004E-2</v>
      </c>
      <c r="AG190">
        <v>15.122400000000001</v>
      </c>
      <c r="AH190" t="e">
        <f>-ELXKNXQX</f>
        <v>#NAME?</v>
      </c>
      <c r="AI190" t="s">
        <v>738</v>
      </c>
      <c r="AJ190">
        <v>4.5999999999999999E-3</v>
      </c>
      <c r="AK190">
        <v>6.0663999999999998</v>
      </c>
      <c r="AL190">
        <v>6.6500000000000004E-2</v>
      </c>
      <c r="AM190">
        <v>23.950700000000001</v>
      </c>
      <c r="AN190" t="s">
        <v>739</v>
      </c>
      <c r="AO190" t="s">
        <v>738</v>
      </c>
      <c r="AP190">
        <v>0</v>
      </c>
      <c r="AQ190">
        <v>40.25</v>
      </c>
      <c r="AR190">
        <v>7.3000000000000001E-3</v>
      </c>
      <c r="AS190">
        <v>79.154799999999994</v>
      </c>
      <c r="AT190" t="s">
        <v>739</v>
      </c>
      <c r="AU190" t="s">
        <v>738</v>
      </c>
      <c r="AV190">
        <v>0</v>
      </c>
      <c r="AW190">
        <v>55</v>
      </c>
      <c r="AX190">
        <v>5.1000000000000004E-3</v>
      </c>
      <c r="AY190">
        <v>83.379800000000003</v>
      </c>
      <c r="AZ190" t="s">
        <v>739</v>
      </c>
      <c r="BA190" t="s">
        <v>738</v>
      </c>
      <c r="BB190">
        <v>0</v>
      </c>
      <c r="BC190">
        <v>60</v>
      </c>
      <c r="BD190">
        <v>5.4000000000000003E-3</v>
      </c>
      <c r="BE190">
        <v>82.282700000000006</v>
      </c>
      <c r="BF190" t="s">
        <v>739</v>
      </c>
      <c r="BG190" t="s">
        <v>738</v>
      </c>
      <c r="BH190">
        <v>1E-4</v>
      </c>
      <c r="BI190">
        <v>36.875</v>
      </c>
      <c r="BJ190">
        <v>1.24E-2</v>
      </c>
      <c r="BK190">
        <v>83.069599999999994</v>
      </c>
      <c r="BL190" t="s">
        <v>739</v>
      </c>
      <c r="BM190" t="s">
        <v>738</v>
      </c>
      <c r="BN190">
        <v>1E-4</v>
      </c>
      <c r="BO190">
        <v>35.6</v>
      </c>
      <c r="BP190">
        <v>8.5000000000000006E-3</v>
      </c>
      <c r="BQ190">
        <v>83.501499999999993</v>
      </c>
      <c r="BR190" t="s">
        <v>739</v>
      </c>
      <c r="BS190" t="s">
        <v>738</v>
      </c>
      <c r="BT190">
        <v>0</v>
      </c>
      <c r="BU190">
        <v>57.5</v>
      </c>
      <c r="BV190">
        <v>1.2200000000000001E-2</v>
      </c>
      <c r="BW190">
        <v>85.497799999999998</v>
      </c>
      <c r="BX190" t="s">
        <v>739</v>
      </c>
      <c r="BY190" t="s">
        <v>738</v>
      </c>
      <c r="BZ190">
        <v>0</v>
      </c>
      <c r="CA190">
        <v>56.666699999999999</v>
      </c>
      <c r="CB190">
        <v>1.11E-2</v>
      </c>
      <c r="CC190">
        <v>86.935100000000006</v>
      </c>
      <c r="CD190" t="s">
        <v>739</v>
      </c>
      <c r="CE190" t="s">
        <v>738</v>
      </c>
      <c r="CF190">
        <v>0</v>
      </c>
      <c r="CG190">
        <v>52.5</v>
      </c>
      <c r="CH190">
        <v>7.6E-3</v>
      </c>
      <c r="CI190">
        <v>82.706599999999995</v>
      </c>
      <c r="CJ190" t="s">
        <v>739</v>
      </c>
      <c r="CK190" t="s">
        <v>738</v>
      </c>
      <c r="CL190">
        <v>0</v>
      </c>
      <c r="CM190">
        <v>48</v>
      </c>
      <c r="CN190">
        <v>3.7000000000000002E-3</v>
      </c>
      <c r="CO190">
        <v>85.183099999999996</v>
      </c>
      <c r="CP190" t="s">
        <v>740</v>
      </c>
      <c r="CQ190" t="s">
        <v>738</v>
      </c>
      <c r="CR190">
        <v>0</v>
      </c>
      <c r="CS190">
        <v>34.4</v>
      </c>
      <c r="CT190">
        <v>6.8999999999999999E-3</v>
      </c>
      <c r="CU190">
        <v>84.605000000000004</v>
      </c>
      <c r="CV190" t="s">
        <v>740</v>
      </c>
      <c r="CW190" t="s">
        <v>738</v>
      </c>
      <c r="CX190">
        <v>1E-4</v>
      </c>
      <c r="CY190">
        <v>32.777799999999999</v>
      </c>
      <c r="CZ190">
        <v>9.1000000000000004E-3</v>
      </c>
      <c r="DA190">
        <v>81.802099999999996</v>
      </c>
      <c r="DB190" t="s">
        <v>739</v>
      </c>
      <c r="DC190" t="s">
        <v>738</v>
      </c>
      <c r="DD190">
        <v>0</v>
      </c>
      <c r="DE190">
        <v>44</v>
      </c>
      <c r="DF190">
        <v>6.6E-3</v>
      </c>
      <c r="DG190">
        <v>81.173299999999998</v>
      </c>
      <c r="DH190" t="s">
        <v>741</v>
      </c>
      <c r="DI190" t="s">
        <v>738</v>
      </c>
      <c r="DJ190">
        <v>0</v>
      </c>
      <c r="DK190">
        <v>48</v>
      </c>
      <c r="DL190">
        <v>1.15E-2</v>
      </c>
      <c r="DM190">
        <v>86.392799999999994</v>
      </c>
      <c r="DN190" t="s">
        <v>739</v>
      </c>
      <c r="DO190" t="s">
        <v>738</v>
      </c>
      <c r="DP190">
        <v>0</v>
      </c>
      <c r="DQ190">
        <v>57.5</v>
      </c>
      <c r="DR190">
        <v>1.01E-2</v>
      </c>
      <c r="DS190">
        <v>87.093299999999999</v>
      </c>
      <c r="DT190">
        <v>6.9999999999999999E-4</v>
      </c>
      <c r="DU190">
        <v>0</v>
      </c>
    </row>
    <row r="191" spans="1:125" x14ac:dyDescent="0.25">
      <c r="A191">
        <v>0</v>
      </c>
      <c r="B191" t="s">
        <v>742</v>
      </c>
      <c r="C191" t="s">
        <v>32</v>
      </c>
      <c r="D191" t="s">
        <v>743</v>
      </c>
      <c r="E191" t="s">
        <v>742</v>
      </c>
      <c r="F191">
        <v>0</v>
      </c>
      <c r="G191">
        <v>55.625</v>
      </c>
      <c r="H191">
        <v>1.21E-2</v>
      </c>
      <c r="I191">
        <v>88.006399999999999</v>
      </c>
      <c r="J191" t="s">
        <v>743</v>
      </c>
      <c r="K191" t="s">
        <v>742</v>
      </c>
      <c r="L191">
        <v>0</v>
      </c>
      <c r="M191">
        <v>55.625</v>
      </c>
      <c r="N191">
        <v>1.21E-2</v>
      </c>
      <c r="O191">
        <v>88.006399999999999</v>
      </c>
      <c r="P191" t="s">
        <v>744</v>
      </c>
      <c r="Q191" t="s">
        <v>742</v>
      </c>
      <c r="R191">
        <v>0</v>
      </c>
      <c r="S191">
        <v>72.5</v>
      </c>
      <c r="T191">
        <v>0.01</v>
      </c>
      <c r="U191">
        <v>85.303100000000001</v>
      </c>
      <c r="V191" t="s">
        <v>743</v>
      </c>
      <c r="W191" t="s">
        <v>742</v>
      </c>
      <c r="X191">
        <v>0</v>
      </c>
      <c r="Y191">
        <v>85</v>
      </c>
      <c r="Z191">
        <v>6.0000000000000001E-3</v>
      </c>
      <c r="AA191">
        <v>95.582599999999999</v>
      </c>
      <c r="AB191" t="s">
        <v>743</v>
      </c>
      <c r="AC191" t="s">
        <v>742</v>
      </c>
      <c r="AD191">
        <v>0</v>
      </c>
      <c r="AE191">
        <v>85</v>
      </c>
      <c r="AF191">
        <v>7.1999999999999998E-3</v>
      </c>
      <c r="AG191">
        <v>95.733000000000004</v>
      </c>
      <c r="AH191" t="s">
        <v>743</v>
      </c>
      <c r="AI191" t="s">
        <v>742</v>
      </c>
      <c r="AJ191">
        <v>0</v>
      </c>
      <c r="AK191">
        <v>75</v>
      </c>
      <c r="AL191">
        <v>1.18E-2</v>
      </c>
      <c r="AM191">
        <v>95.460800000000006</v>
      </c>
      <c r="AN191" t="s">
        <v>745</v>
      </c>
      <c r="AO191" t="s">
        <v>742</v>
      </c>
      <c r="AP191">
        <v>0</v>
      </c>
      <c r="AQ191">
        <v>63.333300000000001</v>
      </c>
      <c r="AR191">
        <v>5.3E-3</v>
      </c>
      <c r="AS191">
        <v>87.775300000000001</v>
      </c>
      <c r="AT191" t="s">
        <v>745</v>
      </c>
      <c r="AU191" t="s">
        <v>742</v>
      </c>
      <c r="AV191">
        <v>0</v>
      </c>
      <c r="AW191">
        <v>100</v>
      </c>
      <c r="AX191">
        <v>2.8E-3</v>
      </c>
      <c r="AY191">
        <v>94.645899999999997</v>
      </c>
      <c r="AZ191" t="s">
        <v>743</v>
      </c>
      <c r="BA191" t="s">
        <v>742</v>
      </c>
      <c r="BB191">
        <v>0</v>
      </c>
      <c r="BC191">
        <v>100</v>
      </c>
      <c r="BD191">
        <v>3.0999999999999999E-3</v>
      </c>
      <c r="BE191">
        <v>93.414500000000004</v>
      </c>
      <c r="BF191" t="s">
        <v>745</v>
      </c>
      <c r="BG191" t="s">
        <v>742</v>
      </c>
      <c r="BH191">
        <v>0</v>
      </c>
      <c r="BI191">
        <v>54.090899999999998</v>
      </c>
      <c r="BJ191">
        <v>1.17E-2</v>
      </c>
      <c r="BK191">
        <v>85.177499999999995</v>
      </c>
      <c r="BL191" t="s">
        <v>745</v>
      </c>
      <c r="BM191" t="s">
        <v>742</v>
      </c>
      <c r="BN191">
        <v>0</v>
      </c>
      <c r="BO191">
        <v>63.333300000000001</v>
      </c>
      <c r="BP191">
        <v>6.6E-3</v>
      </c>
      <c r="BQ191">
        <v>90.562100000000001</v>
      </c>
      <c r="BR191" t="s">
        <v>743</v>
      </c>
      <c r="BS191" t="s">
        <v>742</v>
      </c>
      <c r="BT191">
        <v>0</v>
      </c>
      <c r="BU191">
        <v>62.5</v>
      </c>
      <c r="BV191">
        <v>1.4500000000000001E-2</v>
      </c>
      <c r="BW191">
        <v>79.888499999999993</v>
      </c>
      <c r="BX191" t="s">
        <v>746</v>
      </c>
      <c r="BY191" t="s">
        <v>742</v>
      </c>
      <c r="BZ191">
        <v>0</v>
      </c>
      <c r="CA191">
        <v>62.5</v>
      </c>
      <c r="CB191">
        <v>1.23E-2</v>
      </c>
      <c r="CC191">
        <v>83.933400000000006</v>
      </c>
      <c r="CD191" t="s">
        <v>746</v>
      </c>
      <c r="CE191" t="s">
        <v>742</v>
      </c>
      <c r="CF191">
        <v>0</v>
      </c>
      <c r="CG191">
        <v>70</v>
      </c>
      <c r="CH191">
        <v>5.0000000000000001E-3</v>
      </c>
      <c r="CI191">
        <v>92.979500000000002</v>
      </c>
      <c r="CJ191" t="s">
        <v>746</v>
      </c>
      <c r="CK191" t="s">
        <v>742</v>
      </c>
      <c r="CL191">
        <v>0</v>
      </c>
      <c r="CM191">
        <v>100</v>
      </c>
      <c r="CN191">
        <v>2.3E-3</v>
      </c>
      <c r="CO191">
        <v>94.410300000000007</v>
      </c>
      <c r="CP191" t="s">
        <v>745</v>
      </c>
      <c r="CQ191" t="s">
        <v>742</v>
      </c>
      <c r="CR191">
        <v>0</v>
      </c>
      <c r="CS191">
        <v>46.5</v>
      </c>
      <c r="CT191">
        <v>6.0000000000000001E-3</v>
      </c>
      <c r="CU191">
        <v>88.640299999999996</v>
      </c>
      <c r="CV191" t="s">
        <v>745</v>
      </c>
      <c r="CW191" t="s">
        <v>742</v>
      </c>
      <c r="CX191">
        <v>0</v>
      </c>
      <c r="CY191">
        <v>50</v>
      </c>
      <c r="CZ191">
        <v>7.4999999999999997E-3</v>
      </c>
      <c r="DA191">
        <v>87.541499999999999</v>
      </c>
      <c r="DB191" t="s">
        <v>743</v>
      </c>
      <c r="DC191" t="s">
        <v>742</v>
      </c>
      <c r="DD191">
        <v>0</v>
      </c>
      <c r="DE191">
        <v>80</v>
      </c>
      <c r="DF191">
        <v>3.5999999999999999E-3</v>
      </c>
      <c r="DG191">
        <v>94.305800000000005</v>
      </c>
      <c r="DH191" t="s">
        <v>743</v>
      </c>
      <c r="DI191" t="s">
        <v>742</v>
      </c>
      <c r="DJ191">
        <v>0</v>
      </c>
      <c r="DK191">
        <v>56.666699999999999</v>
      </c>
      <c r="DL191">
        <v>1.14E-2</v>
      </c>
      <c r="DM191">
        <v>86.549899999999994</v>
      </c>
      <c r="DN191" t="s">
        <v>746</v>
      </c>
      <c r="DO191" t="s">
        <v>742</v>
      </c>
      <c r="DP191">
        <v>0</v>
      </c>
      <c r="DQ191">
        <v>49.5</v>
      </c>
      <c r="DR191">
        <v>1.41E-2</v>
      </c>
      <c r="DS191">
        <v>78.596199999999996</v>
      </c>
      <c r="DT191">
        <v>0</v>
      </c>
      <c r="DU191">
        <v>0</v>
      </c>
    </row>
    <row r="192" spans="1:125" x14ac:dyDescent="0.25">
      <c r="A192">
        <v>0</v>
      </c>
      <c r="B192" t="s">
        <v>747</v>
      </c>
      <c r="C192" t="s">
        <v>32</v>
      </c>
      <c r="D192" t="s">
        <v>748</v>
      </c>
      <c r="E192" t="s">
        <v>747</v>
      </c>
      <c r="F192">
        <v>1E-4</v>
      </c>
      <c r="G192">
        <v>39.571399999999997</v>
      </c>
      <c r="H192">
        <v>2.4199999999999999E-2</v>
      </c>
      <c r="I192">
        <v>59.074399999999997</v>
      </c>
      <c r="J192" t="s">
        <v>748</v>
      </c>
      <c r="K192" t="s">
        <v>747</v>
      </c>
      <c r="L192">
        <v>1E-4</v>
      </c>
      <c r="M192">
        <v>39.571399999999997</v>
      </c>
      <c r="N192">
        <v>2.4199999999999999E-2</v>
      </c>
      <c r="O192">
        <v>59.074399999999997</v>
      </c>
      <c r="P192" t="s">
        <v>748</v>
      </c>
      <c r="Q192" t="s">
        <v>747</v>
      </c>
      <c r="R192">
        <v>0</v>
      </c>
      <c r="S192">
        <v>51.923099999999998</v>
      </c>
      <c r="T192">
        <v>1.38E-2</v>
      </c>
      <c r="U192">
        <v>69.606700000000004</v>
      </c>
      <c r="V192" t="s">
        <v>749</v>
      </c>
      <c r="W192" t="s">
        <v>747</v>
      </c>
      <c r="X192">
        <v>0</v>
      </c>
      <c r="Y192">
        <v>45.5</v>
      </c>
      <c r="Z192">
        <v>9.9000000000000008E-3</v>
      </c>
      <c r="AA192">
        <v>86.106800000000007</v>
      </c>
      <c r="AB192" t="s">
        <v>749</v>
      </c>
      <c r="AC192" t="s">
        <v>747</v>
      </c>
      <c r="AD192">
        <v>0</v>
      </c>
      <c r="AE192">
        <v>45.666699999999999</v>
      </c>
      <c r="AF192">
        <v>1.18E-2</v>
      </c>
      <c r="AG192">
        <v>87.976200000000006</v>
      </c>
      <c r="AH192" t="s">
        <v>750</v>
      </c>
      <c r="AI192" t="s">
        <v>747</v>
      </c>
      <c r="AJ192">
        <v>0</v>
      </c>
      <c r="AK192">
        <v>49.5</v>
      </c>
      <c r="AL192">
        <v>1.8100000000000002E-2</v>
      </c>
      <c r="AM192">
        <v>86.894800000000004</v>
      </c>
      <c r="AN192" t="s">
        <v>748</v>
      </c>
      <c r="AO192" t="s">
        <v>747</v>
      </c>
      <c r="AP192">
        <v>0</v>
      </c>
      <c r="AQ192">
        <v>46.333300000000001</v>
      </c>
      <c r="AR192">
        <v>1.0200000000000001E-2</v>
      </c>
      <c r="AS192">
        <v>67.600200000000001</v>
      </c>
      <c r="AT192" t="s">
        <v>750</v>
      </c>
      <c r="AU192" t="s">
        <v>747</v>
      </c>
      <c r="AV192">
        <v>0</v>
      </c>
      <c r="AW192">
        <v>42</v>
      </c>
      <c r="AX192">
        <v>8.0000000000000002E-3</v>
      </c>
      <c r="AY192">
        <v>70.741200000000006</v>
      </c>
      <c r="AZ192" t="s">
        <v>750</v>
      </c>
      <c r="BA192" t="s">
        <v>747</v>
      </c>
      <c r="BB192">
        <v>0</v>
      </c>
      <c r="BC192">
        <v>41</v>
      </c>
      <c r="BD192">
        <v>8.6999999999999994E-3</v>
      </c>
      <c r="BE192">
        <v>68.774100000000004</v>
      </c>
      <c r="BF192" t="s">
        <v>750</v>
      </c>
      <c r="BG192" t="s">
        <v>747</v>
      </c>
      <c r="BH192">
        <v>0</v>
      </c>
      <c r="BI192">
        <v>47.666699999999999</v>
      </c>
      <c r="BJ192">
        <v>1.4500000000000001E-2</v>
      </c>
      <c r="BK192">
        <v>75.819699999999997</v>
      </c>
      <c r="BL192" t="s">
        <v>750</v>
      </c>
      <c r="BM192" t="s">
        <v>747</v>
      </c>
      <c r="BN192">
        <v>0</v>
      </c>
      <c r="BO192">
        <v>55</v>
      </c>
      <c r="BP192">
        <v>9.1999999999999998E-3</v>
      </c>
      <c r="BQ192">
        <v>80.939899999999994</v>
      </c>
      <c r="BR192" t="s">
        <v>749</v>
      </c>
      <c r="BS192" t="s">
        <v>747</v>
      </c>
      <c r="BT192">
        <v>0</v>
      </c>
      <c r="BU192">
        <v>31.25</v>
      </c>
      <c r="BV192">
        <v>3.2899999999999999E-2</v>
      </c>
      <c r="BW192">
        <v>45.049399999999999</v>
      </c>
      <c r="BX192" t="s">
        <v>751</v>
      </c>
      <c r="BY192" t="s">
        <v>747</v>
      </c>
      <c r="BZ192">
        <v>0</v>
      </c>
      <c r="CA192">
        <v>35</v>
      </c>
      <c r="CB192">
        <v>2.6599999999999999E-2</v>
      </c>
      <c r="CC192">
        <v>53.220599999999997</v>
      </c>
      <c r="CD192" t="s">
        <v>751</v>
      </c>
      <c r="CE192" t="s">
        <v>747</v>
      </c>
      <c r="CF192">
        <v>0</v>
      </c>
      <c r="CG192">
        <v>37</v>
      </c>
      <c r="CH192">
        <v>1.1599999999999999E-2</v>
      </c>
      <c r="CI192">
        <v>67.3369</v>
      </c>
      <c r="CJ192" t="s">
        <v>750</v>
      </c>
      <c r="CK192" t="s">
        <v>747</v>
      </c>
      <c r="CL192">
        <v>0</v>
      </c>
      <c r="CM192">
        <v>50</v>
      </c>
      <c r="CN192">
        <v>4.1999999999999997E-3</v>
      </c>
      <c r="CO192">
        <v>81.596000000000004</v>
      </c>
      <c r="CP192" t="s">
        <v>750</v>
      </c>
      <c r="CQ192" t="s">
        <v>747</v>
      </c>
      <c r="CR192">
        <v>0</v>
      </c>
      <c r="CS192">
        <v>53.75</v>
      </c>
      <c r="CT192">
        <v>7.4999999999999997E-3</v>
      </c>
      <c r="CU192">
        <v>81.638199999999998</v>
      </c>
      <c r="CV192" t="s">
        <v>750</v>
      </c>
      <c r="CW192" t="s">
        <v>747</v>
      </c>
      <c r="CX192">
        <v>0</v>
      </c>
      <c r="CY192">
        <v>53.571399999999997</v>
      </c>
      <c r="CZ192">
        <v>8.9999999999999993E-3</v>
      </c>
      <c r="DA192">
        <v>82.238500000000002</v>
      </c>
      <c r="DB192" t="s">
        <v>750</v>
      </c>
      <c r="DC192" t="s">
        <v>747</v>
      </c>
      <c r="DD192">
        <v>0</v>
      </c>
      <c r="DE192">
        <v>44</v>
      </c>
      <c r="DF192">
        <v>7.6E-3</v>
      </c>
      <c r="DG192">
        <v>76.686499999999995</v>
      </c>
      <c r="DH192" t="s">
        <v>750</v>
      </c>
      <c r="DI192" t="s">
        <v>747</v>
      </c>
      <c r="DJ192">
        <v>2.0000000000000001E-4</v>
      </c>
      <c r="DK192">
        <v>23.9</v>
      </c>
      <c r="DL192">
        <v>4.2700000000000002E-2</v>
      </c>
      <c r="DM192">
        <v>43.4251</v>
      </c>
      <c r="DN192" t="s">
        <v>751</v>
      </c>
      <c r="DO192" t="s">
        <v>747</v>
      </c>
      <c r="DP192">
        <v>2.9999999999999997E-4</v>
      </c>
      <c r="DQ192">
        <v>23.25</v>
      </c>
      <c r="DR192">
        <v>3.95E-2</v>
      </c>
      <c r="DS192">
        <v>43.802</v>
      </c>
      <c r="DT192">
        <v>0</v>
      </c>
      <c r="DU192">
        <v>0</v>
      </c>
    </row>
    <row r="193" spans="1:125" x14ac:dyDescent="0.25">
      <c r="A193">
        <v>0</v>
      </c>
      <c r="B193" t="s">
        <v>752</v>
      </c>
      <c r="C193" t="s">
        <v>32</v>
      </c>
      <c r="D193" t="s">
        <v>753</v>
      </c>
      <c r="E193" t="s">
        <v>752</v>
      </c>
      <c r="F193">
        <v>0</v>
      </c>
      <c r="G193">
        <v>80</v>
      </c>
      <c r="H193">
        <v>1.04E-2</v>
      </c>
      <c r="I193">
        <v>91.896500000000003</v>
      </c>
      <c r="J193" t="s">
        <v>753</v>
      </c>
      <c r="K193" t="s">
        <v>752</v>
      </c>
      <c r="L193">
        <v>0</v>
      </c>
      <c r="M193">
        <v>80</v>
      </c>
      <c r="N193">
        <v>1.04E-2</v>
      </c>
      <c r="O193">
        <v>91.896500000000003</v>
      </c>
      <c r="P193" t="s">
        <v>753</v>
      </c>
      <c r="Q193" t="s">
        <v>752</v>
      </c>
      <c r="R193">
        <v>0</v>
      </c>
      <c r="S193">
        <v>92.5</v>
      </c>
      <c r="T193">
        <v>7.4000000000000003E-3</v>
      </c>
      <c r="U193">
        <v>93.493300000000005</v>
      </c>
      <c r="V193" t="s">
        <v>753</v>
      </c>
      <c r="W193" t="s">
        <v>752</v>
      </c>
      <c r="X193">
        <v>0</v>
      </c>
      <c r="Y193">
        <v>85</v>
      </c>
      <c r="Z193">
        <v>5.4000000000000003E-3</v>
      </c>
      <c r="AA193">
        <v>96.066199999999995</v>
      </c>
      <c r="AB193" t="s">
        <v>753</v>
      </c>
      <c r="AC193" t="s">
        <v>752</v>
      </c>
      <c r="AD193">
        <v>0</v>
      </c>
      <c r="AE193">
        <v>85</v>
      </c>
      <c r="AF193">
        <v>8.0999999999999996E-3</v>
      </c>
      <c r="AG193">
        <v>95.218400000000003</v>
      </c>
      <c r="AH193" t="s">
        <v>753</v>
      </c>
      <c r="AI193" t="s">
        <v>752</v>
      </c>
      <c r="AJ193">
        <v>0</v>
      </c>
      <c r="AK193">
        <v>77.5</v>
      </c>
      <c r="AL193">
        <v>1.52E-2</v>
      </c>
      <c r="AM193">
        <v>91.717100000000002</v>
      </c>
      <c r="AN193" t="s">
        <v>753</v>
      </c>
      <c r="AO193" t="s">
        <v>752</v>
      </c>
      <c r="AP193">
        <v>0</v>
      </c>
      <c r="AQ193">
        <v>72.5</v>
      </c>
      <c r="AR193">
        <v>6.6E-3</v>
      </c>
      <c r="AS193">
        <v>82.069800000000001</v>
      </c>
      <c r="AT193" t="s">
        <v>753</v>
      </c>
      <c r="AU193" t="s">
        <v>752</v>
      </c>
      <c r="AV193">
        <v>0</v>
      </c>
      <c r="AW193">
        <v>100</v>
      </c>
      <c r="AX193">
        <v>4.1999999999999997E-3</v>
      </c>
      <c r="AY193">
        <v>88.019099999999995</v>
      </c>
      <c r="AZ193" t="s">
        <v>753</v>
      </c>
      <c r="BA193" t="s">
        <v>752</v>
      </c>
      <c r="BB193">
        <v>0</v>
      </c>
      <c r="BC193">
        <v>100</v>
      </c>
      <c r="BD193">
        <v>4.1000000000000003E-3</v>
      </c>
      <c r="BE193">
        <v>88.890500000000003</v>
      </c>
      <c r="BF193" t="s">
        <v>753</v>
      </c>
      <c r="BG193" t="s">
        <v>752</v>
      </c>
      <c r="BH193">
        <v>0</v>
      </c>
      <c r="BI193">
        <v>75</v>
      </c>
      <c r="BJ193">
        <v>9.1999999999999998E-3</v>
      </c>
      <c r="BK193">
        <v>92.478099999999998</v>
      </c>
      <c r="BL193" t="s">
        <v>753</v>
      </c>
      <c r="BM193" t="s">
        <v>752</v>
      </c>
      <c r="BN193">
        <v>0</v>
      </c>
      <c r="BO193">
        <v>90</v>
      </c>
      <c r="BP193">
        <v>5.0000000000000001E-3</v>
      </c>
      <c r="BQ193">
        <v>95.258899999999997</v>
      </c>
      <c r="BR193" t="s">
        <v>753</v>
      </c>
      <c r="BS193" t="s">
        <v>752</v>
      </c>
      <c r="BT193">
        <v>0</v>
      </c>
      <c r="BU193">
        <v>75</v>
      </c>
      <c r="BV193">
        <v>1.55E-2</v>
      </c>
      <c r="BW193">
        <v>77.394599999999997</v>
      </c>
      <c r="BX193" t="s">
        <v>753</v>
      </c>
      <c r="BY193" t="s">
        <v>752</v>
      </c>
      <c r="BZ193">
        <v>0</v>
      </c>
      <c r="CA193">
        <v>46.5</v>
      </c>
      <c r="CB193">
        <v>1.49E-2</v>
      </c>
      <c r="CC193">
        <v>77.173500000000004</v>
      </c>
      <c r="CD193" t="s">
        <v>753</v>
      </c>
      <c r="CE193" t="s">
        <v>752</v>
      </c>
      <c r="CF193">
        <v>0</v>
      </c>
      <c r="CG193">
        <v>60</v>
      </c>
      <c r="CH193">
        <v>7.1999999999999998E-3</v>
      </c>
      <c r="CI193">
        <v>84.5124</v>
      </c>
      <c r="CJ193" t="s">
        <v>753</v>
      </c>
      <c r="CK193" t="s">
        <v>752</v>
      </c>
      <c r="CL193">
        <v>0</v>
      </c>
      <c r="CM193">
        <v>100</v>
      </c>
      <c r="CN193">
        <v>2E-3</v>
      </c>
      <c r="CO193">
        <v>95.561999999999998</v>
      </c>
      <c r="CP193" t="s">
        <v>753</v>
      </c>
      <c r="CQ193" t="s">
        <v>752</v>
      </c>
      <c r="CR193">
        <v>0</v>
      </c>
      <c r="CS193">
        <v>90</v>
      </c>
      <c r="CT193">
        <v>4.1999999999999997E-3</v>
      </c>
      <c r="CU193">
        <v>95.124099999999999</v>
      </c>
      <c r="CV193" t="s">
        <v>753</v>
      </c>
      <c r="CW193" t="s">
        <v>752</v>
      </c>
      <c r="CX193">
        <v>0</v>
      </c>
      <c r="CY193">
        <v>90</v>
      </c>
      <c r="CZ193">
        <v>5.0000000000000001E-3</v>
      </c>
      <c r="DA193">
        <v>95.251199999999997</v>
      </c>
      <c r="DB193" t="s">
        <v>753</v>
      </c>
      <c r="DC193" t="s">
        <v>752</v>
      </c>
      <c r="DD193">
        <v>0</v>
      </c>
      <c r="DE193">
        <v>80</v>
      </c>
      <c r="DF193">
        <v>3.7000000000000002E-3</v>
      </c>
      <c r="DG193">
        <v>93.892600000000002</v>
      </c>
      <c r="DH193" t="s">
        <v>753</v>
      </c>
      <c r="DI193" t="s">
        <v>752</v>
      </c>
      <c r="DJ193">
        <v>0</v>
      </c>
      <c r="DK193">
        <v>65</v>
      </c>
      <c r="DL193">
        <v>1.6899999999999998E-2</v>
      </c>
      <c r="DM193">
        <v>75.681600000000003</v>
      </c>
      <c r="DN193" t="s">
        <v>753</v>
      </c>
      <c r="DO193" t="s">
        <v>752</v>
      </c>
      <c r="DP193">
        <v>0</v>
      </c>
      <c r="DQ193">
        <v>67.5</v>
      </c>
      <c r="DR193">
        <v>1.46E-2</v>
      </c>
      <c r="DS193">
        <v>77.5685</v>
      </c>
      <c r="DT193">
        <v>0</v>
      </c>
      <c r="DU193">
        <v>0</v>
      </c>
    </row>
    <row r="194" spans="1:125" x14ac:dyDescent="0.25">
      <c r="A194">
        <v>0</v>
      </c>
      <c r="B194" t="s">
        <v>754</v>
      </c>
      <c r="C194" t="s">
        <v>32</v>
      </c>
      <c r="D194" t="s">
        <v>755</v>
      </c>
      <c r="E194" t="s">
        <v>754</v>
      </c>
      <c r="F194">
        <v>1E-4</v>
      </c>
      <c r="G194">
        <v>41.6</v>
      </c>
      <c r="H194">
        <v>3.6400000000000002E-2</v>
      </c>
      <c r="I194">
        <v>39.728900000000003</v>
      </c>
      <c r="J194" t="s">
        <v>755</v>
      </c>
      <c r="K194" t="s">
        <v>754</v>
      </c>
      <c r="L194">
        <v>1E-4</v>
      </c>
      <c r="M194">
        <v>41.6</v>
      </c>
      <c r="N194">
        <v>3.6400000000000002E-2</v>
      </c>
      <c r="O194">
        <v>39.728900000000003</v>
      </c>
      <c r="P194" t="s">
        <v>755</v>
      </c>
      <c r="Q194" t="s">
        <v>754</v>
      </c>
      <c r="R194">
        <v>0</v>
      </c>
      <c r="S194">
        <v>72.5</v>
      </c>
      <c r="T194">
        <v>1.7500000000000002E-2</v>
      </c>
      <c r="U194">
        <v>55.581200000000003</v>
      </c>
      <c r="V194" t="s">
        <v>755</v>
      </c>
      <c r="W194" t="s">
        <v>754</v>
      </c>
      <c r="X194">
        <v>4.0000000000000001E-3</v>
      </c>
      <c r="Y194">
        <v>5.2182000000000004</v>
      </c>
      <c r="Z194">
        <v>0.1031</v>
      </c>
      <c r="AA194">
        <v>6.1923000000000004</v>
      </c>
      <c r="AB194" t="s">
        <v>755</v>
      </c>
      <c r="AC194" t="s">
        <v>754</v>
      </c>
      <c r="AD194">
        <v>1.7999999999999999E-2</v>
      </c>
      <c r="AE194">
        <v>3.9895</v>
      </c>
      <c r="AF194">
        <v>0.20369999999999999</v>
      </c>
      <c r="AG194">
        <v>4.2552000000000003</v>
      </c>
      <c r="AH194" t="s">
        <v>755</v>
      </c>
      <c r="AI194" t="s">
        <v>754</v>
      </c>
      <c r="AJ194">
        <v>1.0500000000000001E-2</v>
      </c>
      <c r="AK194">
        <v>4.1992000000000003</v>
      </c>
      <c r="AL194">
        <v>0.23469999999999999</v>
      </c>
      <c r="AM194">
        <v>3.3445999999999998</v>
      </c>
      <c r="AN194" t="s">
        <v>755</v>
      </c>
      <c r="AO194" t="s">
        <v>754</v>
      </c>
      <c r="AP194">
        <v>0</v>
      </c>
      <c r="AQ194">
        <v>52.857100000000003</v>
      </c>
      <c r="AR194">
        <v>1.3599999999999999E-2</v>
      </c>
      <c r="AS194">
        <v>56.538499999999999</v>
      </c>
      <c r="AT194" t="s">
        <v>755</v>
      </c>
      <c r="AU194" t="s">
        <v>754</v>
      </c>
      <c r="AV194">
        <v>0</v>
      </c>
      <c r="AW194">
        <v>50</v>
      </c>
      <c r="AX194">
        <v>1.04E-2</v>
      </c>
      <c r="AY194">
        <v>62.241500000000002</v>
      </c>
      <c r="AZ194" t="s">
        <v>755</v>
      </c>
      <c r="BA194" t="s">
        <v>754</v>
      </c>
      <c r="BB194">
        <v>0</v>
      </c>
      <c r="BC194">
        <v>60</v>
      </c>
      <c r="BD194">
        <v>1.0699999999999999E-2</v>
      </c>
      <c r="BE194">
        <v>61.998199999999997</v>
      </c>
      <c r="BF194" t="s">
        <v>755</v>
      </c>
      <c r="BG194" t="s">
        <v>754</v>
      </c>
      <c r="BH194">
        <v>1E-4</v>
      </c>
      <c r="BI194">
        <v>43</v>
      </c>
      <c r="BJ194">
        <v>3.0099999999999998E-2</v>
      </c>
      <c r="BK194">
        <v>36.858899999999998</v>
      </c>
      <c r="BL194" t="s">
        <v>755</v>
      </c>
      <c r="BM194" t="s">
        <v>754</v>
      </c>
      <c r="BN194">
        <v>0</v>
      </c>
      <c r="BO194">
        <v>40.666699999999999</v>
      </c>
      <c r="BP194">
        <v>2.5000000000000001E-2</v>
      </c>
      <c r="BQ194">
        <v>40.168399999999998</v>
      </c>
      <c r="BR194" t="s">
        <v>755</v>
      </c>
      <c r="BS194" t="s">
        <v>754</v>
      </c>
      <c r="BT194">
        <v>0</v>
      </c>
      <c r="BU194">
        <v>57.5</v>
      </c>
      <c r="BV194">
        <v>2.5000000000000001E-2</v>
      </c>
      <c r="BW194">
        <v>57.264699999999998</v>
      </c>
      <c r="BX194" t="s">
        <v>755</v>
      </c>
      <c r="BY194" t="s">
        <v>754</v>
      </c>
      <c r="BZ194">
        <v>0</v>
      </c>
      <c r="CA194">
        <v>55</v>
      </c>
      <c r="CB194">
        <v>2.1000000000000001E-2</v>
      </c>
      <c r="CC194">
        <v>63.380499999999998</v>
      </c>
      <c r="CD194" t="s">
        <v>755</v>
      </c>
      <c r="CE194" t="s">
        <v>754</v>
      </c>
      <c r="CF194">
        <v>0</v>
      </c>
      <c r="CG194">
        <v>45</v>
      </c>
      <c r="CH194">
        <v>1.7600000000000001E-2</v>
      </c>
      <c r="CI194">
        <v>50.202199999999998</v>
      </c>
      <c r="CJ194" t="s">
        <v>755</v>
      </c>
      <c r="CK194" t="s">
        <v>754</v>
      </c>
      <c r="CL194">
        <v>0</v>
      </c>
      <c r="CM194">
        <v>38</v>
      </c>
      <c r="CN194">
        <v>9.5999999999999992E-3</v>
      </c>
      <c r="CO194">
        <v>52.251199999999997</v>
      </c>
      <c r="CP194" t="s">
        <v>755</v>
      </c>
      <c r="CQ194" t="s">
        <v>754</v>
      </c>
      <c r="CR194">
        <v>0</v>
      </c>
      <c r="CS194">
        <v>38.666699999999999</v>
      </c>
      <c r="CT194">
        <v>1.84E-2</v>
      </c>
      <c r="CU194">
        <v>45.291899999999998</v>
      </c>
      <c r="CV194" t="s">
        <v>755</v>
      </c>
      <c r="CW194" t="s">
        <v>754</v>
      </c>
      <c r="CX194">
        <v>1E-4</v>
      </c>
      <c r="CY194">
        <v>37.799999999999997</v>
      </c>
      <c r="CZ194">
        <v>2.2200000000000001E-2</v>
      </c>
      <c r="DA194">
        <v>45.159300000000002</v>
      </c>
      <c r="DB194" t="s">
        <v>755</v>
      </c>
      <c r="DC194" t="s">
        <v>754</v>
      </c>
      <c r="DD194">
        <v>0</v>
      </c>
      <c r="DE194">
        <v>45</v>
      </c>
      <c r="DF194">
        <v>1.4500000000000001E-2</v>
      </c>
      <c r="DG194">
        <v>54.098100000000002</v>
      </c>
      <c r="DH194" t="s">
        <v>755</v>
      </c>
      <c r="DI194" t="s">
        <v>754</v>
      </c>
      <c r="DJ194">
        <v>0</v>
      </c>
      <c r="DK194">
        <v>47</v>
      </c>
      <c r="DL194">
        <v>2.4500000000000001E-2</v>
      </c>
      <c r="DM194">
        <v>63.117199999999997</v>
      </c>
      <c r="DN194" t="s">
        <v>755</v>
      </c>
      <c r="DO194" t="s">
        <v>754</v>
      </c>
      <c r="DP194">
        <v>0</v>
      </c>
      <c r="DQ194">
        <v>58.75</v>
      </c>
      <c r="DR194">
        <v>2.1999999999999999E-2</v>
      </c>
      <c r="DS194">
        <v>64.087199999999996</v>
      </c>
      <c r="DT194">
        <v>1.6000000000000001E-3</v>
      </c>
      <c r="DU194">
        <v>0</v>
      </c>
    </row>
    <row r="195" spans="1:125" x14ac:dyDescent="0.25">
      <c r="A195">
        <v>0</v>
      </c>
      <c r="B195" t="s">
        <v>756</v>
      </c>
      <c r="C195" t="s">
        <v>32</v>
      </c>
      <c r="D195" t="e">
        <f>-VKELAVKY</f>
        <v>#NAME?</v>
      </c>
      <c r="E195" t="s">
        <v>756</v>
      </c>
      <c r="F195">
        <v>0</v>
      </c>
      <c r="G195">
        <v>49</v>
      </c>
      <c r="H195">
        <v>9.7000000000000003E-3</v>
      </c>
      <c r="I195">
        <v>93.289900000000003</v>
      </c>
      <c r="J195" t="e">
        <f>-VKELAVKY</f>
        <v>#NAME?</v>
      </c>
      <c r="K195" t="s">
        <v>756</v>
      </c>
      <c r="L195">
        <v>0</v>
      </c>
      <c r="M195">
        <v>49</v>
      </c>
      <c r="N195">
        <v>9.7000000000000003E-3</v>
      </c>
      <c r="O195">
        <v>93.289900000000003</v>
      </c>
      <c r="P195" t="s">
        <v>757</v>
      </c>
      <c r="Q195" t="s">
        <v>756</v>
      </c>
      <c r="R195">
        <v>8.0000000000000004E-4</v>
      </c>
      <c r="S195">
        <v>16.485099999999999</v>
      </c>
      <c r="T195">
        <v>1.3899999999999999E-2</v>
      </c>
      <c r="U195">
        <v>69.270099999999999</v>
      </c>
      <c r="V195" t="s">
        <v>758</v>
      </c>
      <c r="W195" t="s">
        <v>756</v>
      </c>
      <c r="X195">
        <v>2.0000000000000001E-4</v>
      </c>
      <c r="Y195">
        <v>20.904800000000002</v>
      </c>
      <c r="Z195">
        <v>1.6E-2</v>
      </c>
      <c r="AA195">
        <v>65.532899999999998</v>
      </c>
      <c r="AB195" t="s">
        <v>758</v>
      </c>
      <c r="AC195" t="s">
        <v>756</v>
      </c>
      <c r="AD195">
        <v>4.0000000000000002E-4</v>
      </c>
      <c r="AE195">
        <v>18.701799999999999</v>
      </c>
      <c r="AF195">
        <v>1.9099999999999999E-2</v>
      </c>
      <c r="AG195">
        <v>69.982200000000006</v>
      </c>
      <c r="AH195" t="s">
        <v>758</v>
      </c>
      <c r="AI195" t="s">
        <v>756</v>
      </c>
      <c r="AJ195">
        <v>6.9999999999999999E-4</v>
      </c>
      <c r="AK195">
        <v>14.3529</v>
      </c>
      <c r="AL195">
        <v>2.58E-2</v>
      </c>
      <c r="AM195">
        <v>72.534099999999995</v>
      </c>
      <c r="AN195" t="e">
        <f>-VKELAVKY</f>
        <v>#NAME?</v>
      </c>
      <c r="AO195" t="s">
        <v>756</v>
      </c>
      <c r="AP195">
        <v>0</v>
      </c>
      <c r="AQ195">
        <v>48</v>
      </c>
      <c r="AR195">
        <v>5.3E-3</v>
      </c>
      <c r="AS195">
        <v>88.063900000000004</v>
      </c>
      <c r="AT195" t="s">
        <v>759</v>
      </c>
      <c r="AU195" t="s">
        <v>756</v>
      </c>
      <c r="AV195">
        <v>0</v>
      </c>
      <c r="AW195">
        <v>30</v>
      </c>
      <c r="AX195">
        <v>7.0000000000000001E-3</v>
      </c>
      <c r="AY195">
        <v>74.582300000000004</v>
      </c>
      <c r="AZ195" t="e">
        <f>-VKELAVKY</f>
        <v>#NAME?</v>
      </c>
      <c r="BA195" t="s">
        <v>756</v>
      </c>
      <c r="BB195">
        <v>0</v>
      </c>
      <c r="BC195">
        <v>33.333300000000001</v>
      </c>
      <c r="BD195">
        <v>7.3000000000000001E-3</v>
      </c>
      <c r="BE195">
        <v>73.864500000000007</v>
      </c>
      <c r="BF195" t="s">
        <v>760</v>
      </c>
      <c r="BG195" t="s">
        <v>756</v>
      </c>
      <c r="BH195">
        <v>5.0000000000000001E-4</v>
      </c>
      <c r="BI195">
        <v>19.351900000000001</v>
      </c>
      <c r="BJ195">
        <v>1.43E-2</v>
      </c>
      <c r="BK195">
        <v>76.472800000000007</v>
      </c>
      <c r="BL195" t="s">
        <v>758</v>
      </c>
      <c r="BM195" t="s">
        <v>756</v>
      </c>
      <c r="BN195">
        <v>1E-4</v>
      </c>
      <c r="BO195">
        <v>34.333300000000001</v>
      </c>
      <c r="BP195">
        <v>1.0999999999999999E-2</v>
      </c>
      <c r="BQ195">
        <v>73.969300000000004</v>
      </c>
      <c r="BR195" t="s">
        <v>757</v>
      </c>
      <c r="BS195" t="s">
        <v>756</v>
      </c>
      <c r="BT195">
        <v>5.9999999999999995E-4</v>
      </c>
      <c r="BU195">
        <v>9.5390999999999995</v>
      </c>
      <c r="BV195">
        <v>4.5199999999999997E-2</v>
      </c>
      <c r="BW195">
        <v>31.9941</v>
      </c>
      <c r="BX195" t="s">
        <v>757</v>
      </c>
      <c r="BY195" t="s">
        <v>756</v>
      </c>
      <c r="BZ195">
        <v>2.5999999999999999E-3</v>
      </c>
      <c r="CA195">
        <v>6.1828000000000003</v>
      </c>
      <c r="CB195">
        <v>4.82E-2</v>
      </c>
      <c r="CC195">
        <v>29.117100000000001</v>
      </c>
      <c r="CD195" t="s">
        <v>757</v>
      </c>
      <c r="CE195" t="s">
        <v>756</v>
      </c>
      <c r="CF195">
        <v>1E-4</v>
      </c>
      <c r="CG195">
        <v>24.625</v>
      </c>
      <c r="CH195">
        <v>1.04E-2</v>
      </c>
      <c r="CI195">
        <v>71.735100000000003</v>
      </c>
      <c r="CJ195" t="s">
        <v>758</v>
      </c>
      <c r="CK195" t="s">
        <v>756</v>
      </c>
      <c r="CL195">
        <v>0</v>
      </c>
      <c r="CM195">
        <v>35</v>
      </c>
      <c r="CN195">
        <v>4.8999999999999998E-3</v>
      </c>
      <c r="CO195">
        <v>76.537899999999993</v>
      </c>
      <c r="CP195" t="s">
        <v>758</v>
      </c>
      <c r="CQ195" t="s">
        <v>756</v>
      </c>
      <c r="CR195">
        <v>1E-4</v>
      </c>
      <c r="CS195">
        <v>31.5</v>
      </c>
      <c r="CT195">
        <v>8.8999999999999999E-3</v>
      </c>
      <c r="CU195">
        <v>75.621700000000004</v>
      </c>
      <c r="CV195" t="s">
        <v>758</v>
      </c>
      <c r="CW195" t="s">
        <v>756</v>
      </c>
      <c r="CX195">
        <v>1E-4</v>
      </c>
      <c r="CY195">
        <v>32.666699999999999</v>
      </c>
      <c r="CZ195">
        <v>9.9000000000000008E-3</v>
      </c>
      <c r="DA195">
        <v>78.855400000000003</v>
      </c>
      <c r="DB195" t="s">
        <v>761</v>
      </c>
      <c r="DC195" t="s">
        <v>756</v>
      </c>
      <c r="DD195">
        <v>1E-4</v>
      </c>
      <c r="DE195">
        <v>31.714300000000001</v>
      </c>
      <c r="DF195">
        <v>7.7000000000000002E-3</v>
      </c>
      <c r="DG195">
        <v>76.265900000000002</v>
      </c>
      <c r="DH195" t="e">
        <f>-VKELAVKY</f>
        <v>#NAME?</v>
      </c>
      <c r="DI195" t="s">
        <v>756</v>
      </c>
      <c r="DJ195">
        <v>8.0000000000000004E-4</v>
      </c>
      <c r="DK195">
        <v>12.672800000000001</v>
      </c>
      <c r="DL195">
        <v>4.8399999999999999E-2</v>
      </c>
      <c r="DM195">
        <v>39.238100000000003</v>
      </c>
      <c r="DN195" t="s">
        <v>759</v>
      </c>
      <c r="DO195" t="s">
        <v>756</v>
      </c>
      <c r="DP195">
        <v>1.9E-3</v>
      </c>
      <c r="DQ195">
        <v>11.8247</v>
      </c>
      <c r="DR195">
        <v>5.0599999999999999E-2</v>
      </c>
      <c r="DS195">
        <v>35.602499999999999</v>
      </c>
      <c r="DT195">
        <v>4.0000000000000002E-4</v>
      </c>
      <c r="DU195">
        <v>0</v>
      </c>
    </row>
    <row r="196" spans="1:125" x14ac:dyDescent="0.25">
      <c r="A196">
        <v>0</v>
      </c>
      <c r="B196" t="s">
        <v>762</v>
      </c>
      <c r="C196" t="s">
        <v>32</v>
      </c>
      <c r="D196" t="s">
        <v>763</v>
      </c>
      <c r="E196" t="s">
        <v>762</v>
      </c>
      <c r="F196">
        <v>0</v>
      </c>
      <c r="G196">
        <v>87.5</v>
      </c>
      <c r="H196">
        <v>7.0000000000000001E-3</v>
      </c>
      <c r="I196">
        <v>96.049599999999998</v>
      </c>
      <c r="J196" t="s">
        <v>763</v>
      </c>
      <c r="K196" t="s">
        <v>762</v>
      </c>
      <c r="L196">
        <v>0</v>
      </c>
      <c r="M196">
        <v>87.5</v>
      </c>
      <c r="N196">
        <v>7.0000000000000001E-3</v>
      </c>
      <c r="O196">
        <v>96.049599999999998</v>
      </c>
      <c r="P196" t="s">
        <v>763</v>
      </c>
      <c r="Q196" t="s">
        <v>762</v>
      </c>
      <c r="R196">
        <v>0</v>
      </c>
      <c r="S196">
        <v>65</v>
      </c>
      <c r="T196">
        <v>6.7000000000000002E-3</v>
      </c>
      <c r="U196">
        <v>95.121600000000001</v>
      </c>
      <c r="V196" t="s">
        <v>763</v>
      </c>
      <c r="W196" t="s">
        <v>762</v>
      </c>
      <c r="X196">
        <v>0</v>
      </c>
      <c r="Y196">
        <v>70</v>
      </c>
      <c r="Z196">
        <v>6.3E-3</v>
      </c>
      <c r="AA196">
        <v>95.340500000000006</v>
      </c>
      <c r="AB196" t="s">
        <v>763</v>
      </c>
      <c r="AC196" t="s">
        <v>762</v>
      </c>
      <c r="AD196">
        <v>0</v>
      </c>
      <c r="AE196">
        <v>59</v>
      </c>
      <c r="AF196">
        <v>1.01E-2</v>
      </c>
      <c r="AG196">
        <v>91.725399999999993</v>
      </c>
      <c r="AH196" t="s">
        <v>763</v>
      </c>
      <c r="AI196" t="s">
        <v>762</v>
      </c>
      <c r="AJ196">
        <v>0</v>
      </c>
      <c r="AK196">
        <v>60</v>
      </c>
      <c r="AL196">
        <v>1.5699999999999999E-2</v>
      </c>
      <c r="AM196">
        <v>90.997299999999996</v>
      </c>
      <c r="AN196" t="e">
        <f>-XKNXQXNT</f>
        <v>#NAME?</v>
      </c>
      <c r="AO196" t="s">
        <v>762</v>
      </c>
      <c r="AP196">
        <v>0</v>
      </c>
      <c r="AQ196">
        <v>80</v>
      </c>
      <c r="AR196">
        <v>2.5999999999999999E-3</v>
      </c>
      <c r="AS196">
        <v>96.277199999999993</v>
      </c>
      <c r="AT196" t="s">
        <v>763</v>
      </c>
      <c r="AU196" t="s">
        <v>762</v>
      </c>
      <c r="AV196">
        <v>0</v>
      </c>
      <c r="AW196">
        <v>100</v>
      </c>
      <c r="AX196">
        <v>2.0999999999999999E-3</v>
      </c>
      <c r="AY196">
        <v>96.153999999999996</v>
      </c>
      <c r="AZ196" t="s">
        <v>763</v>
      </c>
      <c r="BA196" t="s">
        <v>762</v>
      </c>
      <c r="BB196">
        <v>0</v>
      </c>
      <c r="BC196">
        <v>100</v>
      </c>
      <c r="BD196">
        <v>2.0999999999999999E-3</v>
      </c>
      <c r="BE196">
        <v>96.2423</v>
      </c>
      <c r="BF196" t="s">
        <v>763</v>
      </c>
      <c r="BG196" t="s">
        <v>762</v>
      </c>
      <c r="BH196">
        <v>0</v>
      </c>
      <c r="BI196">
        <v>72.5</v>
      </c>
      <c r="BJ196">
        <v>6.1000000000000004E-3</v>
      </c>
      <c r="BK196">
        <v>96.267600000000002</v>
      </c>
      <c r="BL196" t="s">
        <v>763</v>
      </c>
      <c r="BM196" t="s">
        <v>762</v>
      </c>
      <c r="BN196">
        <v>0</v>
      </c>
      <c r="BO196">
        <v>90</v>
      </c>
      <c r="BP196">
        <v>3.3999999999999998E-3</v>
      </c>
      <c r="BQ196">
        <v>96.7667</v>
      </c>
      <c r="BR196" t="s">
        <v>763</v>
      </c>
      <c r="BS196" t="s">
        <v>762</v>
      </c>
      <c r="BT196">
        <v>0</v>
      </c>
      <c r="BU196">
        <v>65</v>
      </c>
      <c r="BV196">
        <v>1.23E-2</v>
      </c>
      <c r="BW196">
        <v>85.217200000000005</v>
      </c>
      <c r="BX196" t="s">
        <v>763</v>
      </c>
      <c r="BY196" t="s">
        <v>762</v>
      </c>
      <c r="BZ196">
        <v>0</v>
      </c>
      <c r="CA196">
        <v>51</v>
      </c>
      <c r="CB196">
        <v>1.35E-2</v>
      </c>
      <c r="CC196">
        <v>80.892300000000006</v>
      </c>
      <c r="CD196" t="s">
        <v>763</v>
      </c>
      <c r="CE196" t="s">
        <v>762</v>
      </c>
      <c r="CF196">
        <v>0</v>
      </c>
      <c r="CG196">
        <v>60</v>
      </c>
      <c r="CH196">
        <v>5.7999999999999996E-3</v>
      </c>
      <c r="CI196">
        <v>90.014200000000002</v>
      </c>
      <c r="CJ196" t="s">
        <v>763</v>
      </c>
      <c r="CK196" t="s">
        <v>762</v>
      </c>
      <c r="CL196">
        <v>0</v>
      </c>
      <c r="CM196">
        <v>100</v>
      </c>
      <c r="CN196">
        <v>1.2999999999999999E-3</v>
      </c>
      <c r="CO196">
        <v>97.079599999999999</v>
      </c>
      <c r="CP196" t="s">
        <v>763</v>
      </c>
      <c r="CQ196" t="s">
        <v>762</v>
      </c>
      <c r="CR196">
        <v>0</v>
      </c>
      <c r="CS196">
        <v>90</v>
      </c>
      <c r="CT196">
        <v>3.5000000000000001E-3</v>
      </c>
      <c r="CU196">
        <v>96.032200000000003</v>
      </c>
      <c r="CV196" t="s">
        <v>763</v>
      </c>
      <c r="CW196" t="s">
        <v>762</v>
      </c>
      <c r="CX196">
        <v>0</v>
      </c>
      <c r="CY196">
        <v>80</v>
      </c>
      <c r="CZ196">
        <v>4.1000000000000003E-3</v>
      </c>
      <c r="DA196">
        <v>96.141599999999997</v>
      </c>
      <c r="DB196" t="s">
        <v>763</v>
      </c>
      <c r="DC196" t="s">
        <v>762</v>
      </c>
      <c r="DD196">
        <v>0</v>
      </c>
      <c r="DE196">
        <v>80</v>
      </c>
      <c r="DF196">
        <v>2.3999999999999998E-3</v>
      </c>
      <c r="DG196">
        <v>96.389499999999998</v>
      </c>
      <c r="DH196" t="s">
        <v>763</v>
      </c>
      <c r="DI196" t="s">
        <v>762</v>
      </c>
      <c r="DJ196">
        <v>0</v>
      </c>
      <c r="DK196">
        <v>65</v>
      </c>
      <c r="DL196">
        <v>8.0000000000000002E-3</v>
      </c>
      <c r="DM196">
        <v>93.035499999999999</v>
      </c>
      <c r="DN196" t="s">
        <v>763</v>
      </c>
      <c r="DO196" t="s">
        <v>762</v>
      </c>
      <c r="DP196">
        <v>0</v>
      </c>
      <c r="DQ196">
        <v>100</v>
      </c>
      <c r="DR196">
        <v>5.0000000000000001E-3</v>
      </c>
      <c r="DS196">
        <v>95.984800000000007</v>
      </c>
      <c r="DT196">
        <v>0</v>
      </c>
      <c r="DU196">
        <v>0</v>
      </c>
    </row>
    <row r="197" spans="1:125" x14ac:dyDescent="0.25">
      <c r="A197">
        <v>0</v>
      </c>
      <c r="B197" t="s">
        <v>764</v>
      </c>
      <c r="C197" t="s">
        <v>32</v>
      </c>
      <c r="D197" t="s">
        <v>765</v>
      </c>
      <c r="E197" t="s">
        <v>764</v>
      </c>
      <c r="F197">
        <v>0</v>
      </c>
      <c r="G197">
        <v>55.625</v>
      </c>
      <c r="H197">
        <v>1.01E-2</v>
      </c>
      <c r="I197">
        <v>92.639799999999994</v>
      </c>
      <c r="J197" t="s">
        <v>765</v>
      </c>
      <c r="K197" t="s">
        <v>764</v>
      </c>
      <c r="L197">
        <v>0</v>
      </c>
      <c r="M197">
        <v>55.625</v>
      </c>
      <c r="N197">
        <v>1.01E-2</v>
      </c>
      <c r="O197">
        <v>92.639799999999994</v>
      </c>
      <c r="P197" t="s">
        <v>765</v>
      </c>
      <c r="Q197" t="s">
        <v>764</v>
      </c>
      <c r="R197">
        <v>2E-3</v>
      </c>
      <c r="S197">
        <v>10.430999999999999</v>
      </c>
      <c r="T197">
        <v>1.8599999999999998E-2</v>
      </c>
      <c r="U197">
        <v>51.863100000000003</v>
      </c>
      <c r="V197" t="s">
        <v>766</v>
      </c>
      <c r="W197" t="s">
        <v>764</v>
      </c>
      <c r="X197">
        <v>1E-4</v>
      </c>
      <c r="Y197">
        <v>31.2</v>
      </c>
      <c r="Z197">
        <v>1.1900000000000001E-2</v>
      </c>
      <c r="AA197">
        <v>79.253299999999996</v>
      </c>
      <c r="AB197" t="e">
        <f>-ERISSKIH</f>
        <v>#NAME?</v>
      </c>
      <c r="AC197" t="s">
        <v>764</v>
      </c>
      <c r="AD197">
        <v>1E-4</v>
      </c>
      <c r="AE197">
        <v>36.666699999999999</v>
      </c>
      <c r="AF197">
        <v>1.6500000000000001E-2</v>
      </c>
      <c r="AG197">
        <v>76.287300000000002</v>
      </c>
      <c r="AH197" t="e">
        <f>-ERISSKIH</f>
        <v>#NAME?</v>
      </c>
      <c r="AI197" t="s">
        <v>764</v>
      </c>
      <c r="AJ197">
        <v>2.0000000000000001E-4</v>
      </c>
      <c r="AK197">
        <v>25.941199999999998</v>
      </c>
      <c r="AL197">
        <v>3.1699999999999999E-2</v>
      </c>
      <c r="AM197">
        <v>61.811399999999999</v>
      </c>
      <c r="AN197" t="s">
        <v>767</v>
      </c>
      <c r="AO197" t="s">
        <v>764</v>
      </c>
      <c r="AP197">
        <v>0</v>
      </c>
      <c r="AQ197">
        <v>72.5</v>
      </c>
      <c r="AR197">
        <v>2.5999999999999999E-3</v>
      </c>
      <c r="AS197">
        <v>96.299700000000001</v>
      </c>
      <c r="AT197" t="s">
        <v>767</v>
      </c>
      <c r="AU197" t="s">
        <v>764</v>
      </c>
      <c r="AV197">
        <v>0</v>
      </c>
      <c r="AW197">
        <v>65</v>
      </c>
      <c r="AX197">
        <v>2.8999999999999998E-3</v>
      </c>
      <c r="AY197">
        <v>93.979500000000002</v>
      </c>
      <c r="AZ197" t="s">
        <v>767</v>
      </c>
      <c r="BA197" t="s">
        <v>764</v>
      </c>
      <c r="BB197">
        <v>0</v>
      </c>
      <c r="BC197">
        <v>55</v>
      </c>
      <c r="BD197">
        <v>2.8E-3</v>
      </c>
      <c r="BE197">
        <v>94.715100000000007</v>
      </c>
      <c r="BF197" t="s">
        <v>767</v>
      </c>
      <c r="BG197" t="s">
        <v>764</v>
      </c>
      <c r="BH197">
        <v>0</v>
      </c>
      <c r="BI197">
        <v>52.2727</v>
      </c>
      <c r="BJ197">
        <v>6.8999999999999999E-3</v>
      </c>
      <c r="BK197">
        <v>95.834699999999998</v>
      </c>
      <c r="BL197" t="s">
        <v>765</v>
      </c>
      <c r="BM197" t="s">
        <v>764</v>
      </c>
      <c r="BN197">
        <v>0</v>
      </c>
      <c r="BO197">
        <v>75</v>
      </c>
      <c r="BP197">
        <v>3.8999999999999998E-3</v>
      </c>
      <c r="BQ197">
        <v>96.276499999999999</v>
      </c>
      <c r="BR197" t="s">
        <v>768</v>
      </c>
      <c r="BS197" t="s">
        <v>764</v>
      </c>
      <c r="BT197">
        <v>2.0000000000000001E-4</v>
      </c>
      <c r="BU197">
        <v>17</v>
      </c>
      <c r="BV197">
        <v>2.8299999999999999E-2</v>
      </c>
      <c r="BW197">
        <v>51.747999999999998</v>
      </c>
      <c r="BX197" t="s">
        <v>768</v>
      </c>
      <c r="BY197" t="s">
        <v>764</v>
      </c>
      <c r="BZ197">
        <v>2.0000000000000001E-4</v>
      </c>
      <c r="CA197">
        <v>21.75</v>
      </c>
      <c r="CB197">
        <v>2.6200000000000001E-2</v>
      </c>
      <c r="CC197">
        <v>53.819000000000003</v>
      </c>
      <c r="CD197" t="s">
        <v>769</v>
      </c>
      <c r="CE197" t="s">
        <v>764</v>
      </c>
      <c r="CF197">
        <v>0</v>
      </c>
      <c r="CG197">
        <v>44</v>
      </c>
      <c r="CH197">
        <v>8.2000000000000007E-3</v>
      </c>
      <c r="CI197">
        <v>80.338800000000006</v>
      </c>
      <c r="CJ197" t="s">
        <v>765</v>
      </c>
      <c r="CK197" t="s">
        <v>764</v>
      </c>
      <c r="CL197">
        <v>0</v>
      </c>
      <c r="CM197">
        <v>100</v>
      </c>
      <c r="CN197">
        <v>1.8E-3</v>
      </c>
      <c r="CO197">
        <v>95.876800000000003</v>
      </c>
      <c r="CP197" t="s">
        <v>769</v>
      </c>
      <c r="CQ197" t="s">
        <v>764</v>
      </c>
      <c r="CR197">
        <v>0</v>
      </c>
      <c r="CS197">
        <v>75</v>
      </c>
      <c r="CT197">
        <v>3.3999999999999998E-3</v>
      </c>
      <c r="CU197">
        <v>96.108000000000004</v>
      </c>
      <c r="CV197" t="s">
        <v>765</v>
      </c>
      <c r="CW197" t="s">
        <v>764</v>
      </c>
      <c r="CX197">
        <v>0</v>
      </c>
      <c r="CY197">
        <v>77.5</v>
      </c>
      <c r="CZ197">
        <v>3.8999999999999998E-3</v>
      </c>
      <c r="DA197">
        <v>96.285200000000003</v>
      </c>
      <c r="DB197" t="s">
        <v>767</v>
      </c>
      <c r="DC197" t="s">
        <v>764</v>
      </c>
      <c r="DD197">
        <v>0</v>
      </c>
      <c r="DE197">
        <v>80</v>
      </c>
      <c r="DF197">
        <v>3.0000000000000001E-3</v>
      </c>
      <c r="DG197">
        <v>95.562600000000003</v>
      </c>
      <c r="DH197" t="s">
        <v>767</v>
      </c>
      <c r="DI197" t="s">
        <v>764</v>
      </c>
      <c r="DJ197">
        <v>0</v>
      </c>
      <c r="DK197">
        <v>43</v>
      </c>
      <c r="DL197">
        <v>1.2800000000000001E-2</v>
      </c>
      <c r="DM197">
        <v>83.658900000000003</v>
      </c>
      <c r="DN197" t="s">
        <v>767</v>
      </c>
      <c r="DO197" t="s">
        <v>764</v>
      </c>
      <c r="DP197">
        <v>0</v>
      </c>
      <c r="DQ197">
        <v>50</v>
      </c>
      <c r="DR197">
        <v>6.3E-3</v>
      </c>
      <c r="DS197">
        <v>95.007999999999996</v>
      </c>
      <c r="DT197">
        <v>1E-4</v>
      </c>
      <c r="DU197">
        <v>0</v>
      </c>
    </row>
    <row r="198" spans="1:125" x14ac:dyDescent="0.25">
      <c r="A198">
        <v>0</v>
      </c>
      <c r="B198" t="s">
        <v>770</v>
      </c>
      <c r="C198" t="s">
        <v>32</v>
      </c>
      <c r="D198" t="s">
        <v>771</v>
      </c>
      <c r="E198" t="s">
        <v>770</v>
      </c>
      <c r="F198">
        <v>2.0000000000000001E-4</v>
      </c>
      <c r="G198">
        <v>30.666699999999999</v>
      </c>
      <c r="H198">
        <v>2.4500000000000001E-2</v>
      </c>
      <c r="I198">
        <v>58.501199999999997</v>
      </c>
      <c r="J198" t="s">
        <v>771</v>
      </c>
      <c r="K198" t="s">
        <v>770</v>
      </c>
      <c r="L198">
        <v>2.0000000000000001E-4</v>
      </c>
      <c r="M198">
        <v>30.666699999999999</v>
      </c>
      <c r="N198">
        <v>2.4500000000000001E-2</v>
      </c>
      <c r="O198">
        <v>58.501199999999997</v>
      </c>
      <c r="P198" t="s">
        <v>772</v>
      </c>
      <c r="Q198" t="s">
        <v>770</v>
      </c>
      <c r="R198">
        <v>4.0000000000000002E-4</v>
      </c>
      <c r="S198">
        <v>23</v>
      </c>
      <c r="T198">
        <v>1.83E-2</v>
      </c>
      <c r="U198">
        <v>52.940399999999997</v>
      </c>
      <c r="V198" t="s">
        <v>771</v>
      </c>
      <c r="W198" t="s">
        <v>770</v>
      </c>
      <c r="X198">
        <v>9.4700000000000006E-2</v>
      </c>
      <c r="Y198">
        <v>1.3779999999999999</v>
      </c>
      <c r="Z198">
        <v>0.20480000000000001</v>
      </c>
      <c r="AA198">
        <v>2.3992</v>
      </c>
      <c r="AB198" t="s">
        <v>771</v>
      </c>
      <c r="AC198" t="s">
        <v>770</v>
      </c>
      <c r="AD198">
        <v>0.4763</v>
      </c>
      <c r="AE198">
        <v>0.54430000000000001</v>
      </c>
      <c r="AF198">
        <v>0.45090000000000002</v>
      </c>
      <c r="AG198">
        <v>0.87560000000000004</v>
      </c>
      <c r="AH198" t="s">
        <v>771</v>
      </c>
      <c r="AI198" t="s">
        <v>770</v>
      </c>
      <c r="AJ198">
        <v>2.8000000000000001E-2</v>
      </c>
      <c r="AK198">
        <v>2.5790999999999999</v>
      </c>
      <c r="AL198">
        <v>0.2049</v>
      </c>
      <c r="AM198">
        <v>4.2013999999999996</v>
      </c>
      <c r="AN198" t="s">
        <v>773</v>
      </c>
      <c r="AO198" t="s">
        <v>770</v>
      </c>
      <c r="AP198">
        <v>1E-4</v>
      </c>
      <c r="AQ198">
        <v>35.428600000000003</v>
      </c>
      <c r="AR198">
        <v>1.15E-2</v>
      </c>
      <c r="AS198">
        <v>63.075200000000002</v>
      </c>
      <c r="AT198" t="s">
        <v>771</v>
      </c>
      <c r="AU198" t="s">
        <v>770</v>
      </c>
      <c r="AV198">
        <v>0</v>
      </c>
      <c r="AW198">
        <v>25.4</v>
      </c>
      <c r="AX198">
        <v>1.5299999999999999E-2</v>
      </c>
      <c r="AY198">
        <v>49.839700000000001</v>
      </c>
      <c r="AZ198" t="s">
        <v>771</v>
      </c>
      <c r="BA198" t="s">
        <v>770</v>
      </c>
      <c r="BB198">
        <v>0</v>
      </c>
      <c r="BC198">
        <v>28.2</v>
      </c>
      <c r="BD198">
        <v>1.6E-2</v>
      </c>
      <c r="BE198">
        <v>49.090699999999998</v>
      </c>
      <c r="BF198" t="s">
        <v>774</v>
      </c>
      <c r="BG198" t="s">
        <v>770</v>
      </c>
      <c r="BH198">
        <v>1.1000000000000001E-3</v>
      </c>
      <c r="BI198">
        <v>13.383599999999999</v>
      </c>
      <c r="BJ198">
        <v>3.32E-2</v>
      </c>
      <c r="BK198">
        <v>32.234499999999997</v>
      </c>
      <c r="BL198" t="s">
        <v>773</v>
      </c>
      <c r="BM198" t="s">
        <v>770</v>
      </c>
      <c r="BN198">
        <v>2.0000000000000001E-4</v>
      </c>
      <c r="BO198">
        <v>24.2105</v>
      </c>
      <c r="BP198">
        <v>2.5399999999999999E-2</v>
      </c>
      <c r="BQ198">
        <v>39.565199999999997</v>
      </c>
      <c r="BR198" t="s">
        <v>771</v>
      </c>
      <c r="BS198" t="s">
        <v>770</v>
      </c>
      <c r="BT198">
        <v>1E-4</v>
      </c>
      <c r="BU198">
        <v>26.428599999999999</v>
      </c>
      <c r="BV198">
        <v>3.7600000000000001E-2</v>
      </c>
      <c r="BW198">
        <v>39.508499999999998</v>
      </c>
      <c r="BX198" t="s">
        <v>771</v>
      </c>
      <c r="BY198" t="s">
        <v>770</v>
      </c>
      <c r="BZ198">
        <v>1E-4</v>
      </c>
      <c r="CA198">
        <v>24.461500000000001</v>
      </c>
      <c r="CB198">
        <v>3.15E-2</v>
      </c>
      <c r="CC198">
        <v>46.028399999999998</v>
      </c>
      <c r="CD198" t="s">
        <v>771</v>
      </c>
      <c r="CE198" t="s">
        <v>770</v>
      </c>
      <c r="CF198">
        <v>1E-4</v>
      </c>
      <c r="CG198">
        <v>20.428599999999999</v>
      </c>
      <c r="CH198">
        <v>2.23E-2</v>
      </c>
      <c r="CI198">
        <v>40.9953</v>
      </c>
      <c r="CJ198" t="s">
        <v>771</v>
      </c>
      <c r="CK198" t="s">
        <v>770</v>
      </c>
      <c r="CL198">
        <v>1E-4</v>
      </c>
      <c r="CM198">
        <v>23.285699999999999</v>
      </c>
      <c r="CN198">
        <v>1.06E-2</v>
      </c>
      <c r="CO198">
        <v>48.484200000000001</v>
      </c>
      <c r="CP198" t="s">
        <v>773</v>
      </c>
      <c r="CQ198" t="s">
        <v>770</v>
      </c>
      <c r="CR198">
        <v>1E-4</v>
      </c>
      <c r="CS198">
        <v>23.470600000000001</v>
      </c>
      <c r="CT198">
        <v>1.9E-2</v>
      </c>
      <c r="CU198">
        <v>44.056800000000003</v>
      </c>
      <c r="CV198" t="s">
        <v>773</v>
      </c>
      <c r="CW198" t="s">
        <v>770</v>
      </c>
      <c r="CX198">
        <v>2.0000000000000001E-4</v>
      </c>
      <c r="CY198">
        <v>23.535699999999999</v>
      </c>
      <c r="CZ198">
        <v>2.3099999999999999E-2</v>
      </c>
      <c r="DA198">
        <v>43.473199999999999</v>
      </c>
      <c r="DB198" t="s">
        <v>771</v>
      </c>
      <c r="DC198" t="s">
        <v>770</v>
      </c>
      <c r="DD198">
        <v>1E-4</v>
      </c>
      <c r="DE198">
        <v>25.7333</v>
      </c>
      <c r="DF198">
        <v>1.6299999999999999E-2</v>
      </c>
      <c r="DG198">
        <v>49.983499999999999</v>
      </c>
      <c r="DH198" t="s">
        <v>771</v>
      </c>
      <c r="DI198" t="s">
        <v>770</v>
      </c>
      <c r="DJ198">
        <v>1E-4</v>
      </c>
      <c r="DK198">
        <v>26</v>
      </c>
      <c r="DL198">
        <v>2.6100000000000002E-2</v>
      </c>
      <c r="DM198">
        <v>60.904299999999999</v>
      </c>
      <c r="DN198" t="s">
        <v>771</v>
      </c>
      <c r="DO198" t="s">
        <v>770</v>
      </c>
      <c r="DP198">
        <v>2.9999999999999997E-4</v>
      </c>
      <c r="DQ198">
        <v>22.9756</v>
      </c>
      <c r="DR198">
        <v>4.3499999999999997E-2</v>
      </c>
      <c r="DS198">
        <v>40.557899999999997</v>
      </c>
      <c r="DT198">
        <v>3.0099999999999998E-2</v>
      </c>
      <c r="DU198">
        <v>2</v>
      </c>
    </row>
    <row r="199" spans="1:125" x14ac:dyDescent="0.25">
      <c r="A199">
        <v>0</v>
      </c>
      <c r="B199" t="s">
        <v>775</v>
      </c>
      <c r="C199" t="s">
        <v>32</v>
      </c>
      <c r="D199" t="s">
        <v>776</v>
      </c>
      <c r="E199" t="s">
        <v>775</v>
      </c>
      <c r="F199">
        <v>0</v>
      </c>
      <c r="G199">
        <v>64.285700000000006</v>
      </c>
      <c r="H199">
        <v>1.24E-2</v>
      </c>
      <c r="I199">
        <v>87.397199999999998</v>
      </c>
      <c r="J199" t="s">
        <v>776</v>
      </c>
      <c r="K199" t="s">
        <v>775</v>
      </c>
      <c r="L199">
        <v>0</v>
      </c>
      <c r="M199">
        <v>64.285700000000006</v>
      </c>
      <c r="N199">
        <v>1.24E-2</v>
      </c>
      <c r="O199">
        <v>87.397199999999998</v>
      </c>
      <c r="P199" t="s">
        <v>777</v>
      </c>
      <c r="Q199" t="s">
        <v>775</v>
      </c>
      <c r="R199">
        <v>0</v>
      </c>
      <c r="S199">
        <v>52.307699999999997</v>
      </c>
      <c r="T199">
        <v>9.1000000000000004E-3</v>
      </c>
      <c r="U199">
        <v>88.309600000000003</v>
      </c>
      <c r="V199" t="s">
        <v>777</v>
      </c>
      <c r="W199" t="s">
        <v>775</v>
      </c>
      <c r="X199">
        <v>0</v>
      </c>
      <c r="Y199">
        <v>49</v>
      </c>
      <c r="Z199">
        <v>1.01E-2</v>
      </c>
      <c r="AA199">
        <v>85.575999999999993</v>
      </c>
      <c r="AB199" t="s">
        <v>777</v>
      </c>
      <c r="AC199" t="s">
        <v>775</v>
      </c>
      <c r="AD199">
        <v>1E-4</v>
      </c>
      <c r="AE199">
        <v>33.75</v>
      </c>
      <c r="AF199">
        <v>2.3199999999999998E-2</v>
      </c>
      <c r="AG199">
        <v>61.194800000000001</v>
      </c>
      <c r="AH199" t="s">
        <v>777</v>
      </c>
      <c r="AI199" t="s">
        <v>775</v>
      </c>
      <c r="AJ199">
        <v>1E-4</v>
      </c>
      <c r="AK199">
        <v>37.6</v>
      </c>
      <c r="AL199">
        <v>2.3900000000000001E-2</v>
      </c>
      <c r="AM199">
        <v>76.22</v>
      </c>
      <c r="AN199" t="s">
        <v>778</v>
      </c>
      <c r="AO199" t="s">
        <v>775</v>
      </c>
      <c r="AP199">
        <v>0</v>
      </c>
      <c r="AQ199">
        <v>52.857100000000003</v>
      </c>
      <c r="AR199">
        <v>8.0999999999999996E-3</v>
      </c>
      <c r="AS199">
        <v>75.7239</v>
      </c>
      <c r="AT199" t="s">
        <v>777</v>
      </c>
      <c r="AU199" t="s">
        <v>775</v>
      </c>
      <c r="AV199">
        <v>0</v>
      </c>
      <c r="AW199">
        <v>65</v>
      </c>
      <c r="AX199">
        <v>4.8999999999999998E-3</v>
      </c>
      <c r="AY199">
        <v>84.182699999999997</v>
      </c>
      <c r="AZ199" t="s">
        <v>777</v>
      </c>
      <c r="BA199" t="s">
        <v>775</v>
      </c>
      <c r="BB199">
        <v>0</v>
      </c>
      <c r="BC199">
        <v>60</v>
      </c>
      <c r="BD199">
        <v>5.7000000000000002E-3</v>
      </c>
      <c r="BE199">
        <v>80.978999999999999</v>
      </c>
      <c r="BF199" t="s">
        <v>777</v>
      </c>
      <c r="BG199" t="s">
        <v>775</v>
      </c>
      <c r="BH199">
        <v>1E-4</v>
      </c>
      <c r="BI199">
        <v>36.75</v>
      </c>
      <c r="BJ199">
        <v>1.54E-2</v>
      </c>
      <c r="BK199">
        <v>73.049099999999996</v>
      </c>
      <c r="BL199" t="s">
        <v>777</v>
      </c>
      <c r="BM199" t="s">
        <v>775</v>
      </c>
      <c r="BN199">
        <v>0</v>
      </c>
      <c r="BO199">
        <v>41</v>
      </c>
      <c r="BP199">
        <v>1.17E-2</v>
      </c>
      <c r="BQ199">
        <v>71.672600000000003</v>
      </c>
      <c r="BR199" t="s">
        <v>777</v>
      </c>
      <c r="BS199" t="s">
        <v>775</v>
      </c>
      <c r="BT199">
        <v>0</v>
      </c>
      <c r="BU199">
        <v>44.5</v>
      </c>
      <c r="BV199">
        <v>1.8700000000000001E-2</v>
      </c>
      <c r="BW199">
        <v>69.946100000000001</v>
      </c>
      <c r="BX199" t="s">
        <v>777</v>
      </c>
      <c r="BY199" t="s">
        <v>775</v>
      </c>
      <c r="BZ199">
        <v>0</v>
      </c>
      <c r="CA199">
        <v>41.5</v>
      </c>
      <c r="CB199">
        <v>1.83E-2</v>
      </c>
      <c r="CC199">
        <v>69.286699999999996</v>
      </c>
      <c r="CD199" t="s">
        <v>777</v>
      </c>
      <c r="CE199" t="s">
        <v>775</v>
      </c>
      <c r="CF199">
        <v>0</v>
      </c>
      <c r="CG199">
        <v>44</v>
      </c>
      <c r="CH199">
        <v>8.6999999999999994E-3</v>
      </c>
      <c r="CI199">
        <v>78.459000000000003</v>
      </c>
      <c r="CJ199" t="s">
        <v>776</v>
      </c>
      <c r="CK199" t="s">
        <v>775</v>
      </c>
      <c r="CL199">
        <v>0</v>
      </c>
      <c r="CM199">
        <v>43</v>
      </c>
      <c r="CN199">
        <v>4.1000000000000003E-3</v>
      </c>
      <c r="CO199">
        <v>82.309299999999993</v>
      </c>
      <c r="CP199" t="s">
        <v>778</v>
      </c>
      <c r="CQ199" t="s">
        <v>775</v>
      </c>
      <c r="CR199">
        <v>0</v>
      </c>
      <c r="CS199">
        <v>38.666699999999999</v>
      </c>
      <c r="CT199">
        <v>9.5999999999999992E-3</v>
      </c>
      <c r="CU199">
        <v>72.658199999999994</v>
      </c>
      <c r="CV199" t="s">
        <v>777</v>
      </c>
      <c r="CW199" t="s">
        <v>775</v>
      </c>
      <c r="CX199">
        <v>0</v>
      </c>
      <c r="CY199">
        <v>40.75</v>
      </c>
      <c r="CZ199">
        <v>1.11E-2</v>
      </c>
      <c r="DA199">
        <v>74.279700000000005</v>
      </c>
      <c r="DB199" t="s">
        <v>777</v>
      </c>
      <c r="DC199" t="s">
        <v>775</v>
      </c>
      <c r="DD199">
        <v>1E-4</v>
      </c>
      <c r="DE199">
        <v>32.4</v>
      </c>
      <c r="DF199">
        <v>8.0000000000000002E-3</v>
      </c>
      <c r="DG199">
        <v>74.914000000000001</v>
      </c>
      <c r="DH199" t="s">
        <v>777</v>
      </c>
      <c r="DI199" t="s">
        <v>775</v>
      </c>
      <c r="DJ199">
        <v>0</v>
      </c>
      <c r="DK199">
        <v>46.5</v>
      </c>
      <c r="DL199">
        <v>1.6E-2</v>
      </c>
      <c r="DM199">
        <v>77.523899999999998</v>
      </c>
      <c r="DN199" t="s">
        <v>777</v>
      </c>
      <c r="DO199" t="s">
        <v>775</v>
      </c>
      <c r="DP199">
        <v>1E-4</v>
      </c>
      <c r="DQ199">
        <v>37.333300000000001</v>
      </c>
      <c r="DR199">
        <v>2.1700000000000001E-2</v>
      </c>
      <c r="DS199">
        <v>64.534300000000002</v>
      </c>
      <c r="DT199">
        <v>0</v>
      </c>
      <c r="DU199">
        <v>0</v>
      </c>
    </row>
    <row r="200" spans="1:125" x14ac:dyDescent="0.25">
      <c r="A200">
        <v>0</v>
      </c>
      <c r="B200" t="s">
        <v>779</v>
      </c>
      <c r="C200" t="s">
        <v>32</v>
      </c>
      <c r="D200" t="s">
        <v>780</v>
      </c>
      <c r="E200" t="s">
        <v>779</v>
      </c>
      <c r="F200">
        <v>1E-4</v>
      </c>
      <c r="G200">
        <v>32.416699999999999</v>
      </c>
      <c r="H200">
        <v>3.0200000000000001E-2</v>
      </c>
      <c r="I200">
        <v>48.269399999999997</v>
      </c>
      <c r="J200" t="s">
        <v>780</v>
      </c>
      <c r="K200" t="s">
        <v>779</v>
      </c>
      <c r="L200">
        <v>1E-4</v>
      </c>
      <c r="M200">
        <v>32.416699999999999</v>
      </c>
      <c r="N200">
        <v>3.0200000000000001E-2</v>
      </c>
      <c r="O200">
        <v>48.269399999999997</v>
      </c>
      <c r="P200" t="e">
        <f>-RISSKIHE</f>
        <v>#NAME?</v>
      </c>
      <c r="Q200" t="s">
        <v>779</v>
      </c>
      <c r="R200">
        <v>1E-4</v>
      </c>
      <c r="S200">
        <v>41</v>
      </c>
      <c r="T200">
        <v>1.1900000000000001E-2</v>
      </c>
      <c r="U200">
        <v>77.325199999999995</v>
      </c>
      <c r="V200" t="s">
        <v>780</v>
      </c>
      <c r="W200" t="s">
        <v>779</v>
      </c>
      <c r="X200">
        <v>0</v>
      </c>
      <c r="Y200">
        <v>56.666699999999999</v>
      </c>
      <c r="Z200">
        <v>8.8999999999999999E-3</v>
      </c>
      <c r="AA200">
        <v>89.472499999999997</v>
      </c>
      <c r="AB200" t="s">
        <v>780</v>
      </c>
      <c r="AC200" t="s">
        <v>779</v>
      </c>
      <c r="AD200">
        <v>0</v>
      </c>
      <c r="AE200">
        <v>52.857100000000003</v>
      </c>
      <c r="AF200">
        <v>1.3899999999999999E-2</v>
      </c>
      <c r="AG200">
        <v>82.880200000000002</v>
      </c>
      <c r="AH200" t="s">
        <v>780</v>
      </c>
      <c r="AI200" t="s">
        <v>779</v>
      </c>
      <c r="AJ200">
        <v>0</v>
      </c>
      <c r="AK200">
        <v>46.5</v>
      </c>
      <c r="AL200">
        <v>1.7299999999999999E-2</v>
      </c>
      <c r="AM200">
        <v>88.360500000000002</v>
      </c>
      <c r="AN200" t="s">
        <v>780</v>
      </c>
      <c r="AO200" t="s">
        <v>779</v>
      </c>
      <c r="AP200">
        <v>1E-4</v>
      </c>
      <c r="AQ200">
        <v>37.333300000000001</v>
      </c>
      <c r="AR200">
        <v>1.24E-2</v>
      </c>
      <c r="AS200">
        <v>60.1648</v>
      </c>
      <c r="AT200" t="s">
        <v>780</v>
      </c>
      <c r="AU200" t="s">
        <v>779</v>
      </c>
      <c r="AV200">
        <v>0</v>
      </c>
      <c r="AW200">
        <v>50</v>
      </c>
      <c r="AX200">
        <v>6.6E-3</v>
      </c>
      <c r="AY200">
        <v>76.309399999999997</v>
      </c>
      <c r="AZ200" t="s">
        <v>780</v>
      </c>
      <c r="BA200" t="s">
        <v>779</v>
      </c>
      <c r="BB200">
        <v>0</v>
      </c>
      <c r="BC200">
        <v>49</v>
      </c>
      <c r="BD200">
        <v>7.9000000000000008E-3</v>
      </c>
      <c r="BE200">
        <v>71.816699999999997</v>
      </c>
      <c r="BF200" t="s">
        <v>780</v>
      </c>
      <c r="BG200" t="s">
        <v>779</v>
      </c>
      <c r="BH200">
        <v>1E-4</v>
      </c>
      <c r="BI200">
        <v>36.125</v>
      </c>
      <c r="BJ200">
        <v>1.49E-2</v>
      </c>
      <c r="BK200">
        <v>74.542100000000005</v>
      </c>
      <c r="BL200" t="s">
        <v>780</v>
      </c>
      <c r="BM200" t="s">
        <v>779</v>
      </c>
      <c r="BN200">
        <v>1E-4</v>
      </c>
      <c r="BO200">
        <v>33.833300000000001</v>
      </c>
      <c r="BP200">
        <v>1.34E-2</v>
      </c>
      <c r="BQ200">
        <v>65.869299999999996</v>
      </c>
      <c r="BR200" t="s">
        <v>780</v>
      </c>
      <c r="BS200" t="s">
        <v>779</v>
      </c>
      <c r="BT200">
        <v>0</v>
      </c>
      <c r="BU200">
        <v>39</v>
      </c>
      <c r="BV200">
        <v>2.1499999999999998E-2</v>
      </c>
      <c r="BW200">
        <v>64.065299999999993</v>
      </c>
      <c r="BX200" t="s">
        <v>780</v>
      </c>
      <c r="BY200" t="s">
        <v>779</v>
      </c>
      <c r="BZ200">
        <v>0</v>
      </c>
      <c r="CA200">
        <v>46</v>
      </c>
      <c r="CB200">
        <v>1.7899999999999999E-2</v>
      </c>
      <c r="CC200">
        <v>70.154600000000002</v>
      </c>
      <c r="CD200" t="s">
        <v>780</v>
      </c>
      <c r="CE200" t="s">
        <v>779</v>
      </c>
      <c r="CF200">
        <v>0</v>
      </c>
      <c r="CG200">
        <v>50</v>
      </c>
      <c r="CH200">
        <v>1.09E-2</v>
      </c>
      <c r="CI200">
        <v>69.727000000000004</v>
      </c>
      <c r="CJ200" t="s">
        <v>780</v>
      </c>
      <c r="CK200" t="s">
        <v>779</v>
      </c>
      <c r="CL200">
        <v>0</v>
      </c>
      <c r="CM200">
        <v>42</v>
      </c>
      <c r="CN200">
        <v>4.4999999999999997E-3</v>
      </c>
      <c r="CO200">
        <v>79.3172</v>
      </c>
      <c r="CP200" t="s">
        <v>780</v>
      </c>
      <c r="CQ200" t="s">
        <v>779</v>
      </c>
      <c r="CR200">
        <v>0</v>
      </c>
      <c r="CS200">
        <v>38</v>
      </c>
      <c r="CT200">
        <v>9.4000000000000004E-3</v>
      </c>
      <c r="CU200">
        <v>73.569599999999994</v>
      </c>
      <c r="CV200" t="s">
        <v>780</v>
      </c>
      <c r="CW200" t="s">
        <v>779</v>
      </c>
      <c r="CX200">
        <v>1E-4</v>
      </c>
      <c r="CY200">
        <v>36.6</v>
      </c>
      <c r="CZ200">
        <v>1.12E-2</v>
      </c>
      <c r="DA200">
        <v>74.164299999999997</v>
      </c>
      <c r="DB200" t="s">
        <v>780</v>
      </c>
      <c r="DC200" t="s">
        <v>779</v>
      </c>
      <c r="DD200">
        <v>0</v>
      </c>
      <c r="DE200">
        <v>34.799999999999997</v>
      </c>
      <c r="DF200">
        <v>8.6999999999999994E-3</v>
      </c>
      <c r="DG200">
        <v>72.3964</v>
      </c>
      <c r="DH200" t="s">
        <v>780</v>
      </c>
      <c r="DI200" t="s">
        <v>779</v>
      </c>
      <c r="DJ200">
        <v>0</v>
      </c>
      <c r="DK200">
        <v>36.25</v>
      </c>
      <c r="DL200">
        <v>2.0799999999999999E-2</v>
      </c>
      <c r="DM200">
        <v>68.906400000000005</v>
      </c>
      <c r="DN200" t="s">
        <v>780</v>
      </c>
      <c r="DO200" t="s">
        <v>779</v>
      </c>
      <c r="DP200">
        <v>2.9999999999999997E-4</v>
      </c>
      <c r="DQ200">
        <v>23.694400000000002</v>
      </c>
      <c r="DR200">
        <v>3.6799999999999999E-2</v>
      </c>
      <c r="DS200">
        <v>46.130400000000002</v>
      </c>
      <c r="DT200">
        <v>1E-4</v>
      </c>
      <c r="DU200">
        <v>0</v>
      </c>
    </row>
    <row r="201" spans="1:125" x14ac:dyDescent="0.25">
      <c r="A201">
        <v>0</v>
      </c>
      <c r="B201" t="s">
        <v>781</v>
      </c>
      <c r="C201" t="s">
        <v>32</v>
      </c>
      <c r="D201" t="s">
        <v>782</v>
      </c>
      <c r="E201" t="s">
        <v>781</v>
      </c>
      <c r="F201">
        <v>0</v>
      </c>
      <c r="G201">
        <v>61.428600000000003</v>
      </c>
      <c r="H201">
        <v>1.2999999999999999E-2</v>
      </c>
      <c r="I201">
        <v>85.916300000000007</v>
      </c>
      <c r="J201" t="s">
        <v>782</v>
      </c>
      <c r="K201" t="s">
        <v>781</v>
      </c>
      <c r="L201">
        <v>0</v>
      </c>
      <c r="M201">
        <v>61.428600000000003</v>
      </c>
      <c r="N201">
        <v>1.2999999999999999E-2</v>
      </c>
      <c r="O201">
        <v>85.916300000000007</v>
      </c>
      <c r="P201" t="e">
        <f>-ELAVKYMR</f>
        <v>#NAME?</v>
      </c>
      <c r="Q201" t="s">
        <v>781</v>
      </c>
      <c r="R201">
        <v>0</v>
      </c>
      <c r="S201">
        <v>58</v>
      </c>
      <c r="T201">
        <v>1.0999999999999999E-2</v>
      </c>
      <c r="U201">
        <v>81.069999999999993</v>
      </c>
      <c r="V201" t="e">
        <f>-ELAVKYMR</f>
        <v>#NAME?</v>
      </c>
      <c r="W201" t="s">
        <v>781</v>
      </c>
      <c r="X201">
        <v>0</v>
      </c>
      <c r="Y201">
        <v>51.25</v>
      </c>
      <c r="Z201">
        <v>1.38E-2</v>
      </c>
      <c r="AA201">
        <v>72.780299999999997</v>
      </c>
      <c r="AB201" t="e">
        <f>-ELAVKYMR</f>
        <v>#NAME?</v>
      </c>
      <c r="AC201" t="s">
        <v>781</v>
      </c>
      <c r="AD201">
        <v>0</v>
      </c>
      <c r="AE201">
        <v>44.333300000000001</v>
      </c>
      <c r="AF201">
        <v>2.63E-2</v>
      </c>
      <c r="AG201">
        <v>55.196599999999997</v>
      </c>
      <c r="AH201" t="e">
        <f>-ELAVKYMR</f>
        <v>#NAME?</v>
      </c>
      <c r="AI201" t="s">
        <v>781</v>
      </c>
      <c r="AJ201">
        <v>0</v>
      </c>
      <c r="AK201">
        <v>45.666699999999999</v>
      </c>
      <c r="AL201">
        <v>2.7199999999999998E-2</v>
      </c>
      <c r="AM201">
        <v>69.970500000000001</v>
      </c>
      <c r="AN201" t="s">
        <v>783</v>
      </c>
      <c r="AO201" t="s">
        <v>781</v>
      </c>
      <c r="AP201">
        <v>0</v>
      </c>
      <c r="AQ201">
        <v>72.5</v>
      </c>
      <c r="AR201">
        <v>5.5999999999999999E-3</v>
      </c>
      <c r="AS201">
        <v>86.740700000000004</v>
      </c>
      <c r="AT201" t="s">
        <v>782</v>
      </c>
      <c r="AU201" t="s">
        <v>781</v>
      </c>
      <c r="AV201">
        <v>0</v>
      </c>
      <c r="AW201">
        <v>100</v>
      </c>
      <c r="AX201">
        <v>2.7000000000000001E-3</v>
      </c>
      <c r="AY201">
        <v>94.981399999999994</v>
      </c>
      <c r="AZ201" t="s">
        <v>782</v>
      </c>
      <c r="BA201" t="s">
        <v>781</v>
      </c>
      <c r="BB201">
        <v>0</v>
      </c>
      <c r="BC201">
        <v>100</v>
      </c>
      <c r="BD201">
        <v>2.8999999999999998E-3</v>
      </c>
      <c r="BE201">
        <v>94.145200000000003</v>
      </c>
      <c r="BF201" t="s">
        <v>782</v>
      </c>
      <c r="BG201" t="s">
        <v>781</v>
      </c>
      <c r="BH201">
        <v>0</v>
      </c>
      <c r="BI201">
        <v>56.875</v>
      </c>
      <c r="BJ201">
        <v>1.01E-2</v>
      </c>
      <c r="BK201">
        <v>90.318799999999996</v>
      </c>
      <c r="BL201" t="s">
        <v>783</v>
      </c>
      <c r="BM201" t="s">
        <v>781</v>
      </c>
      <c r="BN201">
        <v>0</v>
      </c>
      <c r="BO201">
        <v>75</v>
      </c>
      <c r="BP201">
        <v>5.5999999999999999E-3</v>
      </c>
      <c r="BQ201">
        <v>93.787599999999998</v>
      </c>
      <c r="BR201" t="s">
        <v>782</v>
      </c>
      <c r="BS201" t="s">
        <v>781</v>
      </c>
      <c r="BT201">
        <v>0</v>
      </c>
      <c r="BU201">
        <v>53.333300000000001</v>
      </c>
      <c r="BV201">
        <v>1.6299999999999999E-2</v>
      </c>
      <c r="BW201">
        <v>75.438800000000001</v>
      </c>
      <c r="BX201" t="s">
        <v>782</v>
      </c>
      <c r="BY201" t="s">
        <v>781</v>
      </c>
      <c r="BZ201">
        <v>0</v>
      </c>
      <c r="CA201">
        <v>51</v>
      </c>
      <c r="CB201">
        <v>1.5100000000000001E-2</v>
      </c>
      <c r="CC201">
        <v>76.759699999999995</v>
      </c>
      <c r="CD201" t="s">
        <v>782</v>
      </c>
      <c r="CE201" t="s">
        <v>781</v>
      </c>
      <c r="CF201">
        <v>0</v>
      </c>
      <c r="CG201">
        <v>70</v>
      </c>
      <c r="CH201">
        <v>6.1999999999999998E-3</v>
      </c>
      <c r="CI201">
        <v>88.376499999999993</v>
      </c>
      <c r="CJ201" t="s">
        <v>782</v>
      </c>
      <c r="CK201" t="s">
        <v>781</v>
      </c>
      <c r="CL201">
        <v>0</v>
      </c>
      <c r="CM201">
        <v>100</v>
      </c>
      <c r="CN201">
        <v>2.5000000000000001E-3</v>
      </c>
      <c r="CO201">
        <v>93.435900000000004</v>
      </c>
      <c r="CP201" t="s">
        <v>783</v>
      </c>
      <c r="CQ201" t="s">
        <v>781</v>
      </c>
      <c r="CR201">
        <v>0</v>
      </c>
      <c r="CS201">
        <v>70</v>
      </c>
      <c r="CT201">
        <v>4.0000000000000001E-3</v>
      </c>
      <c r="CU201">
        <v>95.375900000000001</v>
      </c>
      <c r="CV201" t="s">
        <v>783</v>
      </c>
      <c r="CW201" t="s">
        <v>781</v>
      </c>
      <c r="CX201">
        <v>0</v>
      </c>
      <c r="CY201">
        <v>67.5</v>
      </c>
      <c r="CZ201">
        <v>5.0000000000000001E-3</v>
      </c>
      <c r="DA201">
        <v>95.269099999999995</v>
      </c>
      <c r="DB201" t="s">
        <v>782</v>
      </c>
      <c r="DC201" t="s">
        <v>781</v>
      </c>
      <c r="DD201">
        <v>0</v>
      </c>
      <c r="DE201">
        <v>80</v>
      </c>
      <c r="DF201">
        <v>3.5999999999999999E-3</v>
      </c>
      <c r="DG201">
        <v>94</v>
      </c>
      <c r="DH201" t="s">
        <v>782</v>
      </c>
      <c r="DI201" t="s">
        <v>781</v>
      </c>
      <c r="DJ201">
        <v>0</v>
      </c>
      <c r="DK201">
        <v>58.333300000000001</v>
      </c>
      <c r="DL201">
        <v>1.0500000000000001E-2</v>
      </c>
      <c r="DM201">
        <v>88.444100000000006</v>
      </c>
      <c r="DN201" t="s">
        <v>782</v>
      </c>
      <c r="DO201" t="s">
        <v>781</v>
      </c>
      <c r="DP201">
        <v>0</v>
      </c>
      <c r="DQ201">
        <v>60</v>
      </c>
      <c r="DR201">
        <v>1.0699999999999999E-2</v>
      </c>
      <c r="DS201">
        <v>85.822100000000006</v>
      </c>
      <c r="DT201">
        <v>0</v>
      </c>
      <c r="DU201">
        <v>0</v>
      </c>
    </row>
    <row r="202" spans="1:125" x14ac:dyDescent="0.25">
      <c r="A202">
        <v>0</v>
      </c>
      <c r="B202" t="s">
        <v>784</v>
      </c>
      <c r="C202" t="s">
        <v>32</v>
      </c>
      <c r="D202" t="s">
        <v>785</v>
      </c>
      <c r="E202" t="s">
        <v>784</v>
      </c>
      <c r="F202">
        <v>0</v>
      </c>
      <c r="G202">
        <v>90</v>
      </c>
      <c r="H202">
        <v>7.1999999999999998E-3</v>
      </c>
      <c r="I202">
        <v>95.98</v>
      </c>
      <c r="J202" t="s">
        <v>785</v>
      </c>
      <c r="K202" t="s">
        <v>784</v>
      </c>
      <c r="L202">
        <v>0</v>
      </c>
      <c r="M202">
        <v>90</v>
      </c>
      <c r="N202">
        <v>7.1999999999999998E-3</v>
      </c>
      <c r="O202">
        <v>95.98</v>
      </c>
      <c r="P202" t="s">
        <v>785</v>
      </c>
      <c r="Q202" t="s">
        <v>784</v>
      </c>
      <c r="R202">
        <v>0</v>
      </c>
      <c r="S202">
        <v>95</v>
      </c>
      <c r="T202">
        <v>4.7999999999999996E-3</v>
      </c>
      <c r="U202">
        <v>96.499200000000002</v>
      </c>
      <c r="V202" t="s">
        <v>785</v>
      </c>
      <c r="W202" t="s">
        <v>784</v>
      </c>
      <c r="X202">
        <v>0</v>
      </c>
      <c r="Y202">
        <v>85</v>
      </c>
      <c r="Z202">
        <v>4.5999999999999999E-3</v>
      </c>
      <c r="AA202">
        <v>96.601100000000002</v>
      </c>
      <c r="AB202" t="s">
        <v>785</v>
      </c>
      <c r="AC202" t="s">
        <v>784</v>
      </c>
      <c r="AD202">
        <v>0</v>
      </c>
      <c r="AE202">
        <v>90</v>
      </c>
      <c r="AF202">
        <v>5.7999999999999996E-3</v>
      </c>
      <c r="AG202">
        <v>96.582899999999995</v>
      </c>
      <c r="AH202" t="s">
        <v>785</v>
      </c>
      <c r="AI202" t="s">
        <v>784</v>
      </c>
      <c r="AJ202">
        <v>0</v>
      </c>
      <c r="AK202">
        <v>77.5</v>
      </c>
      <c r="AL202">
        <v>1.03E-2</v>
      </c>
      <c r="AM202">
        <v>96.0364</v>
      </c>
      <c r="AN202" t="s">
        <v>785</v>
      </c>
      <c r="AO202" t="s">
        <v>784</v>
      </c>
      <c r="AP202">
        <v>0</v>
      </c>
      <c r="AQ202">
        <v>90</v>
      </c>
      <c r="AR202">
        <v>3.5000000000000001E-3</v>
      </c>
      <c r="AS202">
        <v>95.100200000000001</v>
      </c>
      <c r="AT202" t="s">
        <v>785</v>
      </c>
      <c r="AU202" t="s">
        <v>784</v>
      </c>
      <c r="AV202">
        <v>0</v>
      </c>
      <c r="AW202">
        <v>100</v>
      </c>
      <c r="AX202">
        <v>2.3E-3</v>
      </c>
      <c r="AY202">
        <v>95.744100000000003</v>
      </c>
      <c r="AZ202" t="s">
        <v>785</v>
      </c>
      <c r="BA202" t="s">
        <v>784</v>
      </c>
      <c r="BB202">
        <v>0</v>
      </c>
      <c r="BC202">
        <v>100</v>
      </c>
      <c r="BD202">
        <v>2.3999999999999998E-3</v>
      </c>
      <c r="BE202">
        <v>95.6601</v>
      </c>
      <c r="BF202" t="s">
        <v>785</v>
      </c>
      <c r="BG202" t="s">
        <v>784</v>
      </c>
      <c r="BH202">
        <v>0</v>
      </c>
      <c r="BI202">
        <v>73.75</v>
      </c>
      <c r="BJ202">
        <v>9.4000000000000004E-3</v>
      </c>
      <c r="BK202">
        <v>91.886899999999997</v>
      </c>
      <c r="BL202" t="s">
        <v>785</v>
      </c>
      <c r="BM202" t="s">
        <v>784</v>
      </c>
      <c r="BN202">
        <v>0</v>
      </c>
      <c r="BO202">
        <v>80</v>
      </c>
      <c r="BP202">
        <v>4.5999999999999999E-3</v>
      </c>
      <c r="BQ202">
        <v>95.641099999999994</v>
      </c>
      <c r="BR202" t="s">
        <v>785</v>
      </c>
      <c r="BS202" t="s">
        <v>784</v>
      </c>
      <c r="BT202">
        <v>0</v>
      </c>
      <c r="BU202">
        <v>100</v>
      </c>
      <c r="BV202">
        <v>7.4000000000000003E-3</v>
      </c>
      <c r="BW202">
        <v>95.305499999999995</v>
      </c>
      <c r="BX202" t="s">
        <v>785</v>
      </c>
      <c r="BY202" t="s">
        <v>784</v>
      </c>
      <c r="BZ202">
        <v>0</v>
      </c>
      <c r="CA202">
        <v>75</v>
      </c>
      <c r="CB202">
        <v>7.7000000000000002E-3</v>
      </c>
      <c r="CC202">
        <v>94.490200000000002</v>
      </c>
      <c r="CD202" t="s">
        <v>785</v>
      </c>
      <c r="CE202" t="s">
        <v>784</v>
      </c>
      <c r="CF202">
        <v>0</v>
      </c>
      <c r="CG202">
        <v>100</v>
      </c>
      <c r="CH202">
        <v>3.8999999999999998E-3</v>
      </c>
      <c r="CI202">
        <v>95.597800000000007</v>
      </c>
      <c r="CJ202" t="s">
        <v>785</v>
      </c>
      <c r="CK202" t="s">
        <v>784</v>
      </c>
      <c r="CL202">
        <v>0</v>
      </c>
      <c r="CM202">
        <v>100</v>
      </c>
      <c r="CN202">
        <v>1.6000000000000001E-3</v>
      </c>
      <c r="CO202">
        <v>96.355699999999999</v>
      </c>
      <c r="CP202" t="s">
        <v>785</v>
      </c>
      <c r="CQ202" t="s">
        <v>784</v>
      </c>
      <c r="CR202">
        <v>0</v>
      </c>
      <c r="CS202">
        <v>75</v>
      </c>
      <c r="CT202">
        <v>4.4999999999999997E-3</v>
      </c>
      <c r="CU202">
        <v>94.360600000000005</v>
      </c>
      <c r="CV202" t="s">
        <v>785</v>
      </c>
      <c r="CW202" t="s">
        <v>784</v>
      </c>
      <c r="CX202">
        <v>0</v>
      </c>
      <c r="CY202">
        <v>77.5</v>
      </c>
      <c r="CZ202">
        <v>5.5999999999999999E-3</v>
      </c>
      <c r="DA202">
        <v>94.070700000000002</v>
      </c>
      <c r="DB202" t="s">
        <v>785</v>
      </c>
      <c r="DC202" t="s">
        <v>784</v>
      </c>
      <c r="DD202">
        <v>0</v>
      </c>
      <c r="DE202">
        <v>80</v>
      </c>
      <c r="DF202">
        <v>2.8999999999999998E-3</v>
      </c>
      <c r="DG202">
        <v>95.741299999999995</v>
      </c>
      <c r="DH202" t="s">
        <v>785</v>
      </c>
      <c r="DI202" t="s">
        <v>784</v>
      </c>
      <c r="DJ202">
        <v>0</v>
      </c>
      <c r="DK202">
        <v>70</v>
      </c>
      <c r="DL202">
        <v>7.1999999999999998E-3</v>
      </c>
      <c r="DM202">
        <v>94.508899999999997</v>
      </c>
      <c r="DN202" t="s">
        <v>785</v>
      </c>
      <c r="DO202" t="s">
        <v>784</v>
      </c>
      <c r="DP202">
        <v>0</v>
      </c>
      <c r="DQ202">
        <v>85</v>
      </c>
      <c r="DR202">
        <v>6.4000000000000003E-3</v>
      </c>
      <c r="DS202">
        <v>94.676599999999993</v>
      </c>
      <c r="DT202">
        <v>0</v>
      </c>
      <c r="DU202">
        <v>0</v>
      </c>
    </row>
    <row r="203" spans="1:125" x14ac:dyDescent="0.25">
      <c r="A203">
        <v>0</v>
      </c>
      <c r="B203" t="s">
        <v>786</v>
      </c>
      <c r="C203" t="s">
        <v>32</v>
      </c>
      <c r="D203" t="s">
        <v>787</v>
      </c>
      <c r="E203" t="s">
        <v>786</v>
      </c>
      <c r="F203">
        <v>1E-3</v>
      </c>
      <c r="G203">
        <v>14.707000000000001</v>
      </c>
      <c r="H203">
        <v>4.1099999999999998E-2</v>
      </c>
      <c r="I203">
        <v>34.597000000000001</v>
      </c>
      <c r="J203" t="s">
        <v>787</v>
      </c>
      <c r="K203" t="s">
        <v>786</v>
      </c>
      <c r="L203">
        <v>1E-3</v>
      </c>
      <c r="M203">
        <v>14.707000000000001</v>
      </c>
      <c r="N203">
        <v>4.1099999999999998E-2</v>
      </c>
      <c r="O203">
        <v>34.597000000000001</v>
      </c>
      <c r="P203" t="s">
        <v>787</v>
      </c>
      <c r="Q203" t="s">
        <v>786</v>
      </c>
      <c r="R203">
        <v>2.0000000000000001E-4</v>
      </c>
      <c r="S203">
        <v>33.2727</v>
      </c>
      <c r="T203">
        <v>1.67E-2</v>
      </c>
      <c r="U203">
        <v>58.217599999999997</v>
      </c>
      <c r="V203" t="s">
        <v>787</v>
      </c>
      <c r="W203" t="s">
        <v>786</v>
      </c>
      <c r="X203">
        <v>2.0000000000000001E-4</v>
      </c>
      <c r="Y203">
        <v>20.381</v>
      </c>
      <c r="Z203">
        <v>2.6499999999999999E-2</v>
      </c>
      <c r="AA203">
        <v>40.704099999999997</v>
      </c>
      <c r="AB203" t="s">
        <v>788</v>
      </c>
      <c r="AC203" t="s">
        <v>786</v>
      </c>
      <c r="AD203">
        <v>2.8E-3</v>
      </c>
      <c r="AE203">
        <v>8.5906000000000002</v>
      </c>
      <c r="AF203">
        <v>3.7400000000000003E-2</v>
      </c>
      <c r="AG203">
        <v>39.113100000000003</v>
      </c>
      <c r="AH203" t="s">
        <v>787</v>
      </c>
      <c r="AI203" t="s">
        <v>786</v>
      </c>
      <c r="AJ203">
        <v>4.0000000000000002E-4</v>
      </c>
      <c r="AK203">
        <v>18.938800000000001</v>
      </c>
      <c r="AL203">
        <v>4.2200000000000001E-2</v>
      </c>
      <c r="AM203">
        <v>45.634399999999999</v>
      </c>
      <c r="AN203" t="s">
        <v>787</v>
      </c>
      <c r="AO203" t="s">
        <v>786</v>
      </c>
      <c r="AP203">
        <v>2.4799999999999999E-2</v>
      </c>
      <c r="AQ203">
        <v>2.9013</v>
      </c>
      <c r="AR203">
        <v>9.2700000000000005E-2</v>
      </c>
      <c r="AS203">
        <v>6.5149999999999997</v>
      </c>
      <c r="AT203" t="s">
        <v>787</v>
      </c>
      <c r="AU203" t="s">
        <v>786</v>
      </c>
      <c r="AV203">
        <v>2.6200000000000001E-2</v>
      </c>
      <c r="AW203">
        <v>2.0855000000000001</v>
      </c>
      <c r="AX203">
        <v>0.11559999999999999</v>
      </c>
      <c r="AY203">
        <v>7.62</v>
      </c>
      <c r="AZ203" t="s">
        <v>787</v>
      </c>
      <c r="BA203" t="s">
        <v>786</v>
      </c>
      <c r="BB203">
        <v>6.0499999999999998E-2</v>
      </c>
      <c r="BC203">
        <v>1.7462</v>
      </c>
      <c r="BD203">
        <v>0.14380000000000001</v>
      </c>
      <c r="BE203">
        <v>5.9779</v>
      </c>
      <c r="BF203" t="s">
        <v>787</v>
      </c>
      <c r="BG203" t="s">
        <v>786</v>
      </c>
      <c r="BH203">
        <v>7.0000000000000001E-3</v>
      </c>
      <c r="BI203">
        <v>4.4850000000000003</v>
      </c>
      <c r="BJ203">
        <v>4.99E-2</v>
      </c>
      <c r="BK203">
        <v>16.139700000000001</v>
      </c>
      <c r="BL203" t="s">
        <v>787</v>
      </c>
      <c r="BM203" t="s">
        <v>786</v>
      </c>
      <c r="BN203">
        <v>2.7400000000000001E-2</v>
      </c>
      <c r="BO203">
        <v>2.3424</v>
      </c>
      <c r="BP203">
        <v>9.8299999999999998E-2</v>
      </c>
      <c r="BQ203">
        <v>6.3902999999999999</v>
      </c>
      <c r="BR203" t="s">
        <v>787</v>
      </c>
      <c r="BS203" t="s">
        <v>786</v>
      </c>
      <c r="BT203">
        <v>1.4E-3</v>
      </c>
      <c r="BU203">
        <v>6.2370999999999999</v>
      </c>
      <c r="BV203">
        <v>9.6600000000000005E-2</v>
      </c>
      <c r="BW203">
        <v>9.9610000000000003</v>
      </c>
      <c r="BX203" t="s">
        <v>789</v>
      </c>
      <c r="BY203" t="s">
        <v>786</v>
      </c>
      <c r="BZ203">
        <v>8.0000000000000004E-4</v>
      </c>
      <c r="CA203">
        <v>10.9213</v>
      </c>
      <c r="CB203">
        <v>5.3400000000000003E-2</v>
      </c>
      <c r="CC203">
        <v>25.691199999999998</v>
      </c>
      <c r="CD203" t="s">
        <v>787</v>
      </c>
      <c r="CE203" t="s">
        <v>786</v>
      </c>
      <c r="CF203">
        <v>1.4E-3</v>
      </c>
      <c r="CG203">
        <v>7.1243999999999996</v>
      </c>
      <c r="CH203">
        <v>5.3800000000000001E-2</v>
      </c>
      <c r="CI203">
        <v>15.2879</v>
      </c>
      <c r="CJ203" t="s">
        <v>787</v>
      </c>
      <c r="CK203" t="s">
        <v>786</v>
      </c>
      <c r="CL203">
        <v>2.8899999999999999E-2</v>
      </c>
      <c r="CM203">
        <v>1.1884999999999999</v>
      </c>
      <c r="CN203">
        <v>6.5600000000000006E-2</v>
      </c>
      <c r="CO203">
        <v>5.4401999999999999</v>
      </c>
      <c r="CP203" t="s">
        <v>787</v>
      </c>
      <c r="CQ203" t="s">
        <v>786</v>
      </c>
      <c r="CR203">
        <v>2.7799999999999998E-2</v>
      </c>
      <c r="CS203">
        <v>2.1511</v>
      </c>
      <c r="CT203">
        <v>7.7299999999999994E-2</v>
      </c>
      <c r="CU203">
        <v>7.2192999999999996</v>
      </c>
      <c r="CV203" t="s">
        <v>787</v>
      </c>
      <c r="CW203" t="s">
        <v>786</v>
      </c>
      <c r="CX203">
        <v>3.85E-2</v>
      </c>
      <c r="CY203">
        <v>2.2711999999999999</v>
      </c>
      <c r="CZ203">
        <v>9.06E-2</v>
      </c>
      <c r="DA203">
        <v>6.9615</v>
      </c>
      <c r="DB203" t="s">
        <v>787</v>
      </c>
      <c r="DC203" t="s">
        <v>786</v>
      </c>
      <c r="DD203">
        <v>8.3500000000000005E-2</v>
      </c>
      <c r="DE203">
        <v>1.1573</v>
      </c>
      <c r="DF203">
        <v>0.1124</v>
      </c>
      <c r="DG203">
        <v>5.1870000000000003</v>
      </c>
      <c r="DH203" t="s">
        <v>787</v>
      </c>
      <c r="DI203" t="s">
        <v>786</v>
      </c>
      <c r="DJ203">
        <v>5.6099999999999997E-2</v>
      </c>
      <c r="DK203">
        <v>1.2251000000000001</v>
      </c>
      <c r="DL203">
        <v>0.21079999999999999</v>
      </c>
      <c r="DM203">
        <v>5.7995000000000001</v>
      </c>
      <c r="DN203" t="s">
        <v>787</v>
      </c>
      <c r="DO203" t="s">
        <v>786</v>
      </c>
      <c r="DP203">
        <v>0.34320000000000001</v>
      </c>
      <c r="DQ203">
        <v>0.3175</v>
      </c>
      <c r="DR203">
        <v>0.36249999999999999</v>
      </c>
      <c r="DS203">
        <v>1.2763</v>
      </c>
      <c r="DT203">
        <v>3.6600000000000001E-2</v>
      </c>
      <c r="DU203">
        <v>5</v>
      </c>
    </row>
    <row r="204" spans="1:125" x14ac:dyDescent="0.25">
      <c r="A204">
        <v>0</v>
      </c>
      <c r="B204" t="s">
        <v>790</v>
      </c>
      <c r="C204" t="s">
        <v>32</v>
      </c>
      <c r="D204" t="s">
        <v>791</v>
      </c>
      <c r="E204" t="s">
        <v>790</v>
      </c>
      <c r="F204">
        <v>0</v>
      </c>
      <c r="G204">
        <v>51.666699999999999</v>
      </c>
      <c r="H204">
        <v>2.46E-2</v>
      </c>
      <c r="I204">
        <v>58.240400000000001</v>
      </c>
      <c r="J204" t="s">
        <v>791</v>
      </c>
      <c r="K204" t="s">
        <v>790</v>
      </c>
      <c r="L204">
        <v>0</v>
      </c>
      <c r="M204">
        <v>51.666699999999999</v>
      </c>
      <c r="N204">
        <v>2.46E-2</v>
      </c>
      <c r="O204">
        <v>58.240400000000001</v>
      </c>
      <c r="P204" t="s">
        <v>791</v>
      </c>
      <c r="Q204" t="s">
        <v>790</v>
      </c>
      <c r="R204">
        <v>0</v>
      </c>
      <c r="S204">
        <v>72.5</v>
      </c>
      <c r="T204">
        <v>1.52E-2</v>
      </c>
      <c r="U204">
        <v>64.176400000000001</v>
      </c>
      <c r="V204" t="s">
        <v>791</v>
      </c>
      <c r="W204" t="s">
        <v>790</v>
      </c>
      <c r="X204">
        <v>0</v>
      </c>
      <c r="Y204">
        <v>58.333300000000001</v>
      </c>
      <c r="Z204">
        <v>1.0500000000000001E-2</v>
      </c>
      <c r="AA204">
        <v>84.1905</v>
      </c>
      <c r="AB204" t="s">
        <v>791</v>
      </c>
      <c r="AC204" t="s">
        <v>790</v>
      </c>
      <c r="AD204">
        <v>0</v>
      </c>
      <c r="AE204">
        <v>52.857100000000003</v>
      </c>
      <c r="AF204">
        <v>1.72E-2</v>
      </c>
      <c r="AG204">
        <v>74.6233</v>
      </c>
      <c r="AH204" t="s">
        <v>791</v>
      </c>
      <c r="AI204" t="s">
        <v>790</v>
      </c>
      <c r="AJ204">
        <v>0</v>
      </c>
      <c r="AK204">
        <v>67.5</v>
      </c>
      <c r="AL204">
        <v>2.35E-2</v>
      </c>
      <c r="AM204">
        <v>76.860500000000002</v>
      </c>
      <c r="AN204" t="s">
        <v>791</v>
      </c>
      <c r="AO204" t="s">
        <v>790</v>
      </c>
      <c r="AP204">
        <v>1E-4</v>
      </c>
      <c r="AQ204">
        <v>32.700000000000003</v>
      </c>
      <c r="AR204">
        <v>1.7999999999999999E-2</v>
      </c>
      <c r="AS204">
        <v>45.415399999999998</v>
      </c>
      <c r="AT204" t="s">
        <v>791</v>
      </c>
      <c r="AU204" t="s">
        <v>790</v>
      </c>
      <c r="AV204">
        <v>1E-4</v>
      </c>
      <c r="AW204">
        <v>17.045500000000001</v>
      </c>
      <c r="AX204">
        <v>3.2500000000000001E-2</v>
      </c>
      <c r="AY204">
        <v>28.498200000000001</v>
      </c>
      <c r="AZ204" t="s">
        <v>791</v>
      </c>
      <c r="BA204" t="s">
        <v>790</v>
      </c>
      <c r="BB204">
        <v>2.0000000000000001E-4</v>
      </c>
      <c r="BC204">
        <v>19.407399999999999</v>
      </c>
      <c r="BD204">
        <v>3.3399999999999999E-2</v>
      </c>
      <c r="BE204">
        <v>28.861999999999998</v>
      </c>
      <c r="BF204" t="s">
        <v>791</v>
      </c>
      <c r="BG204" t="s">
        <v>790</v>
      </c>
      <c r="BH204">
        <v>1E-4</v>
      </c>
      <c r="BI204">
        <v>46.5</v>
      </c>
      <c r="BJ204">
        <v>1.9900000000000001E-2</v>
      </c>
      <c r="BK204">
        <v>59.128700000000002</v>
      </c>
      <c r="BL204" t="s">
        <v>791</v>
      </c>
      <c r="BM204" t="s">
        <v>790</v>
      </c>
      <c r="BN204">
        <v>0</v>
      </c>
      <c r="BO204">
        <v>38.333300000000001</v>
      </c>
      <c r="BP204">
        <v>1.6899999999999998E-2</v>
      </c>
      <c r="BQ204">
        <v>55.884500000000003</v>
      </c>
      <c r="BR204" t="s">
        <v>791</v>
      </c>
      <c r="BS204" t="s">
        <v>790</v>
      </c>
      <c r="BT204">
        <v>0</v>
      </c>
      <c r="BU204">
        <v>49</v>
      </c>
      <c r="BV204">
        <v>3.2500000000000001E-2</v>
      </c>
      <c r="BW204">
        <v>45.582099999999997</v>
      </c>
      <c r="BX204" t="s">
        <v>792</v>
      </c>
      <c r="BY204" t="s">
        <v>790</v>
      </c>
      <c r="BZ204">
        <v>0</v>
      </c>
      <c r="CA204">
        <v>46</v>
      </c>
      <c r="CB204">
        <v>2.58E-2</v>
      </c>
      <c r="CC204">
        <v>54.575499999999998</v>
      </c>
      <c r="CD204" t="s">
        <v>791</v>
      </c>
      <c r="CE204" t="s">
        <v>790</v>
      </c>
      <c r="CF204">
        <v>0</v>
      </c>
      <c r="CG204">
        <v>45</v>
      </c>
      <c r="CH204">
        <v>1.41E-2</v>
      </c>
      <c r="CI204">
        <v>59.374299999999998</v>
      </c>
      <c r="CJ204" t="s">
        <v>791</v>
      </c>
      <c r="CK204" t="s">
        <v>790</v>
      </c>
      <c r="CL204">
        <v>0</v>
      </c>
      <c r="CM204">
        <v>28.333300000000001</v>
      </c>
      <c r="CN204">
        <v>1.0999999999999999E-2</v>
      </c>
      <c r="CO204">
        <v>47.132300000000001</v>
      </c>
      <c r="CP204" t="s">
        <v>793</v>
      </c>
      <c r="CQ204" t="s">
        <v>790</v>
      </c>
      <c r="CR204">
        <v>0</v>
      </c>
      <c r="CS204">
        <v>39</v>
      </c>
      <c r="CT204">
        <v>1.1900000000000001E-2</v>
      </c>
      <c r="CU204">
        <v>63.5319</v>
      </c>
      <c r="CV204" t="s">
        <v>793</v>
      </c>
      <c r="CW204" t="s">
        <v>790</v>
      </c>
      <c r="CX204">
        <v>1E-4</v>
      </c>
      <c r="CY204">
        <v>37.4</v>
      </c>
      <c r="CZ204">
        <v>1.5699999999999999E-2</v>
      </c>
      <c r="DA204">
        <v>59.841099999999997</v>
      </c>
      <c r="DB204" t="s">
        <v>791</v>
      </c>
      <c r="DC204" t="s">
        <v>790</v>
      </c>
      <c r="DD204">
        <v>2.0000000000000001E-4</v>
      </c>
      <c r="DE204">
        <v>22.708300000000001</v>
      </c>
      <c r="DF204">
        <v>2.4299999999999999E-2</v>
      </c>
      <c r="DG204">
        <v>36.532299999999999</v>
      </c>
      <c r="DH204" t="s">
        <v>791</v>
      </c>
      <c r="DI204" t="s">
        <v>790</v>
      </c>
      <c r="DJ204">
        <v>1.1000000000000001E-3</v>
      </c>
      <c r="DK204">
        <v>10.917</v>
      </c>
      <c r="DL204">
        <v>9.7699999999999995E-2</v>
      </c>
      <c r="DM204">
        <v>18.857600000000001</v>
      </c>
      <c r="DN204" t="s">
        <v>791</v>
      </c>
      <c r="DO204" t="s">
        <v>790</v>
      </c>
      <c r="DP204">
        <v>2.3999999999999998E-3</v>
      </c>
      <c r="DQ204">
        <v>10.7173</v>
      </c>
      <c r="DR204">
        <v>9.6799999999999997E-2</v>
      </c>
      <c r="DS204">
        <v>17.7806</v>
      </c>
      <c r="DT204">
        <v>2.0000000000000001E-4</v>
      </c>
      <c r="DU204">
        <v>0</v>
      </c>
    </row>
    <row r="205" spans="1:125" x14ac:dyDescent="0.25">
      <c r="A205">
        <v>0</v>
      </c>
      <c r="B205" t="s">
        <v>794</v>
      </c>
      <c r="C205" t="s">
        <v>32</v>
      </c>
      <c r="D205" t="s">
        <v>795</v>
      </c>
      <c r="E205" t="s">
        <v>794</v>
      </c>
      <c r="F205">
        <v>0</v>
      </c>
      <c r="G205">
        <v>90</v>
      </c>
      <c r="H205">
        <v>7.4999999999999997E-3</v>
      </c>
      <c r="I205">
        <v>95.783199999999994</v>
      </c>
      <c r="J205" t="s">
        <v>795</v>
      </c>
      <c r="K205" t="s">
        <v>794</v>
      </c>
      <c r="L205">
        <v>0</v>
      </c>
      <c r="M205">
        <v>90</v>
      </c>
      <c r="N205">
        <v>7.4999999999999997E-3</v>
      </c>
      <c r="O205">
        <v>95.783199999999994</v>
      </c>
      <c r="P205" t="s">
        <v>795</v>
      </c>
      <c r="Q205" t="s">
        <v>794</v>
      </c>
      <c r="R205">
        <v>0</v>
      </c>
      <c r="S205">
        <v>60.714300000000001</v>
      </c>
      <c r="T205">
        <v>1.2500000000000001E-2</v>
      </c>
      <c r="U205">
        <v>74.863399999999999</v>
      </c>
      <c r="V205" t="s">
        <v>796</v>
      </c>
      <c r="W205" t="s">
        <v>794</v>
      </c>
      <c r="X205">
        <v>0</v>
      </c>
      <c r="Y205">
        <v>67.5</v>
      </c>
      <c r="Z205">
        <v>9.9000000000000008E-3</v>
      </c>
      <c r="AA205">
        <v>86.1845</v>
      </c>
      <c r="AB205" t="s">
        <v>796</v>
      </c>
      <c r="AC205" t="s">
        <v>794</v>
      </c>
      <c r="AD205">
        <v>0</v>
      </c>
      <c r="AE205">
        <v>67.5</v>
      </c>
      <c r="AF205">
        <v>1.2800000000000001E-2</v>
      </c>
      <c r="AG205">
        <v>85.455600000000004</v>
      </c>
      <c r="AH205" t="s">
        <v>796</v>
      </c>
      <c r="AI205" t="s">
        <v>794</v>
      </c>
      <c r="AJ205">
        <v>0</v>
      </c>
      <c r="AK205">
        <v>60.833300000000001</v>
      </c>
      <c r="AL205">
        <v>2.1100000000000001E-2</v>
      </c>
      <c r="AM205">
        <v>81.534999999999997</v>
      </c>
      <c r="AN205" t="s">
        <v>795</v>
      </c>
      <c r="AO205" t="s">
        <v>794</v>
      </c>
      <c r="AP205">
        <v>0</v>
      </c>
      <c r="AQ205">
        <v>90</v>
      </c>
      <c r="AR205">
        <v>3.5999999999999999E-3</v>
      </c>
      <c r="AS205">
        <v>94.839200000000005</v>
      </c>
      <c r="AT205" t="s">
        <v>795</v>
      </c>
      <c r="AU205" t="s">
        <v>794</v>
      </c>
      <c r="AV205">
        <v>0</v>
      </c>
      <c r="AW205">
        <v>100</v>
      </c>
      <c r="AX205">
        <v>2.7000000000000001E-3</v>
      </c>
      <c r="AY205">
        <v>94.911500000000004</v>
      </c>
      <c r="AZ205" t="s">
        <v>795</v>
      </c>
      <c r="BA205" t="s">
        <v>794</v>
      </c>
      <c r="BB205">
        <v>0</v>
      </c>
      <c r="BC205">
        <v>100</v>
      </c>
      <c r="BD205">
        <v>2.8999999999999998E-3</v>
      </c>
      <c r="BE205">
        <v>94.122200000000007</v>
      </c>
      <c r="BF205" t="s">
        <v>795</v>
      </c>
      <c r="BG205" t="s">
        <v>794</v>
      </c>
      <c r="BH205">
        <v>0</v>
      </c>
      <c r="BI205">
        <v>66.25</v>
      </c>
      <c r="BJ205">
        <v>1.14E-2</v>
      </c>
      <c r="BK205">
        <v>86.173699999999997</v>
      </c>
      <c r="BL205" t="s">
        <v>796</v>
      </c>
      <c r="BM205" t="s">
        <v>794</v>
      </c>
      <c r="BN205">
        <v>0</v>
      </c>
      <c r="BO205">
        <v>80</v>
      </c>
      <c r="BP205">
        <v>6.1000000000000004E-3</v>
      </c>
      <c r="BQ205">
        <v>92.049000000000007</v>
      </c>
      <c r="BR205" t="s">
        <v>795</v>
      </c>
      <c r="BS205" t="s">
        <v>794</v>
      </c>
      <c r="BT205">
        <v>0</v>
      </c>
      <c r="BU205">
        <v>85</v>
      </c>
      <c r="BV205">
        <v>1.0200000000000001E-2</v>
      </c>
      <c r="BW205">
        <v>90.224699999999999</v>
      </c>
      <c r="BX205" t="s">
        <v>797</v>
      </c>
      <c r="BY205" t="s">
        <v>794</v>
      </c>
      <c r="BZ205">
        <v>0</v>
      </c>
      <c r="CA205">
        <v>80</v>
      </c>
      <c r="CB205">
        <v>1.0500000000000001E-2</v>
      </c>
      <c r="CC205">
        <v>88.413499999999999</v>
      </c>
      <c r="CD205" t="s">
        <v>795</v>
      </c>
      <c r="CE205" t="s">
        <v>794</v>
      </c>
      <c r="CF205">
        <v>0</v>
      </c>
      <c r="CG205">
        <v>80</v>
      </c>
      <c r="CH205">
        <v>5.1999999999999998E-3</v>
      </c>
      <c r="CI205">
        <v>92.381500000000003</v>
      </c>
      <c r="CJ205" t="s">
        <v>796</v>
      </c>
      <c r="CK205" t="s">
        <v>794</v>
      </c>
      <c r="CL205">
        <v>0</v>
      </c>
      <c r="CM205">
        <v>100</v>
      </c>
      <c r="CN205">
        <v>2E-3</v>
      </c>
      <c r="CO205">
        <v>95.539599999999993</v>
      </c>
      <c r="CP205" t="s">
        <v>796</v>
      </c>
      <c r="CQ205" t="s">
        <v>794</v>
      </c>
      <c r="CR205">
        <v>0</v>
      </c>
      <c r="CS205">
        <v>75</v>
      </c>
      <c r="CT205">
        <v>5.4000000000000003E-3</v>
      </c>
      <c r="CU205">
        <v>91.090100000000007</v>
      </c>
      <c r="CV205" t="s">
        <v>796</v>
      </c>
      <c r="CW205" t="s">
        <v>794</v>
      </c>
      <c r="CX205">
        <v>0</v>
      </c>
      <c r="CY205">
        <v>75</v>
      </c>
      <c r="CZ205">
        <v>6.4999999999999997E-3</v>
      </c>
      <c r="DA205">
        <v>91.250799999999998</v>
      </c>
      <c r="DB205" t="s">
        <v>796</v>
      </c>
      <c r="DC205" t="s">
        <v>794</v>
      </c>
      <c r="DD205">
        <v>0</v>
      </c>
      <c r="DE205">
        <v>80</v>
      </c>
      <c r="DF205">
        <v>3.3E-3</v>
      </c>
      <c r="DG205">
        <v>95.094499999999996</v>
      </c>
      <c r="DH205" t="s">
        <v>795</v>
      </c>
      <c r="DI205" t="s">
        <v>794</v>
      </c>
      <c r="DJ205">
        <v>0</v>
      </c>
      <c r="DK205">
        <v>85</v>
      </c>
      <c r="DL205">
        <v>9.7999999999999997E-3</v>
      </c>
      <c r="DM205">
        <v>89.787099999999995</v>
      </c>
      <c r="DN205" t="s">
        <v>795</v>
      </c>
      <c r="DO205" t="s">
        <v>794</v>
      </c>
      <c r="DP205">
        <v>0</v>
      </c>
      <c r="DQ205">
        <v>75</v>
      </c>
      <c r="DR205">
        <v>1.09E-2</v>
      </c>
      <c r="DS205">
        <v>85.300899999999999</v>
      </c>
      <c r="DT205">
        <v>0</v>
      </c>
      <c r="DU205">
        <v>0</v>
      </c>
    </row>
    <row r="206" spans="1:125" x14ac:dyDescent="0.25">
      <c r="A206">
        <v>0</v>
      </c>
      <c r="B206" t="s">
        <v>798</v>
      </c>
      <c r="C206" t="s">
        <v>32</v>
      </c>
      <c r="D206" t="s">
        <v>799</v>
      </c>
      <c r="E206" t="s">
        <v>798</v>
      </c>
      <c r="F206">
        <v>0</v>
      </c>
      <c r="G206">
        <v>49.333300000000001</v>
      </c>
      <c r="H206">
        <v>1.9400000000000001E-2</v>
      </c>
      <c r="I206">
        <v>69.521600000000007</v>
      </c>
      <c r="J206" t="s">
        <v>799</v>
      </c>
      <c r="K206" t="s">
        <v>798</v>
      </c>
      <c r="L206">
        <v>0</v>
      </c>
      <c r="M206">
        <v>49.333300000000001</v>
      </c>
      <c r="N206">
        <v>1.9400000000000001E-2</v>
      </c>
      <c r="O206">
        <v>69.521600000000007</v>
      </c>
      <c r="P206" t="s">
        <v>799</v>
      </c>
      <c r="Q206" t="s">
        <v>798</v>
      </c>
      <c r="R206">
        <v>1E-4</v>
      </c>
      <c r="S206">
        <v>49.666699999999999</v>
      </c>
      <c r="T206">
        <v>1.52E-2</v>
      </c>
      <c r="U206">
        <v>63.985999999999997</v>
      </c>
      <c r="V206" t="s">
        <v>799</v>
      </c>
      <c r="W206" t="s">
        <v>798</v>
      </c>
      <c r="X206">
        <v>0</v>
      </c>
      <c r="Y206">
        <v>40.5</v>
      </c>
      <c r="Z206">
        <v>1.15E-2</v>
      </c>
      <c r="AA206">
        <v>80.676900000000003</v>
      </c>
      <c r="AB206" t="s">
        <v>799</v>
      </c>
      <c r="AC206" t="s">
        <v>798</v>
      </c>
      <c r="AD206">
        <v>0</v>
      </c>
      <c r="AE206">
        <v>44</v>
      </c>
      <c r="AF206">
        <v>1.5800000000000002E-2</v>
      </c>
      <c r="AG206">
        <v>78.208299999999994</v>
      </c>
      <c r="AH206" t="s">
        <v>799</v>
      </c>
      <c r="AI206" t="s">
        <v>798</v>
      </c>
      <c r="AJ206">
        <v>1E-4</v>
      </c>
      <c r="AK206">
        <v>38.6</v>
      </c>
      <c r="AL206">
        <v>2.5000000000000001E-2</v>
      </c>
      <c r="AM206">
        <v>74.0852</v>
      </c>
      <c r="AN206" t="s">
        <v>799</v>
      </c>
      <c r="AO206" t="s">
        <v>798</v>
      </c>
      <c r="AP206">
        <v>0</v>
      </c>
      <c r="AQ206">
        <v>46.333300000000001</v>
      </c>
      <c r="AR206">
        <v>1.04E-2</v>
      </c>
      <c r="AS206">
        <v>66.754400000000004</v>
      </c>
      <c r="AT206" t="s">
        <v>800</v>
      </c>
      <c r="AU206" t="s">
        <v>798</v>
      </c>
      <c r="AV206">
        <v>0</v>
      </c>
      <c r="AW206">
        <v>47</v>
      </c>
      <c r="AX206">
        <v>6.8999999999999999E-3</v>
      </c>
      <c r="AY206">
        <v>75.372200000000007</v>
      </c>
      <c r="AZ206" t="s">
        <v>800</v>
      </c>
      <c r="BA206" t="s">
        <v>798</v>
      </c>
      <c r="BB206">
        <v>0</v>
      </c>
      <c r="BC206">
        <v>49</v>
      </c>
      <c r="BD206">
        <v>7.1999999999999998E-3</v>
      </c>
      <c r="BE206">
        <v>74.529899999999998</v>
      </c>
      <c r="BF206" t="s">
        <v>799</v>
      </c>
      <c r="BG206" t="s">
        <v>798</v>
      </c>
      <c r="BH206">
        <v>0</v>
      </c>
      <c r="BI206">
        <v>50.909100000000002</v>
      </c>
      <c r="BJ206">
        <v>1.5299999999999999E-2</v>
      </c>
      <c r="BK206">
        <v>73.254800000000003</v>
      </c>
      <c r="BL206" t="s">
        <v>799</v>
      </c>
      <c r="BM206" t="s">
        <v>798</v>
      </c>
      <c r="BN206">
        <v>1E-4</v>
      </c>
      <c r="BO206">
        <v>32.714300000000001</v>
      </c>
      <c r="BP206">
        <v>1.2E-2</v>
      </c>
      <c r="BQ206">
        <v>70.374499999999998</v>
      </c>
      <c r="BR206" t="s">
        <v>799</v>
      </c>
      <c r="BS206" t="s">
        <v>798</v>
      </c>
      <c r="BT206">
        <v>0</v>
      </c>
      <c r="BU206">
        <v>33</v>
      </c>
      <c r="BV206">
        <v>3.5099999999999999E-2</v>
      </c>
      <c r="BW206">
        <v>42.3491</v>
      </c>
      <c r="BX206" t="s">
        <v>799</v>
      </c>
      <c r="BY206" t="s">
        <v>798</v>
      </c>
      <c r="BZ206">
        <v>1E-4</v>
      </c>
      <c r="CA206">
        <v>31.4</v>
      </c>
      <c r="CB206">
        <v>2.24E-2</v>
      </c>
      <c r="CC206">
        <v>60.761899999999997</v>
      </c>
      <c r="CD206" t="s">
        <v>801</v>
      </c>
      <c r="CE206" t="s">
        <v>798</v>
      </c>
      <c r="CF206">
        <v>0</v>
      </c>
      <c r="CG206">
        <v>34.5</v>
      </c>
      <c r="CH206">
        <v>0.01</v>
      </c>
      <c r="CI206">
        <v>73.268799999999999</v>
      </c>
      <c r="CJ206" t="s">
        <v>799</v>
      </c>
      <c r="CK206" t="s">
        <v>798</v>
      </c>
      <c r="CL206">
        <v>0</v>
      </c>
      <c r="CM206">
        <v>50</v>
      </c>
      <c r="CN206">
        <v>5.0000000000000001E-3</v>
      </c>
      <c r="CO206">
        <v>76.179299999999998</v>
      </c>
      <c r="CP206" t="s">
        <v>799</v>
      </c>
      <c r="CQ206" t="s">
        <v>798</v>
      </c>
      <c r="CR206">
        <v>0</v>
      </c>
      <c r="CS206">
        <v>46</v>
      </c>
      <c r="CT206">
        <v>8.8000000000000005E-3</v>
      </c>
      <c r="CU206">
        <v>76.1023</v>
      </c>
      <c r="CV206" t="s">
        <v>799</v>
      </c>
      <c r="CW206" t="s">
        <v>798</v>
      </c>
      <c r="CX206">
        <v>0</v>
      </c>
      <c r="CY206">
        <v>47.5</v>
      </c>
      <c r="CZ206">
        <v>1.06E-2</v>
      </c>
      <c r="DA206">
        <v>76.329899999999995</v>
      </c>
      <c r="DB206" t="s">
        <v>800</v>
      </c>
      <c r="DC206" t="s">
        <v>798</v>
      </c>
      <c r="DD206">
        <v>0</v>
      </c>
      <c r="DE206">
        <v>46</v>
      </c>
      <c r="DF206">
        <v>8.3000000000000001E-3</v>
      </c>
      <c r="DG206">
        <v>73.7881</v>
      </c>
      <c r="DH206" t="s">
        <v>799</v>
      </c>
      <c r="DI206" t="s">
        <v>798</v>
      </c>
      <c r="DJ206">
        <v>1E-4</v>
      </c>
      <c r="DK206">
        <v>26.916699999999999</v>
      </c>
      <c r="DL206">
        <v>3.6499999999999998E-2</v>
      </c>
      <c r="DM206">
        <v>48.772300000000001</v>
      </c>
      <c r="DN206" t="s">
        <v>799</v>
      </c>
      <c r="DO206" t="s">
        <v>798</v>
      </c>
      <c r="DP206">
        <v>5.9999999999999995E-4</v>
      </c>
      <c r="DQ206">
        <v>17.438099999999999</v>
      </c>
      <c r="DR206">
        <v>5.9200000000000003E-2</v>
      </c>
      <c r="DS206">
        <v>30.787500000000001</v>
      </c>
      <c r="DT206">
        <v>1E-4</v>
      </c>
      <c r="DU206">
        <v>0</v>
      </c>
    </row>
    <row r="207" spans="1:125" x14ac:dyDescent="0.25">
      <c r="A207">
        <v>0</v>
      </c>
      <c r="B207" t="s">
        <v>802</v>
      </c>
      <c r="C207" t="s">
        <v>32</v>
      </c>
      <c r="D207" t="s">
        <v>803</v>
      </c>
      <c r="E207" t="s">
        <v>802</v>
      </c>
      <c r="F207">
        <v>1E-4</v>
      </c>
      <c r="G207">
        <v>44</v>
      </c>
      <c r="H207">
        <v>2.92E-2</v>
      </c>
      <c r="I207">
        <v>49.827399999999997</v>
      </c>
      <c r="J207" t="s">
        <v>803</v>
      </c>
      <c r="K207" t="s">
        <v>802</v>
      </c>
      <c r="L207">
        <v>1E-4</v>
      </c>
      <c r="M207">
        <v>44</v>
      </c>
      <c r="N207">
        <v>2.92E-2</v>
      </c>
      <c r="O207">
        <v>49.827399999999997</v>
      </c>
      <c r="P207" t="s">
        <v>804</v>
      </c>
      <c r="Q207" t="s">
        <v>802</v>
      </c>
      <c r="R207">
        <v>0</v>
      </c>
      <c r="S207">
        <v>61.428600000000003</v>
      </c>
      <c r="T207">
        <v>1.2500000000000001E-2</v>
      </c>
      <c r="U207">
        <v>75.207300000000004</v>
      </c>
      <c r="V207" t="s">
        <v>804</v>
      </c>
      <c r="W207" t="s">
        <v>802</v>
      </c>
      <c r="X207">
        <v>0</v>
      </c>
      <c r="Y207">
        <v>65</v>
      </c>
      <c r="Z207">
        <v>8.2000000000000007E-3</v>
      </c>
      <c r="AA207">
        <v>91.225300000000004</v>
      </c>
      <c r="AB207" t="s">
        <v>804</v>
      </c>
      <c r="AC207" t="s">
        <v>802</v>
      </c>
      <c r="AD207">
        <v>0</v>
      </c>
      <c r="AE207">
        <v>61.25</v>
      </c>
      <c r="AF207">
        <v>1.12E-2</v>
      </c>
      <c r="AG207">
        <v>89.5274</v>
      </c>
      <c r="AH207" t="s">
        <v>804</v>
      </c>
      <c r="AI207" t="s">
        <v>802</v>
      </c>
      <c r="AJ207">
        <v>0</v>
      </c>
      <c r="AK207">
        <v>55.714300000000001</v>
      </c>
      <c r="AL207">
        <v>1.8200000000000001E-2</v>
      </c>
      <c r="AM207">
        <v>86.762799999999999</v>
      </c>
      <c r="AN207" t="s">
        <v>804</v>
      </c>
      <c r="AO207" t="s">
        <v>802</v>
      </c>
      <c r="AP207">
        <v>0</v>
      </c>
      <c r="AQ207">
        <v>58.75</v>
      </c>
      <c r="AR207">
        <v>9.1000000000000004E-3</v>
      </c>
      <c r="AS207">
        <v>71.813800000000001</v>
      </c>
      <c r="AT207" t="e">
        <f>-AVKYMRXR</f>
        <v>#NAME?</v>
      </c>
      <c r="AU207" t="s">
        <v>802</v>
      </c>
      <c r="AV207">
        <v>0</v>
      </c>
      <c r="AW207">
        <v>65</v>
      </c>
      <c r="AX207">
        <v>5.4000000000000003E-3</v>
      </c>
      <c r="AY207">
        <v>82.028800000000004</v>
      </c>
      <c r="AZ207" t="s">
        <v>803</v>
      </c>
      <c r="BA207" t="s">
        <v>802</v>
      </c>
      <c r="BB207">
        <v>0</v>
      </c>
      <c r="BC207">
        <v>55</v>
      </c>
      <c r="BD207">
        <v>5.4000000000000003E-3</v>
      </c>
      <c r="BE207">
        <v>82.468999999999994</v>
      </c>
      <c r="BF207" t="s">
        <v>803</v>
      </c>
      <c r="BG207" t="s">
        <v>802</v>
      </c>
      <c r="BH207">
        <v>0</v>
      </c>
      <c r="BI207">
        <v>70</v>
      </c>
      <c r="BJ207">
        <v>1.0699999999999999E-2</v>
      </c>
      <c r="BK207">
        <v>88.449600000000004</v>
      </c>
      <c r="BL207" t="s">
        <v>804</v>
      </c>
      <c r="BM207" t="s">
        <v>802</v>
      </c>
      <c r="BN207">
        <v>0</v>
      </c>
      <c r="BO207">
        <v>70</v>
      </c>
      <c r="BP207">
        <v>5.8999999999999999E-3</v>
      </c>
      <c r="BQ207">
        <v>92.852900000000005</v>
      </c>
      <c r="BR207" t="s">
        <v>804</v>
      </c>
      <c r="BS207" t="s">
        <v>802</v>
      </c>
      <c r="BT207">
        <v>0</v>
      </c>
      <c r="BU207">
        <v>38</v>
      </c>
      <c r="BV207">
        <v>2.4500000000000001E-2</v>
      </c>
      <c r="BW207">
        <v>58.144799999999996</v>
      </c>
      <c r="BX207" t="s">
        <v>804</v>
      </c>
      <c r="BY207" t="s">
        <v>802</v>
      </c>
      <c r="BZ207">
        <v>2.0000000000000001E-4</v>
      </c>
      <c r="CA207">
        <v>19.964300000000001</v>
      </c>
      <c r="CB207">
        <v>2.3300000000000001E-2</v>
      </c>
      <c r="CC207">
        <v>58.991999999999997</v>
      </c>
      <c r="CD207" t="s">
        <v>804</v>
      </c>
      <c r="CE207" t="s">
        <v>802</v>
      </c>
      <c r="CF207">
        <v>0</v>
      </c>
      <c r="CG207">
        <v>57.5</v>
      </c>
      <c r="CH207">
        <v>8.8000000000000005E-3</v>
      </c>
      <c r="CI207">
        <v>78.004900000000006</v>
      </c>
      <c r="CJ207" t="e">
        <f>-AVKYMRXR</f>
        <v>#NAME?</v>
      </c>
      <c r="CK207" t="s">
        <v>802</v>
      </c>
      <c r="CL207">
        <v>0</v>
      </c>
      <c r="CM207">
        <v>70</v>
      </c>
      <c r="CN207">
        <v>3.0000000000000001E-3</v>
      </c>
      <c r="CO207">
        <v>89.690100000000001</v>
      </c>
      <c r="CP207" t="s">
        <v>804</v>
      </c>
      <c r="CQ207" t="s">
        <v>802</v>
      </c>
      <c r="CR207">
        <v>0</v>
      </c>
      <c r="CS207">
        <v>75</v>
      </c>
      <c r="CT207">
        <v>5.0000000000000001E-3</v>
      </c>
      <c r="CU207">
        <v>92.615600000000001</v>
      </c>
      <c r="CV207" t="s">
        <v>804</v>
      </c>
      <c r="CW207" t="s">
        <v>802</v>
      </c>
      <c r="CX207">
        <v>0</v>
      </c>
      <c r="CY207">
        <v>77.5</v>
      </c>
      <c r="CZ207">
        <v>6.1000000000000004E-3</v>
      </c>
      <c r="DA207">
        <v>92.389099999999999</v>
      </c>
      <c r="DB207" t="s">
        <v>803</v>
      </c>
      <c r="DC207" t="s">
        <v>802</v>
      </c>
      <c r="DD207">
        <v>0</v>
      </c>
      <c r="DE207">
        <v>80</v>
      </c>
      <c r="DF207">
        <v>4.8999999999999998E-3</v>
      </c>
      <c r="DG207">
        <v>88.451099999999997</v>
      </c>
      <c r="DH207" t="s">
        <v>804</v>
      </c>
      <c r="DI207" t="s">
        <v>802</v>
      </c>
      <c r="DJ207">
        <v>0</v>
      </c>
      <c r="DK207">
        <v>39.333300000000001</v>
      </c>
      <c r="DL207">
        <v>2.6499999999999999E-2</v>
      </c>
      <c r="DM207">
        <v>60.2181</v>
      </c>
      <c r="DN207" t="s">
        <v>804</v>
      </c>
      <c r="DO207" t="s">
        <v>802</v>
      </c>
      <c r="DP207">
        <v>1E-4</v>
      </c>
      <c r="DQ207">
        <v>34.857100000000003</v>
      </c>
      <c r="DR207">
        <v>2.5100000000000001E-2</v>
      </c>
      <c r="DS207">
        <v>59.416800000000002</v>
      </c>
      <c r="DT207">
        <v>0</v>
      </c>
      <c r="DU207">
        <v>0</v>
      </c>
    </row>
    <row r="208" spans="1:125" x14ac:dyDescent="0.25">
      <c r="A208">
        <v>0</v>
      </c>
      <c r="B208" t="s">
        <v>805</v>
      </c>
      <c r="C208" t="s">
        <v>32</v>
      </c>
      <c r="D208" t="s">
        <v>806</v>
      </c>
      <c r="E208" t="s">
        <v>805</v>
      </c>
      <c r="F208">
        <v>0</v>
      </c>
      <c r="G208">
        <v>100</v>
      </c>
      <c r="H208">
        <v>3.5000000000000001E-3</v>
      </c>
      <c r="I208">
        <v>98.040999999999997</v>
      </c>
      <c r="J208" t="s">
        <v>806</v>
      </c>
      <c r="K208" t="s">
        <v>805</v>
      </c>
      <c r="L208">
        <v>0</v>
      </c>
      <c r="M208">
        <v>100</v>
      </c>
      <c r="N208">
        <v>3.5000000000000001E-3</v>
      </c>
      <c r="O208">
        <v>98.040999999999997</v>
      </c>
      <c r="P208" t="s">
        <v>806</v>
      </c>
      <c r="Q208" t="s">
        <v>805</v>
      </c>
      <c r="R208">
        <v>0</v>
      </c>
      <c r="S208">
        <v>97.5</v>
      </c>
      <c r="T208">
        <v>3.8999999999999998E-3</v>
      </c>
      <c r="U208">
        <v>97.1999</v>
      </c>
      <c r="V208" t="e">
        <f>-QXNTXDKD</f>
        <v>#NAME?</v>
      </c>
      <c r="W208" t="s">
        <v>805</v>
      </c>
      <c r="X208">
        <v>0</v>
      </c>
      <c r="Y208">
        <v>100</v>
      </c>
      <c r="Z208">
        <v>4.1999999999999997E-3</v>
      </c>
      <c r="AA208">
        <v>96.887299999999996</v>
      </c>
      <c r="AB208" t="s">
        <v>806</v>
      </c>
      <c r="AC208" t="s">
        <v>805</v>
      </c>
      <c r="AD208">
        <v>0</v>
      </c>
      <c r="AE208">
        <v>100</v>
      </c>
      <c r="AF208">
        <v>4.4999999999999997E-3</v>
      </c>
      <c r="AG208">
        <v>97.334699999999998</v>
      </c>
      <c r="AH208" t="s">
        <v>806</v>
      </c>
      <c r="AI208" t="s">
        <v>805</v>
      </c>
      <c r="AJ208">
        <v>0</v>
      </c>
      <c r="AK208">
        <v>95</v>
      </c>
      <c r="AL208">
        <v>9.5999999999999992E-3</v>
      </c>
      <c r="AM208">
        <v>96.306799999999996</v>
      </c>
      <c r="AN208" t="s">
        <v>807</v>
      </c>
      <c r="AO208" t="s">
        <v>805</v>
      </c>
      <c r="AP208">
        <v>0</v>
      </c>
      <c r="AQ208">
        <v>100</v>
      </c>
      <c r="AR208">
        <v>1.4E-3</v>
      </c>
      <c r="AS208">
        <v>97.9876</v>
      </c>
      <c r="AT208" t="s">
        <v>806</v>
      </c>
      <c r="AU208" t="s">
        <v>805</v>
      </c>
      <c r="AV208">
        <v>0</v>
      </c>
      <c r="AW208">
        <v>100</v>
      </c>
      <c r="AX208">
        <v>8.0000000000000004E-4</v>
      </c>
      <c r="AY208">
        <v>98.472999999999999</v>
      </c>
      <c r="AZ208" t="s">
        <v>806</v>
      </c>
      <c r="BA208" t="s">
        <v>805</v>
      </c>
      <c r="BB208">
        <v>0</v>
      </c>
      <c r="BC208">
        <v>100</v>
      </c>
      <c r="BD208">
        <v>8.9999999999999998E-4</v>
      </c>
      <c r="BE208">
        <v>98.286199999999994</v>
      </c>
      <c r="BF208" t="s">
        <v>806</v>
      </c>
      <c r="BG208" t="s">
        <v>805</v>
      </c>
      <c r="BH208">
        <v>0</v>
      </c>
      <c r="BI208">
        <v>95</v>
      </c>
      <c r="BJ208">
        <v>4.4000000000000003E-3</v>
      </c>
      <c r="BK208">
        <v>97.305700000000002</v>
      </c>
      <c r="BL208" t="s">
        <v>806</v>
      </c>
      <c r="BM208" t="s">
        <v>805</v>
      </c>
      <c r="BN208">
        <v>0</v>
      </c>
      <c r="BO208">
        <v>100</v>
      </c>
      <c r="BP208">
        <v>2.5999999999999999E-3</v>
      </c>
      <c r="BQ208">
        <v>97.554000000000002</v>
      </c>
      <c r="BR208" t="s">
        <v>808</v>
      </c>
      <c r="BS208" t="s">
        <v>805</v>
      </c>
      <c r="BT208">
        <v>0</v>
      </c>
      <c r="BU208">
        <v>100</v>
      </c>
      <c r="BV208">
        <v>3.3999999999999998E-3</v>
      </c>
      <c r="BW208">
        <v>97.865899999999996</v>
      </c>
      <c r="BX208" t="s">
        <v>806</v>
      </c>
      <c r="BY208" t="s">
        <v>805</v>
      </c>
      <c r="BZ208">
        <v>0</v>
      </c>
      <c r="CA208">
        <v>100</v>
      </c>
      <c r="CB208">
        <v>2.8E-3</v>
      </c>
      <c r="CC208">
        <v>98.101900000000001</v>
      </c>
      <c r="CD208" t="s">
        <v>806</v>
      </c>
      <c r="CE208" t="s">
        <v>805</v>
      </c>
      <c r="CF208">
        <v>0</v>
      </c>
      <c r="CG208">
        <v>100</v>
      </c>
      <c r="CH208">
        <v>1.5E-3</v>
      </c>
      <c r="CI208">
        <v>98.267499999999998</v>
      </c>
      <c r="CJ208" t="s">
        <v>806</v>
      </c>
      <c r="CK208" t="s">
        <v>805</v>
      </c>
      <c r="CL208">
        <v>0</v>
      </c>
      <c r="CM208">
        <v>100</v>
      </c>
      <c r="CN208">
        <v>6.9999999999999999E-4</v>
      </c>
      <c r="CO208">
        <v>98.329599999999999</v>
      </c>
      <c r="CP208" t="s">
        <v>806</v>
      </c>
      <c r="CQ208" t="s">
        <v>805</v>
      </c>
      <c r="CR208">
        <v>0</v>
      </c>
      <c r="CS208">
        <v>100</v>
      </c>
      <c r="CT208">
        <v>2.0999999999999999E-3</v>
      </c>
      <c r="CU208">
        <v>97.626400000000004</v>
      </c>
      <c r="CV208" t="s">
        <v>806</v>
      </c>
      <c r="CW208" t="s">
        <v>805</v>
      </c>
      <c r="CX208">
        <v>0</v>
      </c>
      <c r="CY208">
        <v>100</v>
      </c>
      <c r="CZ208">
        <v>2.5000000000000001E-3</v>
      </c>
      <c r="DA208">
        <v>97.6648</v>
      </c>
      <c r="DB208" t="s">
        <v>806</v>
      </c>
      <c r="DC208" t="s">
        <v>805</v>
      </c>
      <c r="DD208">
        <v>0</v>
      </c>
      <c r="DE208">
        <v>100</v>
      </c>
      <c r="DF208">
        <v>1.1999999999999999E-3</v>
      </c>
      <c r="DG208">
        <v>98.188100000000006</v>
      </c>
      <c r="DH208" t="s">
        <v>806</v>
      </c>
      <c r="DI208" t="s">
        <v>805</v>
      </c>
      <c r="DJ208">
        <v>0</v>
      </c>
      <c r="DK208">
        <v>100</v>
      </c>
      <c r="DL208">
        <v>2.3E-3</v>
      </c>
      <c r="DM208">
        <v>98.3673</v>
      </c>
      <c r="DN208" t="s">
        <v>808</v>
      </c>
      <c r="DO208" t="s">
        <v>805</v>
      </c>
      <c r="DP208">
        <v>0</v>
      </c>
      <c r="DQ208">
        <v>100</v>
      </c>
      <c r="DR208">
        <v>2.2000000000000001E-3</v>
      </c>
      <c r="DS208">
        <v>98.267899999999997</v>
      </c>
      <c r="DT208">
        <v>0</v>
      </c>
      <c r="DU208">
        <v>0</v>
      </c>
    </row>
    <row r="209" spans="1:125" x14ac:dyDescent="0.25">
      <c r="A209">
        <v>0</v>
      </c>
      <c r="B209" t="s">
        <v>809</v>
      </c>
      <c r="C209" t="s">
        <v>32</v>
      </c>
      <c r="D209" t="s">
        <v>810</v>
      </c>
      <c r="E209" t="s">
        <v>809</v>
      </c>
      <c r="F209">
        <v>0</v>
      </c>
      <c r="G209">
        <v>76.666700000000006</v>
      </c>
      <c r="H209">
        <v>9.1999999999999998E-3</v>
      </c>
      <c r="I209">
        <v>94.443100000000001</v>
      </c>
      <c r="J209" t="s">
        <v>810</v>
      </c>
      <c r="K209" t="s">
        <v>809</v>
      </c>
      <c r="L209">
        <v>0</v>
      </c>
      <c r="M209">
        <v>76.666700000000006</v>
      </c>
      <c r="N209">
        <v>9.1999999999999998E-3</v>
      </c>
      <c r="O209">
        <v>94.443100000000001</v>
      </c>
      <c r="P209" t="s">
        <v>810</v>
      </c>
      <c r="Q209" t="s">
        <v>809</v>
      </c>
      <c r="R209">
        <v>1E-4</v>
      </c>
      <c r="S209">
        <v>40.333300000000001</v>
      </c>
      <c r="T209">
        <v>8.9999999999999993E-3</v>
      </c>
      <c r="U209">
        <v>88.651899999999998</v>
      </c>
      <c r="V209" t="s">
        <v>811</v>
      </c>
      <c r="W209" t="s">
        <v>809</v>
      </c>
      <c r="X209">
        <v>0</v>
      </c>
      <c r="Y209">
        <v>41.5</v>
      </c>
      <c r="Z209">
        <v>1.0999999999999999E-2</v>
      </c>
      <c r="AA209">
        <v>82.215599999999995</v>
      </c>
      <c r="AB209" t="s">
        <v>810</v>
      </c>
      <c r="AC209" t="s">
        <v>809</v>
      </c>
      <c r="AD209">
        <v>2.0000000000000001E-4</v>
      </c>
      <c r="AE209">
        <v>26.8125</v>
      </c>
      <c r="AF209">
        <v>2.1700000000000001E-2</v>
      </c>
      <c r="AG209">
        <v>64.457300000000004</v>
      </c>
      <c r="AH209" t="s">
        <v>812</v>
      </c>
      <c r="AI209" t="s">
        <v>809</v>
      </c>
      <c r="AJ209">
        <v>2.0000000000000001E-4</v>
      </c>
      <c r="AK209">
        <v>25.588200000000001</v>
      </c>
      <c r="AL209">
        <v>2.8299999999999999E-2</v>
      </c>
      <c r="AM209">
        <v>67.828699999999998</v>
      </c>
      <c r="AN209" t="s">
        <v>810</v>
      </c>
      <c r="AO209" t="s">
        <v>809</v>
      </c>
      <c r="AP209">
        <v>0</v>
      </c>
      <c r="AQ209">
        <v>54.285699999999999</v>
      </c>
      <c r="AR209">
        <v>4.5999999999999999E-3</v>
      </c>
      <c r="AS209">
        <v>90.976500000000001</v>
      </c>
      <c r="AT209" t="s">
        <v>813</v>
      </c>
      <c r="AU209" t="s">
        <v>809</v>
      </c>
      <c r="AV209">
        <v>0</v>
      </c>
      <c r="AW209">
        <v>65</v>
      </c>
      <c r="AX209">
        <v>4.1999999999999997E-3</v>
      </c>
      <c r="AY209">
        <v>88.0792</v>
      </c>
      <c r="AZ209" t="s">
        <v>813</v>
      </c>
      <c r="BA209" t="s">
        <v>809</v>
      </c>
      <c r="BB209">
        <v>0</v>
      </c>
      <c r="BC209">
        <v>70</v>
      </c>
      <c r="BD209">
        <v>3.7000000000000002E-3</v>
      </c>
      <c r="BE209">
        <v>90.615799999999993</v>
      </c>
      <c r="BF209" t="s">
        <v>811</v>
      </c>
      <c r="BG209" t="s">
        <v>809</v>
      </c>
      <c r="BH209">
        <v>0</v>
      </c>
      <c r="BI209">
        <v>47.333300000000001</v>
      </c>
      <c r="BJ209">
        <v>8.0999999999999996E-3</v>
      </c>
      <c r="BK209">
        <v>95.058899999999994</v>
      </c>
      <c r="BL209" t="s">
        <v>810</v>
      </c>
      <c r="BM209" t="s">
        <v>809</v>
      </c>
      <c r="BN209">
        <v>0</v>
      </c>
      <c r="BO209">
        <v>70</v>
      </c>
      <c r="BP209">
        <v>5.0000000000000001E-3</v>
      </c>
      <c r="BQ209">
        <v>95.225499999999997</v>
      </c>
      <c r="BR209" t="s">
        <v>811</v>
      </c>
      <c r="BS209" t="s">
        <v>809</v>
      </c>
      <c r="BT209">
        <v>0</v>
      </c>
      <c r="BU209">
        <v>49</v>
      </c>
      <c r="BV209">
        <v>1.4800000000000001E-2</v>
      </c>
      <c r="BW209">
        <v>79.204300000000003</v>
      </c>
      <c r="BX209" t="s">
        <v>811</v>
      </c>
      <c r="BY209" t="s">
        <v>809</v>
      </c>
      <c r="BZ209">
        <v>0</v>
      </c>
      <c r="CA209">
        <v>54</v>
      </c>
      <c r="CB209">
        <v>1.37E-2</v>
      </c>
      <c r="CC209">
        <v>80.226299999999995</v>
      </c>
      <c r="CD209" t="s">
        <v>810</v>
      </c>
      <c r="CE209" t="s">
        <v>809</v>
      </c>
      <c r="CF209">
        <v>0</v>
      </c>
      <c r="CG209">
        <v>47</v>
      </c>
      <c r="CH209">
        <v>8.8999999999999999E-3</v>
      </c>
      <c r="CI209">
        <v>77.501999999999995</v>
      </c>
      <c r="CJ209" t="s">
        <v>810</v>
      </c>
      <c r="CK209" t="s">
        <v>809</v>
      </c>
      <c r="CL209">
        <v>0</v>
      </c>
      <c r="CM209">
        <v>70</v>
      </c>
      <c r="CN209">
        <v>2.5999999999999999E-3</v>
      </c>
      <c r="CO209">
        <v>92.410300000000007</v>
      </c>
      <c r="CP209" t="s">
        <v>810</v>
      </c>
      <c r="CQ209" t="s">
        <v>809</v>
      </c>
      <c r="CR209">
        <v>0</v>
      </c>
      <c r="CS209">
        <v>60</v>
      </c>
      <c r="CT209">
        <v>5.0000000000000001E-3</v>
      </c>
      <c r="CU209">
        <v>92.642499999999998</v>
      </c>
      <c r="CV209" t="s">
        <v>810</v>
      </c>
      <c r="CW209" t="s">
        <v>809</v>
      </c>
      <c r="CX209">
        <v>0</v>
      </c>
      <c r="CY209">
        <v>65</v>
      </c>
      <c r="CZ209">
        <v>5.7999999999999996E-3</v>
      </c>
      <c r="DA209">
        <v>93.241200000000006</v>
      </c>
      <c r="DB209" t="s">
        <v>810</v>
      </c>
      <c r="DC209" t="s">
        <v>809</v>
      </c>
      <c r="DD209">
        <v>0</v>
      </c>
      <c r="DE209">
        <v>62.5</v>
      </c>
      <c r="DF209">
        <v>4.4000000000000003E-3</v>
      </c>
      <c r="DG209">
        <v>90.632199999999997</v>
      </c>
      <c r="DH209" t="s">
        <v>811</v>
      </c>
      <c r="DI209" t="s">
        <v>809</v>
      </c>
      <c r="DJ209">
        <v>0</v>
      </c>
      <c r="DK209">
        <v>52.5</v>
      </c>
      <c r="DL209">
        <v>1.24E-2</v>
      </c>
      <c r="DM209">
        <v>84.617400000000004</v>
      </c>
      <c r="DN209" t="e">
        <f>-SKIHEIKT</f>
        <v>#NAME?</v>
      </c>
      <c r="DO209" t="s">
        <v>809</v>
      </c>
      <c r="DP209">
        <v>0</v>
      </c>
      <c r="DQ209">
        <v>65</v>
      </c>
      <c r="DR209">
        <v>8.6E-3</v>
      </c>
      <c r="DS209">
        <v>90.287300000000002</v>
      </c>
      <c r="DT209">
        <v>0</v>
      </c>
      <c r="DU209">
        <v>0</v>
      </c>
    </row>
    <row r="210" spans="1:125" x14ac:dyDescent="0.25">
      <c r="A210">
        <v>0</v>
      </c>
      <c r="B210" t="s">
        <v>814</v>
      </c>
      <c r="C210" t="s">
        <v>32</v>
      </c>
      <c r="D210" t="s">
        <v>815</v>
      </c>
      <c r="E210" t="s">
        <v>814</v>
      </c>
      <c r="F210">
        <v>0</v>
      </c>
      <c r="G210">
        <v>73.75</v>
      </c>
      <c r="H210">
        <v>2.07E-2</v>
      </c>
      <c r="I210">
        <v>66.665099999999995</v>
      </c>
      <c r="J210" t="s">
        <v>815</v>
      </c>
      <c r="K210" t="s">
        <v>814</v>
      </c>
      <c r="L210">
        <v>0</v>
      </c>
      <c r="M210">
        <v>73.75</v>
      </c>
      <c r="N210">
        <v>2.07E-2</v>
      </c>
      <c r="O210">
        <v>66.665099999999995</v>
      </c>
      <c r="P210" t="s">
        <v>816</v>
      </c>
      <c r="Q210" t="s">
        <v>814</v>
      </c>
      <c r="R210">
        <v>0</v>
      </c>
      <c r="S210">
        <v>54.230800000000002</v>
      </c>
      <c r="T210">
        <v>1.9800000000000002E-2</v>
      </c>
      <c r="U210">
        <v>47.942599999999999</v>
      </c>
      <c r="V210" t="s">
        <v>816</v>
      </c>
      <c r="W210" t="s">
        <v>814</v>
      </c>
      <c r="X210">
        <v>0</v>
      </c>
      <c r="Y210">
        <v>58.333300000000001</v>
      </c>
      <c r="Z210">
        <v>1.4E-2</v>
      </c>
      <c r="AA210">
        <v>71.944299999999998</v>
      </c>
      <c r="AB210" t="s">
        <v>816</v>
      </c>
      <c r="AC210" t="s">
        <v>814</v>
      </c>
      <c r="AD210">
        <v>0</v>
      </c>
      <c r="AE210">
        <v>41.333300000000001</v>
      </c>
      <c r="AF210">
        <v>3.0200000000000001E-2</v>
      </c>
      <c r="AG210">
        <v>48.651899999999998</v>
      </c>
      <c r="AH210" t="s">
        <v>817</v>
      </c>
      <c r="AI210" t="s">
        <v>814</v>
      </c>
      <c r="AJ210">
        <v>1E-4</v>
      </c>
      <c r="AK210">
        <v>41.5</v>
      </c>
      <c r="AL210">
        <v>4.2299999999999997E-2</v>
      </c>
      <c r="AM210">
        <v>45.520099999999999</v>
      </c>
      <c r="AN210" t="s">
        <v>818</v>
      </c>
      <c r="AO210" t="s">
        <v>814</v>
      </c>
      <c r="AP210">
        <v>0</v>
      </c>
      <c r="AQ210">
        <v>61.666699999999999</v>
      </c>
      <c r="AR210">
        <v>1.01E-2</v>
      </c>
      <c r="AS210">
        <v>67.844999999999999</v>
      </c>
      <c r="AT210" t="s">
        <v>815</v>
      </c>
      <c r="AU210" t="s">
        <v>814</v>
      </c>
      <c r="AV210">
        <v>0</v>
      </c>
      <c r="AW210">
        <v>65</v>
      </c>
      <c r="AX210">
        <v>9.4999999999999998E-3</v>
      </c>
      <c r="AY210">
        <v>65.372900000000001</v>
      </c>
      <c r="AZ210" t="s">
        <v>815</v>
      </c>
      <c r="BA210" t="s">
        <v>814</v>
      </c>
      <c r="BB210">
        <v>0</v>
      </c>
      <c r="BC210">
        <v>70</v>
      </c>
      <c r="BD210">
        <v>7.4000000000000003E-3</v>
      </c>
      <c r="BE210">
        <v>73.713099999999997</v>
      </c>
      <c r="BF210" t="s">
        <v>815</v>
      </c>
      <c r="BG210" t="s">
        <v>814</v>
      </c>
      <c r="BH210">
        <v>0</v>
      </c>
      <c r="BI210">
        <v>77.5</v>
      </c>
      <c r="BJ210">
        <v>1.34E-2</v>
      </c>
      <c r="BK210">
        <v>79.823099999999997</v>
      </c>
      <c r="BL210" t="s">
        <v>816</v>
      </c>
      <c r="BM210" t="s">
        <v>814</v>
      </c>
      <c r="BN210">
        <v>0</v>
      </c>
      <c r="BO210">
        <v>80</v>
      </c>
      <c r="BP210">
        <v>6.1000000000000004E-3</v>
      </c>
      <c r="BQ210">
        <v>92.156899999999993</v>
      </c>
      <c r="BR210" t="s">
        <v>815</v>
      </c>
      <c r="BS210" t="s">
        <v>814</v>
      </c>
      <c r="BT210">
        <v>0</v>
      </c>
      <c r="BU210">
        <v>50</v>
      </c>
      <c r="BV210">
        <v>2.9100000000000001E-2</v>
      </c>
      <c r="BW210">
        <v>50.5199</v>
      </c>
      <c r="BX210" t="s">
        <v>815</v>
      </c>
      <c r="BY210" t="s">
        <v>814</v>
      </c>
      <c r="BZ210">
        <v>0</v>
      </c>
      <c r="CA210">
        <v>41</v>
      </c>
      <c r="CB210">
        <v>3.5099999999999999E-2</v>
      </c>
      <c r="CC210">
        <v>41.493899999999996</v>
      </c>
      <c r="CD210" t="s">
        <v>815</v>
      </c>
      <c r="CE210" t="s">
        <v>814</v>
      </c>
      <c r="CF210">
        <v>0</v>
      </c>
      <c r="CG210">
        <v>47</v>
      </c>
      <c r="CH210">
        <v>1.6199999999999999E-2</v>
      </c>
      <c r="CI210">
        <v>53.732900000000001</v>
      </c>
      <c r="CJ210" t="s">
        <v>816</v>
      </c>
      <c r="CK210" t="s">
        <v>814</v>
      </c>
      <c r="CL210">
        <v>0</v>
      </c>
      <c r="CM210">
        <v>70</v>
      </c>
      <c r="CN210">
        <v>4.4000000000000003E-3</v>
      </c>
      <c r="CO210">
        <v>80.353099999999998</v>
      </c>
      <c r="CP210" t="s">
        <v>815</v>
      </c>
      <c r="CQ210" t="s">
        <v>814</v>
      </c>
      <c r="CR210">
        <v>0</v>
      </c>
      <c r="CS210">
        <v>70</v>
      </c>
      <c r="CT210">
        <v>6.7000000000000002E-3</v>
      </c>
      <c r="CU210">
        <v>85.385999999999996</v>
      </c>
      <c r="CV210" t="s">
        <v>815</v>
      </c>
      <c r="CW210" t="s">
        <v>814</v>
      </c>
      <c r="CX210">
        <v>0</v>
      </c>
      <c r="CY210">
        <v>63.75</v>
      </c>
      <c r="CZ210">
        <v>8.5000000000000006E-3</v>
      </c>
      <c r="DA210">
        <v>84.003</v>
      </c>
      <c r="DB210" t="s">
        <v>817</v>
      </c>
      <c r="DC210" t="s">
        <v>814</v>
      </c>
      <c r="DD210">
        <v>0</v>
      </c>
      <c r="DE210">
        <v>65</v>
      </c>
      <c r="DF210">
        <v>8.6E-3</v>
      </c>
      <c r="DG210">
        <v>72.818600000000004</v>
      </c>
      <c r="DH210" t="s">
        <v>815</v>
      </c>
      <c r="DI210" t="s">
        <v>814</v>
      </c>
      <c r="DJ210">
        <v>0</v>
      </c>
      <c r="DK210">
        <v>58.333300000000001</v>
      </c>
      <c r="DL210">
        <v>2.7E-2</v>
      </c>
      <c r="DM210">
        <v>59.608699999999999</v>
      </c>
      <c r="DN210" t="s">
        <v>815</v>
      </c>
      <c r="DO210" t="s">
        <v>814</v>
      </c>
      <c r="DP210">
        <v>0</v>
      </c>
      <c r="DQ210">
        <v>65</v>
      </c>
      <c r="DR210">
        <v>1.4800000000000001E-2</v>
      </c>
      <c r="DS210">
        <v>77.127099999999999</v>
      </c>
      <c r="DT210">
        <v>0</v>
      </c>
      <c r="DU210">
        <v>0</v>
      </c>
    </row>
    <row r="211" spans="1:125" x14ac:dyDescent="0.25">
      <c r="A211">
        <v>0</v>
      </c>
      <c r="B211" t="s">
        <v>819</v>
      </c>
      <c r="C211" t="s">
        <v>32</v>
      </c>
      <c r="D211" t="s">
        <v>820</v>
      </c>
      <c r="E211" t="s">
        <v>819</v>
      </c>
      <c r="F211">
        <v>0</v>
      </c>
      <c r="G211">
        <v>76.666700000000006</v>
      </c>
      <c r="H211">
        <v>8.5000000000000006E-3</v>
      </c>
      <c r="I211">
        <v>95.225399999999993</v>
      </c>
      <c r="J211" t="s">
        <v>820</v>
      </c>
      <c r="K211" t="s">
        <v>819</v>
      </c>
      <c r="L211">
        <v>0</v>
      </c>
      <c r="M211">
        <v>76.666700000000006</v>
      </c>
      <c r="N211">
        <v>8.5000000000000006E-3</v>
      </c>
      <c r="O211">
        <v>95.225399999999993</v>
      </c>
      <c r="P211" t="s">
        <v>820</v>
      </c>
      <c r="Q211" t="s">
        <v>819</v>
      </c>
      <c r="R211">
        <v>0</v>
      </c>
      <c r="S211">
        <v>81.666700000000006</v>
      </c>
      <c r="T211">
        <v>5.7999999999999996E-3</v>
      </c>
      <c r="U211">
        <v>95.784000000000006</v>
      </c>
      <c r="V211" t="s">
        <v>820</v>
      </c>
      <c r="W211" t="s">
        <v>819</v>
      </c>
      <c r="X211">
        <v>0</v>
      </c>
      <c r="Y211">
        <v>65</v>
      </c>
      <c r="Z211">
        <v>7.4999999999999997E-3</v>
      </c>
      <c r="AA211">
        <v>93.278199999999998</v>
      </c>
      <c r="AB211" t="s">
        <v>820</v>
      </c>
      <c r="AC211" t="s">
        <v>819</v>
      </c>
      <c r="AD211">
        <v>0</v>
      </c>
      <c r="AE211">
        <v>72.5</v>
      </c>
      <c r="AF211">
        <v>8.2000000000000007E-3</v>
      </c>
      <c r="AG211">
        <v>95.131600000000006</v>
      </c>
      <c r="AH211" t="s">
        <v>820</v>
      </c>
      <c r="AI211" t="s">
        <v>819</v>
      </c>
      <c r="AJ211">
        <v>0</v>
      </c>
      <c r="AK211">
        <v>82.5</v>
      </c>
      <c r="AL211">
        <v>8.8999999999999999E-3</v>
      </c>
      <c r="AM211">
        <v>96.559600000000003</v>
      </c>
      <c r="AN211" t="s">
        <v>820</v>
      </c>
      <c r="AO211" t="s">
        <v>819</v>
      </c>
      <c r="AP211">
        <v>0</v>
      </c>
      <c r="AQ211">
        <v>45</v>
      </c>
      <c r="AR211">
        <v>6.8999999999999999E-3</v>
      </c>
      <c r="AS211">
        <v>80.919899999999998</v>
      </c>
      <c r="AT211" t="s">
        <v>820</v>
      </c>
      <c r="AU211" t="s">
        <v>819</v>
      </c>
      <c r="AV211">
        <v>0</v>
      </c>
      <c r="AW211">
        <v>65</v>
      </c>
      <c r="AX211">
        <v>4.4999999999999997E-3</v>
      </c>
      <c r="AY211">
        <v>86.273799999999994</v>
      </c>
      <c r="AZ211" t="s">
        <v>820</v>
      </c>
      <c r="BA211" t="s">
        <v>819</v>
      </c>
      <c r="BB211">
        <v>0</v>
      </c>
      <c r="BC211">
        <v>70</v>
      </c>
      <c r="BD211">
        <v>4.5999999999999999E-3</v>
      </c>
      <c r="BE211">
        <v>86.422300000000007</v>
      </c>
      <c r="BF211" t="s">
        <v>820</v>
      </c>
      <c r="BG211" t="s">
        <v>819</v>
      </c>
      <c r="BH211">
        <v>1E-4</v>
      </c>
      <c r="BI211">
        <v>39.333300000000001</v>
      </c>
      <c r="BJ211">
        <v>1.41E-2</v>
      </c>
      <c r="BK211">
        <v>77.340100000000007</v>
      </c>
      <c r="BL211" t="s">
        <v>820</v>
      </c>
      <c r="BM211" t="s">
        <v>819</v>
      </c>
      <c r="BN211">
        <v>0</v>
      </c>
      <c r="BO211">
        <v>39.5</v>
      </c>
      <c r="BP211">
        <v>1.2200000000000001E-2</v>
      </c>
      <c r="BQ211">
        <v>69.628399999999999</v>
      </c>
      <c r="BR211" t="s">
        <v>820</v>
      </c>
      <c r="BS211" t="s">
        <v>819</v>
      </c>
      <c r="BT211">
        <v>0</v>
      </c>
      <c r="BU211">
        <v>75</v>
      </c>
      <c r="BV211">
        <v>0.01</v>
      </c>
      <c r="BW211">
        <v>90.758799999999994</v>
      </c>
      <c r="BX211" t="s">
        <v>820</v>
      </c>
      <c r="BY211" t="s">
        <v>819</v>
      </c>
      <c r="BZ211">
        <v>0</v>
      </c>
      <c r="CA211">
        <v>75</v>
      </c>
      <c r="CB211">
        <v>9.4999999999999998E-3</v>
      </c>
      <c r="CC211">
        <v>90.582300000000004</v>
      </c>
      <c r="CD211" t="s">
        <v>820</v>
      </c>
      <c r="CE211" t="s">
        <v>819</v>
      </c>
      <c r="CF211">
        <v>0</v>
      </c>
      <c r="CG211">
        <v>41</v>
      </c>
      <c r="CH211">
        <v>9.1999999999999998E-3</v>
      </c>
      <c r="CI211">
        <v>76.480099999999993</v>
      </c>
      <c r="CJ211" t="s">
        <v>820</v>
      </c>
      <c r="CK211" t="s">
        <v>819</v>
      </c>
      <c r="CL211">
        <v>0</v>
      </c>
      <c r="CM211">
        <v>55</v>
      </c>
      <c r="CN211">
        <v>3.8E-3</v>
      </c>
      <c r="CO211">
        <v>84.632800000000003</v>
      </c>
      <c r="CP211" t="s">
        <v>820</v>
      </c>
      <c r="CQ211" t="s">
        <v>819</v>
      </c>
      <c r="CR211">
        <v>0</v>
      </c>
      <c r="CS211">
        <v>35.666699999999999</v>
      </c>
      <c r="CT211">
        <v>1.0999999999999999E-2</v>
      </c>
      <c r="CU211">
        <v>66.827399999999997</v>
      </c>
      <c r="CV211" t="s">
        <v>820</v>
      </c>
      <c r="CW211" t="s">
        <v>819</v>
      </c>
      <c r="CX211">
        <v>1E-4</v>
      </c>
      <c r="CY211">
        <v>35.166699999999999</v>
      </c>
      <c r="CZ211">
        <v>1.3100000000000001E-2</v>
      </c>
      <c r="DA211">
        <v>67.534000000000006</v>
      </c>
      <c r="DB211" t="s">
        <v>820</v>
      </c>
      <c r="DC211" t="s">
        <v>819</v>
      </c>
      <c r="DD211">
        <v>0</v>
      </c>
      <c r="DE211">
        <v>50</v>
      </c>
      <c r="DF211">
        <v>6.4000000000000003E-3</v>
      </c>
      <c r="DG211">
        <v>81.746700000000004</v>
      </c>
      <c r="DH211" t="s">
        <v>820</v>
      </c>
      <c r="DI211" t="s">
        <v>819</v>
      </c>
      <c r="DJ211">
        <v>0</v>
      </c>
      <c r="DK211">
        <v>67.5</v>
      </c>
      <c r="DL211">
        <v>8.6999999999999994E-3</v>
      </c>
      <c r="DM211">
        <v>91.715299999999999</v>
      </c>
      <c r="DN211" t="s">
        <v>820</v>
      </c>
      <c r="DO211" t="s">
        <v>819</v>
      </c>
      <c r="DP211">
        <v>0</v>
      </c>
      <c r="DQ211">
        <v>60</v>
      </c>
      <c r="DR211">
        <v>1.18E-2</v>
      </c>
      <c r="DS211">
        <v>83.317700000000002</v>
      </c>
      <c r="DT211">
        <v>0</v>
      </c>
      <c r="DU211">
        <v>0</v>
      </c>
    </row>
    <row r="212" spans="1:125" x14ac:dyDescent="0.25">
      <c r="A212">
        <v>0</v>
      </c>
      <c r="B212" t="s">
        <v>821</v>
      </c>
      <c r="C212" t="s">
        <v>32</v>
      </c>
      <c r="D212" t="s">
        <v>822</v>
      </c>
      <c r="E212" t="s">
        <v>821</v>
      </c>
      <c r="F212">
        <v>2.9999999999999997E-4</v>
      </c>
      <c r="G212">
        <v>23.4</v>
      </c>
      <c r="H212">
        <v>3.2899999999999999E-2</v>
      </c>
      <c r="I212">
        <v>44.280099999999997</v>
      </c>
      <c r="J212" t="s">
        <v>822</v>
      </c>
      <c r="K212" t="s">
        <v>821</v>
      </c>
      <c r="L212">
        <v>2.9999999999999997E-4</v>
      </c>
      <c r="M212">
        <v>23.4</v>
      </c>
      <c r="N212">
        <v>3.2899999999999999E-2</v>
      </c>
      <c r="O212">
        <v>44.280099999999997</v>
      </c>
      <c r="P212" t="s">
        <v>822</v>
      </c>
      <c r="Q212" t="s">
        <v>821</v>
      </c>
      <c r="R212">
        <v>0</v>
      </c>
      <c r="S212">
        <v>68.333299999999994</v>
      </c>
      <c r="T212">
        <v>7.4000000000000003E-3</v>
      </c>
      <c r="U212">
        <v>93.588800000000006</v>
      </c>
      <c r="V212" t="s">
        <v>822</v>
      </c>
      <c r="W212" t="s">
        <v>821</v>
      </c>
      <c r="X212">
        <v>0</v>
      </c>
      <c r="Y212">
        <v>48</v>
      </c>
      <c r="Z212">
        <v>8.0000000000000002E-3</v>
      </c>
      <c r="AA212">
        <v>91.716499999999996</v>
      </c>
      <c r="AB212" t="s">
        <v>822</v>
      </c>
      <c r="AC212" t="s">
        <v>821</v>
      </c>
      <c r="AD212">
        <v>0</v>
      </c>
      <c r="AE212">
        <v>45.666699999999999</v>
      </c>
      <c r="AF212">
        <v>1.49E-2</v>
      </c>
      <c r="AG212">
        <v>80.256</v>
      </c>
      <c r="AH212" t="s">
        <v>822</v>
      </c>
      <c r="AI212" t="s">
        <v>821</v>
      </c>
      <c r="AJ212">
        <v>1E-4</v>
      </c>
      <c r="AK212">
        <v>41.5</v>
      </c>
      <c r="AL212">
        <v>2.12E-2</v>
      </c>
      <c r="AM212">
        <v>81.325299999999999</v>
      </c>
      <c r="AN212" t="s">
        <v>822</v>
      </c>
      <c r="AO212" t="s">
        <v>821</v>
      </c>
      <c r="AP212">
        <v>1E-4</v>
      </c>
      <c r="AQ212">
        <v>30.583300000000001</v>
      </c>
      <c r="AR212">
        <v>1.1900000000000001E-2</v>
      </c>
      <c r="AS212">
        <v>61.723799999999997</v>
      </c>
      <c r="AT212" t="s">
        <v>822</v>
      </c>
      <c r="AU212" t="s">
        <v>821</v>
      </c>
      <c r="AV212">
        <v>0</v>
      </c>
      <c r="AW212">
        <v>47</v>
      </c>
      <c r="AX212">
        <v>7.0000000000000001E-3</v>
      </c>
      <c r="AY212">
        <v>74.848500000000001</v>
      </c>
      <c r="AZ212" t="s">
        <v>822</v>
      </c>
      <c r="BA212" t="s">
        <v>821</v>
      </c>
      <c r="BB212">
        <v>0</v>
      </c>
      <c r="BC212">
        <v>49</v>
      </c>
      <c r="BD212">
        <v>7.6E-3</v>
      </c>
      <c r="BE212">
        <v>72.733099999999993</v>
      </c>
      <c r="BF212" t="s">
        <v>822</v>
      </c>
      <c r="BG212" t="s">
        <v>821</v>
      </c>
      <c r="BH212">
        <v>0</v>
      </c>
      <c r="BI212">
        <v>50.909100000000002</v>
      </c>
      <c r="BJ212">
        <v>9.7000000000000003E-3</v>
      </c>
      <c r="BK212">
        <v>91.213399999999993</v>
      </c>
      <c r="BL212" t="s">
        <v>822</v>
      </c>
      <c r="BM212" t="s">
        <v>821</v>
      </c>
      <c r="BN212">
        <v>0</v>
      </c>
      <c r="BO212">
        <v>54</v>
      </c>
      <c r="BP212">
        <v>7.4000000000000003E-3</v>
      </c>
      <c r="BQ212">
        <v>87.601500000000001</v>
      </c>
      <c r="BR212" t="s">
        <v>822</v>
      </c>
      <c r="BS212" t="s">
        <v>821</v>
      </c>
      <c r="BT212">
        <v>0</v>
      </c>
      <c r="BU212">
        <v>55</v>
      </c>
      <c r="BV212">
        <v>1.3299999999999999E-2</v>
      </c>
      <c r="BW212">
        <v>82.877200000000002</v>
      </c>
      <c r="BX212" t="s">
        <v>822</v>
      </c>
      <c r="BY212" t="s">
        <v>821</v>
      </c>
      <c r="BZ212">
        <v>0</v>
      </c>
      <c r="CA212">
        <v>60</v>
      </c>
      <c r="CB212">
        <v>1.12E-2</v>
      </c>
      <c r="CC212">
        <v>86.757199999999997</v>
      </c>
      <c r="CD212" t="s">
        <v>822</v>
      </c>
      <c r="CE212" t="s">
        <v>821</v>
      </c>
      <c r="CF212">
        <v>0</v>
      </c>
      <c r="CG212">
        <v>57.5</v>
      </c>
      <c r="CH212">
        <v>7.4000000000000003E-3</v>
      </c>
      <c r="CI212">
        <v>83.561999999999998</v>
      </c>
      <c r="CJ212" t="s">
        <v>822</v>
      </c>
      <c r="CK212" t="s">
        <v>821</v>
      </c>
      <c r="CL212">
        <v>0</v>
      </c>
      <c r="CM212">
        <v>50</v>
      </c>
      <c r="CN212">
        <v>3.5999999999999999E-3</v>
      </c>
      <c r="CO212">
        <v>85.880300000000005</v>
      </c>
      <c r="CP212" t="s">
        <v>822</v>
      </c>
      <c r="CQ212" t="s">
        <v>821</v>
      </c>
      <c r="CR212">
        <v>0</v>
      </c>
      <c r="CS212">
        <v>55</v>
      </c>
      <c r="CT212">
        <v>5.8999999999999999E-3</v>
      </c>
      <c r="CU212">
        <v>88.8202</v>
      </c>
      <c r="CV212" t="s">
        <v>822</v>
      </c>
      <c r="CW212" t="s">
        <v>821</v>
      </c>
      <c r="CX212">
        <v>0</v>
      </c>
      <c r="CY212">
        <v>54.285699999999999</v>
      </c>
      <c r="CZ212">
        <v>7.4000000000000003E-3</v>
      </c>
      <c r="DA212">
        <v>87.953100000000006</v>
      </c>
      <c r="DB212" t="s">
        <v>822</v>
      </c>
      <c r="DC212" t="s">
        <v>821</v>
      </c>
      <c r="DD212">
        <v>0</v>
      </c>
      <c r="DE212">
        <v>43</v>
      </c>
      <c r="DF212">
        <v>7.1000000000000004E-3</v>
      </c>
      <c r="DG212">
        <v>79.0017</v>
      </c>
      <c r="DH212" t="s">
        <v>822</v>
      </c>
      <c r="DI212" t="s">
        <v>821</v>
      </c>
      <c r="DJ212">
        <v>0</v>
      </c>
      <c r="DK212">
        <v>49</v>
      </c>
      <c r="DL212">
        <v>1.9400000000000001E-2</v>
      </c>
      <c r="DM212">
        <v>71.271199999999993</v>
      </c>
      <c r="DN212" t="s">
        <v>822</v>
      </c>
      <c r="DO212" t="s">
        <v>821</v>
      </c>
      <c r="DP212">
        <v>0</v>
      </c>
      <c r="DQ212">
        <v>40.25</v>
      </c>
      <c r="DR212">
        <v>1.7999999999999999E-2</v>
      </c>
      <c r="DS212">
        <v>70.973100000000002</v>
      </c>
      <c r="DT212">
        <v>1E-4</v>
      </c>
      <c r="DU212">
        <v>0</v>
      </c>
    </row>
    <row r="213" spans="1:125" x14ac:dyDescent="0.25">
      <c r="A213">
        <v>0</v>
      </c>
      <c r="B213" t="s">
        <v>823</v>
      </c>
      <c r="C213" t="s">
        <v>32</v>
      </c>
      <c r="D213" t="s">
        <v>824</v>
      </c>
      <c r="E213" t="s">
        <v>823</v>
      </c>
      <c r="F213">
        <v>2.0000000000000001E-4</v>
      </c>
      <c r="G213">
        <v>29.764700000000001</v>
      </c>
      <c r="H213">
        <v>4.0899999999999999E-2</v>
      </c>
      <c r="I213">
        <v>34.835700000000003</v>
      </c>
      <c r="J213" t="s">
        <v>824</v>
      </c>
      <c r="K213" t="s">
        <v>823</v>
      </c>
      <c r="L213">
        <v>2.0000000000000001E-4</v>
      </c>
      <c r="M213">
        <v>29.764700000000001</v>
      </c>
      <c r="N213">
        <v>4.0899999999999999E-2</v>
      </c>
      <c r="O213">
        <v>34.835700000000003</v>
      </c>
      <c r="P213" t="s">
        <v>824</v>
      </c>
      <c r="Q213" t="s">
        <v>823</v>
      </c>
      <c r="R213">
        <v>2.0000000000000001E-4</v>
      </c>
      <c r="S213">
        <v>29.6875</v>
      </c>
      <c r="T213">
        <v>2.35E-2</v>
      </c>
      <c r="U213">
        <v>37.715000000000003</v>
      </c>
      <c r="V213" t="s">
        <v>824</v>
      </c>
      <c r="W213" t="s">
        <v>823</v>
      </c>
      <c r="X213">
        <v>0</v>
      </c>
      <c r="Y213">
        <v>75</v>
      </c>
      <c r="Z213">
        <v>9.1000000000000004E-3</v>
      </c>
      <c r="AA213">
        <v>88.534000000000006</v>
      </c>
      <c r="AB213" t="s">
        <v>824</v>
      </c>
      <c r="AC213" t="s">
        <v>823</v>
      </c>
      <c r="AD213">
        <v>0</v>
      </c>
      <c r="AE213">
        <v>51.428600000000003</v>
      </c>
      <c r="AF213">
        <v>2.07E-2</v>
      </c>
      <c r="AG213">
        <v>66.44</v>
      </c>
      <c r="AH213" t="s">
        <v>824</v>
      </c>
      <c r="AI213" t="s">
        <v>823</v>
      </c>
      <c r="AJ213">
        <v>0</v>
      </c>
      <c r="AK213">
        <v>60</v>
      </c>
      <c r="AL213">
        <v>2.3900000000000001E-2</v>
      </c>
      <c r="AM213">
        <v>76.225700000000003</v>
      </c>
      <c r="AN213" t="s">
        <v>824</v>
      </c>
      <c r="AO213" t="s">
        <v>823</v>
      </c>
      <c r="AP213">
        <v>1E-4</v>
      </c>
      <c r="AQ213">
        <v>34.5</v>
      </c>
      <c r="AR213">
        <v>1.5100000000000001E-2</v>
      </c>
      <c r="AS213">
        <v>52.210500000000003</v>
      </c>
      <c r="AT213" t="s">
        <v>824</v>
      </c>
      <c r="AU213" t="s">
        <v>823</v>
      </c>
      <c r="AV213">
        <v>0</v>
      </c>
      <c r="AW213">
        <v>55</v>
      </c>
      <c r="AX213">
        <v>7.9000000000000008E-3</v>
      </c>
      <c r="AY213">
        <v>70.843599999999995</v>
      </c>
      <c r="AZ213" t="s">
        <v>824</v>
      </c>
      <c r="BA213" t="s">
        <v>823</v>
      </c>
      <c r="BB213">
        <v>0</v>
      </c>
      <c r="BC213">
        <v>70</v>
      </c>
      <c r="BD213">
        <v>6.3E-3</v>
      </c>
      <c r="BE213">
        <v>78.461200000000005</v>
      </c>
      <c r="BF213" t="s">
        <v>824</v>
      </c>
      <c r="BG213" t="s">
        <v>823</v>
      </c>
      <c r="BH213">
        <v>1E-4</v>
      </c>
      <c r="BI213">
        <v>35.875</v>
      </c>
      <c r="BJ213">
        <v>2.4400000000000002E-2</v>
      </c>
      <c r="BK213">
        <v>47.718699999999998</v>
      </c>
      <c r="BL213" t="s">
        <v>824</v>
      </c>
      <c r="BM213" t="s">
        <v>823</v>
      </c>
      <c r="BN213">
        <v>0</v>
      </c>
      <c r="BO213">
        <v>55</v>
      </c>
      <c r="BP213">
        <v>6.8999999999999999E-3</v>
      </c>
      <c r="BQ213">
        <v>89.642099999999999</v>
      </c>
      <c r="BR213" t="s">
        <v>824</v>
      </c>
      <c r="BS213" t="s">
        <v>823</v>
      </c>
      <c r="BT213">
        <v>0</v>
      </c>
      <c r="BU213">
        <v>32.25</v>
      </c>
      <c r="BV213">
        <v>2.8899999999999999E-2</v>
      </c>
      <c r="BW213">
        <v>50.786299999999997</v>
      </c>
      <c r="BX213" t="s">
        <v>824</v>
      </c>
      <c r="BY213" t="s">
        <v>823</v>
      </c>
      <c r="BZ213">
        <v>2.0000000000000001E-4</v>
      </c>
      <c r="CA213">
        <v>20.333300000000001</v>
      </c>
      <c r="CB213">
        <v>4.7500000000000001E-2</v>
      </c>
      <c r="CC213">
        <v>29.676100000000002</v>
      </c>
      <c r="CD213" t="s">
        <v>824</v>
      </c>
      <c r="CE213" t="s">
        <v>823</v>
      </c>
      <c r="CF213">
        <v>0</v>
      </c>
      <c r="CG213">
        <v>31.333300000000001</v>
      </c>
      <c r="CH213">
        <v>1.84E-2</v>
      </c>
      <c r="CI213">
        <v>48.562800000000003</v>
      </c>
      <c r="CJ213" t="s">
        <v>824</v>
      </c>
      <c r="CK213" t="s">
        <v>823</v>
      </c>
      <c r="CL213">
        <v>0</v>
      </c>
      <c r="CM213">
        <v>70</v>
      </c>
      <c r="CN213">
        <v>3.5999999999999999E-3</v>
      </c>
      <c r="CO213">
        <v>85.788700000000006</v>
      </c>
      <c r="CP213" t="s">
        <v>824</v>
      </c>
      <c r="CQ213" t="s">
        <v>823</v>
      </c>
      <c r="CR213">
        <v>0</v>
      </c>
      <c r="CS213">
        <v>41.5</v>
      </c>
      <c r="CT213">
        <v>7.7999999999999996E-3</v>
      </c>
      <c r="CU213">
        <v>80.363600000000005</v>
      </c>
      <c r="CV213" t="s">
        <v>824</v>
      </c>
      <c r="CW213" t="s">
        <v>823</v>
      </c>
      <c r="CX213">
        <v>0</v>
      </c>
      <c r="CY213">
        <v>55</v>
      </c>
      <c r="CZ213">
        <v>9.1999999999999998E-3</v>
      </c>
      <c r="DA213">
        <v>81.369500000000002</v>
      </c>
      <c r="DB213" t="s">
        <v>824</v>
      </c>
      <c r="DC213" t="s">
        <v>823</v>
      </c>
      <c r="DD213">
        <v>0</v>
      </c>
      <c r="DE213">
        <v>62.5</v>
      </c>
      <c r="DF213">
        <v>6.7000000000000002E-3</v>
      </c>
      <c r="DG213">
        <v>80.755600000000001</v>
      </c>
      <c r="DH213" t="s">
        <v>825</v>
      </c>
      <c r="DI213" t="s">
        <v>823</v>
      </c>
      <c r="DJ213">
        <v>0</v>
      </c>
      <c r="DK213">
        <v>37.333300000000001</v>
      </c>
      <c r="DL213">
        <v>2.76E-2</v>
      </c>
      <c r="DM213">
        <v>58.876600000000003</v>
      </c>
      <c r="DN213" t="s">
        <v>825</v>
      </c>
      <c r="DO213" t="s">
        <v>823</v>
      </c>
      <c r="DP213">
        <v>0</v>
      </c>
      <c r="DQ213">
        <v>44.666699999999999</v>
      </c>
      <c r="DR213">
        <v>2.75E-2</v>
      </c>
      <c r="DS213">
        <v>56.235599999999998</v>
      </c>
      <c r="DT213">
        <v>1E-4</v>
      </c>
      <c r="DU213">
        <v>0</v>
      </c>
    </row>
    <row r="214" spans="1:125" x14ac:dyDescent="0.25">
      <c r="A214">
        <v>0</v>
      </c>
      <c r="B214" t="s">
        <v>826</v>
      </c>
      <c r="C214" t="s">
        <v>32</v>
      </c>
      <c r="D214" t="s">
        <v>827</v>
      </c>
      <c r="E214" t="s">
        <v>826</v>
      </c>
      <c r="F214">
        <v>0</v>
      </c>
      <c r="G214">
        <v>66.25</v>
      </c>
      <c r="H214">
        <v>8.6999999999999994E-3</v>
      </c>
      <c r="I214">
        <v>95.141300000000001</v>
      </c>
      <c r="J214" t="s">
        <v>827</v>
      </c>
      <c r="K214" t="s">
        <v>826</v>
      </c>
      <c r="L214">
        <v>0</v>
      </c>
      <c r="M214">
        <v>66.25</v>
      </c>
      <c r="N214">
        <v>8.6999999999999994E-3</v>
      </c>
      <c r="O214">
        <v>95.141300000000001</v>
      </c>
      <c r="P214" t="s">
        <v>827</v>
      </c>
      <c r="Q214" t="s">
        <v>826</v>
      </c>
      <c r="R214">
        <v>0</v>
      </c>
      <c r="S214">
        <v>65</v>
      </c>
      <c r="T214">
        <v>8.6E-3</v>
      </c>
      <c r="U214">
        <v>90.014499999999998</v>
      </c>
      <c r="V214" t="s">
        <v>828</v>
      </c>
      <c r="W214" t="s">
        <v>826</v>
      </c>
      <c r="X214">
        <v>0</v>
      </c>
      <c r="Y214">
        <v>70</v>
      </c>
      <c r="Z214">
        <v>5.1000000000000004E-3</v>
      </c>
      <c r="AA214">
        <v>96.231300000000005</v>
      </c>
      <c r="AB214" t="s">
        <v>828</v>
      </c>
      <c r="AC214" t="s">
        <v>826</v>
      </c>
      <c r="AD214">
        <v>0</v>
      </c>
      <c r="AE214">
        <v>72.5</v>
      </c>
      <c r="AF214">
        <v>5.5999999999999999E-3</v>
      </c>
      <c r="AG214">
        <v>96.677899999999994</v>
      </c>
      <c r="AH214" t="s">
        <v>828</v>
      </c>
      <c r="AI214" t="s">
        <v>826</v>
      </c>
      <c r="AJ214">
        <v>0</v>
      </c>
      <c r="AK214">
        <v>68.75</v>
      </c>
      <c r="AL214">
        <v>9.7000000000000003E-3</v>
      </c>
      <c r="AM214">
        <v>96.256399999999999</v>
      </c>
      <c r="AN214" t="s">
        <v>828</v>
      </c>
      <c r="AO214" t="s">
        <v>826</v>
      </c>
      <c r="AP214">
        <v>0</v>
      </c>
      <c r="AQ214">
        <v>54.285699999999999</v>
      </c>
      <c r="AR214">
        <v>6.1999999999999998E-3</v>
      </c>
      <c r="AS214">
        <v>83.943799999999996</v>
      </c>
      <c r="AT214" t="s">
        <v>828</v>
      </c>
      <c r="AU214" t="s">
        <v>826</v>
      </c>
      <c r="AV214">
        <v>0</v>
      </c>
      <c r="AW214">
        <v>55</v>
      </c>
      <c r="AX214">
        <v>4.4999999999999997E-3</v>
      </c>
      <c r="AY214">
        <v>86.434299999999993</v>
      </c>
      <c r="AZ214" t="s">
        <v>828</v>
      </c>
      <c r="BA214" t="s">
        <v>826</v>
      </c>
      <c r="BB214">
        <v>0</v>
      </c>
      <c r="BC214">
        <v>55</v>
      </c>
      <c r="BD214">
        <v>5.1999999999999998E-3</v>
      </c>
      <c r="BE214">
        <v>83.285600000000002</v>
      </c>
      <c r="BF214" t="s">
        <v>828</v>
      </c>
      <c r="BG214" t="s">
        <v>826</v>
      </c>
      <c r="BH214">
        <v>1E-4</v>
      </c>
      <c r="BI214">
        <v>38.285699999999999</v>
      </c>
      <c r="BJ214">
        <v>1.4800000000000001E-2</v>
      </c>
      <c r="BK214">
        <v>74.9071</v>
      </c>
      <c r="BL214" t="s">
        <v>828</v>
      </c>
      <c r="BM214" t="s">
        <v>826</v>
      </c>
      <c r="BN214">
        <v>0</v>
      </c>
      <c r="BO214">
        <v>42.5</v>
      </c>
      <c r="BP214">
        <v>1.15E-2</v>
      </c>
      <c r="BQ214">
        <v>72.186199999999999</v>
      </c>
      <c r="BR214" t="s">
        <v>827</v>
      </c>
      <c r="BS214" t="s">
        <v>826</v>
      </c>
      <c r="BT214">
        <v>0</v>
      </c>
      <c r="BU214">
        <v>55</v>
      </c>
      <c r="BV214">
        <v>1.6400000000000001E-2</v>
      </c>
      <c r="BW214">
        <v>75.158699999999996</v>
      </c>
      <c r="BX214" t="s">
        <v>828</v>
      </c>
      <c r="BY214" t="s">
        <v>826</v>
      </c>
      <c r="BZ214">
        <v>0</v>
      </c>
      <c r="CA214">
        <v>54</v>
      </c>
      <c r="CB214">
        <v>1.11E-2</v>
      </c>
      <c r="CC214">
        <v>86.846199999999996</v>
      </c>
      <c r="CD214" t="s">
        <v>828</v>
      </c>
      <c r="CE214" t="s">
        <v>826</v>
      </c>
      <c r="CF214">
        <v>0</v>
      </c>
      <c r="CG214">
        <v>55</v>
      </c>
      <c r="CH214">
        <v>5.7999999999999996E-3</v>
      </c>
      <c r="CI214">
        <v>90.286600000000007</v>
      </c>
      <c r="CJ214" t="s">
        <v>828</v>
      </c>
      <c r="CK214" t="s">
        <v>826</v>
      </c>
      <c r="CL214">
        <v>0</v>
      </c>
      <c r="CM214">
        <v>45</v>
      </c>
      <c r="CN214">
        <v>3.7000000000000002E-3</v>
      </c>
      <c r="CO214">
        <v>85.211299999999994</v>
      </c>
      <c r="CP214" t="s">
        <v>828</v>
      </c>
      <c r="CQ214" t="s">
        <v>826</v>
      </c>
      <c r="CR214">
        <v>0</v>
      </c>
      <c r="CS214">
        <v>43</v>
      </c>
      <c r="CT214">
        <v>7.6E-3</v>
      </c>
      <c r="CU214">
        <v>81.274699999999996</v>
      </c>
      <c r="CV214" t="s">
        <v>828</v>
      </c>
      <c r="CW214" t="s">
        <v>826</v>
      </c>
      <c r="CX214">
        <v>0</v>
      </c>
      <c r="CY214">
        <v>40.75</v>
      </c>
      <c r="CZ214">
        <v>9.5999999999999992E-3</v>
      </c>
      <c r="DA214">
        <v>79.694800000000001</v>
      </c>
      <c r="DB214" t="s">
        <v>828</v>
      </c>
      <c r="DC214" t="s">
        <v>826</v>
      </c>
      <c r="DD214">
        <v>0</v>
      </c>
      <c r="DE214">
        <v>44</v>
      </c>
      <c r="DF214">
        <v>6.1999999999999998E-3</v>
      </c>
      <c r="DG214">
        <v>82.7911</v>
      </c>
      <c r="DH214" t="s">
        <v>828</v>
      </c>
      <c r="DI214" t="s">
        <v>826</v>
      </c>
      <c r="DJ214">
        <v>0</v>
      </c>
      <c r="DK214">
        <v>44.5</v>
      </c>
      <c r="DL214">
        <v>1.78E-2</v>
      </c>
      <c r="DM214">
        <v>74.030299999999997</v>
      </c>
      <c r="DN214" t="s">
        <v>827</v>
      </c>
      <c r="DO214" t="s">
        <v>826</v>
      </c>
      <c r="DP214">
        <v>1E-4</v>
      </c>
      <c r="DQ214">
        <v>34.142899999999997</v>
      </c>
      <c r="DR214">
        <v>2.8199999999999999E-2</v>
      </c>
      <c r="DS214">
        <v>55.372599999999998</v>
      </c>
      <c r="DT214">
        <v>0</v>
      </c>
      <c r="DU214">
        <v>0</v>
      </c>
    </row>
    <row r="215" spans="1:125" x14ac:dyDescent="0.25">
      <c r="A215">
        <v>0</v>
      </c>
      <c r="B215" t="s">
        <v>829</v>
      </c>
      <c r="C215" t="s">
        <v>32</v>
      </c>
      <c r="D215" t="s">
        <v>830</v>
      </c>
      <c r="E215" t="s">
        <v>829</v>
      </c>
      <c r="F215">
        <v>2.0000000000000001E-4</v>
      </c>
      <c r="G215">
        <v>31.538499999999999</v>
      </c>
      <c r="H215">
        <v>1.8200000000000001E-2</v>
      </c>
      <c r="I215">
        <v>72.617999999999995</v>
      </c>
      <c r="J215" t="s">
        <v>830</v>
      </c>
      <c r="K215" t="s">
        <v>829</v>
      </c>
      <c r="L215">
        <v>2.0000000000000001E-4</v>
      </c>
      <c r="M215">
        <v>31.538499999999999</v>
      </c>
      <c r="N215">
        <v>1.8200000000000001E-2</v>
      </c>
      <c r="O215">
        <v>72.617999999999995</v>
      </c>
      <c r="P215" t="s">
        <v>830</v>
      </c>
      <c r="Q215" t="s">
        <v>829</v>
      </c>
      <c r="R215">
        <v>4.0000000000000002E-4</v>
      </c>
      <c r="S215">
        <v>22.2</v>
      </c>
      <c r="T215">
        <v>1.5599999999999999E-2</v>
      </c>
      <c r="U215">
        <v>62.342700000000001</v>
      </c>
      <c r="V215" t="s">
        <v>830</v>
      </c>
      <c r="W215" t="s">
        <v>829</v>
      </c>
      <c r="X215">
        <v>0</v>
      </c>
      <c r="Y215">
        <v>60</v>
      </c>
      <c r="Z215">
        <v>7.6E-3</v>
      </c>
      <c r="AA215">
        <v>92.9178</v>
      </c>
      <c r="AB215" t="s">
        <v>831</v>
      </c>
      <c r="AC215" t="s">
        <v>829</v>
      </c>
      <c r="AD215">
        <v>0</v>
      </c>
      <c r="AE215">
        <v>49</v>
      </c>
      <c r="AF215">
        <v>1.01E-2</v>
      </c>
      <c r="AG215">
        <v>91.827500000000001</v>
      </c>
      <c r="AH215" t="s">
        <v>831</v>
      </c>
      <c r="AI215" t="s">
        <v>829</v>
      </c>
      <c r="AJ215">
        <v>0</v>
      </c>
      <c r="AK215">
        <v>53.333300000000001</v>
      </c>
      <c r="AL215">
        <v>1.34E-2</v>
      </c>
      <c r="AM215">
        <v>94.3262</v>
      </c>
      <c r="AN215" t="s">
        <v>832</v>
      </c>
      <c r="AO215" t="s">
        <v>829</v>
      </c>
      <c r="AP215">
        <v>0</v>
      </c>
      <c r="AQ215">
        <v>52.142899999999997</v>
      </c>
      <c r="AR215">
        <v>9.1999999999999998E-3</v>
      </c>
      <c r="AS215">
        <v>71.436599999999999</v>
      </c>
      <c r="AT215" t="s">
        <v>833</v>
      </c>
      <c r="AU215" t="s">
        <v>829</v>
      </c>
      <c r="AV215">
        <v>0</v>
      </c>
      <c r="AW215">
        <v>65</v>
      </c>
      <c r="AX215">
        <v>4.5999999999999999E-3</v>
      </c>
      <c r="AY215">
        <v>85.962900000000005</v>
      </c>
      <c r="AZ215" t="s">
        <v>831</v>
      </c>
      <c r="BA215" t="s">
        <v>829</v>
      </c>
      <c r="BB215">
        <v>0</v>
      </c>
      <c r="BC215">
        <v>60</v>
      </c>
      <c r="BD215">
        <v>4.7999999999999996E-3</v>
      </c>
      <c r="BE215">
        <v>85.361699999999999</v>
      </c>
      <c r="BF215" t="s">
        <v>834</v>
      </c>
      <c r="BG215" t="s">
        <v>829</v>
      </c>
      <c r="BH215">
        <v>2.9999999999999997E-4</v>
      </c>
      <c r="BI215">
        <v>24.148099999999999</v>
      </c>
      <c r="BJ215">
        <v>1.8700000000000001E-2</v>
      </c>
      <c r="BK215">
        <v>62.457000000000001</v>
      </c>
      <c r="BL215" t="s">
        <v>834</v>
      </c>
      <c r="BM215" t="s">
        <v>829</v>
      </c>
      <c r="BN215">
        <v>0</v>
      </c>
      <c r="BO215">
        <v>53</v>
      </c>
      <c r="BP215">
        <v>8.5000000000000006E-3</v>
      </c>
      <c r="BQ215">
        <v>83.593999999999994</v>
      </c>
      <c r="BR215" t="s">
        <v>832</v>
      </c>
      <c r="BS215" t="s">
        <v>829</v>
      </c>
      <c r="BT215">
        <v>1E-4</v>
      </c>
      <c r="BU215">
        <v>21</v>
      </c>
      <c r="BV215">
        <v>2.9700000000000001E-2</v>
      </c>
      <c r="BW215">
        <v>49.515300000000003</v>
      </c>
      <c r="BX215" t="s">
        <v>830</v>
      </c>
      <c r="BY215" t="s">
        <v>829</v>
      </c>
      <c r="BZ215">
        <v>2.0000000000000001E-4</v>
      </c>
      <c r="CA215">
        <v>19.571400000000001</v>
      </c>
      <c r="CB215">
        <v>3.6600000000000001E-2</v>
      </c>
      <c r="CC215">
        <v>39.721499999999999</v>
      </c>
      <c r="CD215" t="s">
        <v>835</v>
      </c>
      <c r="CE215" t="s">
        <v>829</v>
      </c>
      <c r="CF215">
        <v>0</v>
      </c>
      <c r="CG215">
        <v>30.25</v>
      </c>
      <c r="CH215">
        <v>1.26E-2</v>
      </c>
      <c r="CI215">
        <v>63.930599999999998</v>
      </c>
      <c r="CJ215" t="s">
        <v>830</v>
      </c>
      <c r="CK215" t="s">
        <v>829</v>
      </c>
      <c r="CL215">
        <v>0</v>
      </c>
      <c r="CM215">
        <v>60</v>
      </c>
      <c r="CN215">
        <v>3.5000000000000001E-3</v>
      </c>
      <c r="CO215">
        <v>86.718299999999999</v>
      </c>
      <c r="CP215" t="s">
        <v>836</v>
      </c>
      <c r="CQ215" t="s">
        <v>829</v>
      </c>
      <c r="CR215">
        <v>0</v>
      </c>
      <c r="CS215">
        <v>46</v>
      </c>
      <c r="CT215">
        <v>9.1999999999999998E-3</v>
      </c>
      <c r="CU215">
        <v>74.2911</v>
      </c>
      <c r="CV215" t="s">
        <v>831</v>
      </c>
      <c r="CW215" t="s">
        <v>829</v>
      </c>
      <c r="CX215">
        <v>0</v>
      </c>
      <c r="CY215">
        <v>50</v>
      </c>
      <c r="CZ215">
        <v>9.9000000000000008E-3</v>
      </c>
      <c r="DA215">
        <v>78.7209</v>
      </c>
      <c r="DB215" t="s">
        <v>831</v>
      </c>
      <c r="DC215" t="s">
        <v>829</v>
      </c>
      <c r="DD215">
        <v>0</v>
      </c>
      <c r="DE215">
        <v>60</v>
      </c>
      <c r="DF215">
        <v>6.0000000000000001E-3</v>
      </c>
      <c r="DG215">
        <v>83.7911</v>
      </c>
      <c r="DH215" t="s">
        <v>830</v>
      </c>
      <c r="DI215" t="s">
        <v>829</v>
      </c>
      <c r="DJ215">
        <v>0</v>
      </c>
      <c r="DK215">
        <v>49</v>
      </c>
      <c r="DL215">
        <v>1.5299999999999999E-2</v>
      </c>
      <c r="DM215">
        <v>78.743799999999993</v>
      </c>
      <c r="DN215" t="s">
        <v>831</v>
      </c>
      <c r="DO215" t="s">
        <v>829</v>
      </c>
      <c r="DP215">
        <v>1E-4</v>
      </c>
      <c r="DQ215">
        <v>32.700000000000003</v>
      </c>
      <c r="DR215">
        <v>1.8100000000000002E-2</v>
      </c>
      <c r="DS215">
        <v>70.781499999999994</v>
      </c>
      <c r="DT215">
        <v>1E-4</v>
      </c>
      <c r="DU215">
        <v>0</v>
      </c>
    </row>
    <row r="216" spans="1:125" x14ac:dyDescent="0.25">
      <c r="A216">
        <v>0</v>
      </c>
      <c r="B216" t="s">
        <v>837</v>
      </c>
      <c r="C216" t="s">
        <v>32</v>
      </c>
      <c r="D216" t="s">
        <v>838</v>
      </c>
      <c r="E216" t="s">
        <v>837</v>
      </c>
      <c r="F216">
        <v>1.5E-3</v>
      </c>
      <c r="G216">
        <v>12.3504</v>
      </c>
      <c r="H216">
        <v>8.4099999999999994E-2</v>
      </c>
      <c r="I216">
        <v>13.9504</v>
      </c>
      <c r="J216" t="s">
        <v>838</v>
      </c>
      <c r="K216" t="s">
        <v>837</v>
      </c>
      <c r="L216">
        <v>1.5E-3</v>
      </c>
      <c r="M216">
        <v>12.3504</v>
      </c>
      <c r="N216">
        <v>8.4099999999999994E-2</v>
      </c>
      <c r="O216">
        <v>13.9504</v>
      </c>
      <c r="P216" t="s">
        <v>838</v>
      </c>
      <c r="Q216" t="s">
        <v>837</v>
      </c>
      <c r="R216">
        <v>0</v>
      </c>
      <c r="S216">
        <v>60.714300000000001</v>
      </c>
      <c r="T216">
        <v>1.8200000000000001E-2</v>
      </c>
      <c r="U216">
        <v>53.191099999999999</v>
      </c>
      <c r="V216" t="s">
        <v>838</v>
      </c>
      <c r="W216" t="s">
        <v>837</v>
      </c>
      <c r="X216">
        <v>0</v>
      </c>
      <c r="Y216">
        <v>48</v>
      </c>
      <c r="Z216">
        <v>1.6E-2</v>
      </c>
      <c r="AA216">
        <v>65.6751</v>
      </c>
      <c r="AB216" t="s">
        <v>839</v>
      </c>
      <c r="AC216" t="s">
        <v>837</v>
      </c>
      <c r="AD216">
        <v>2.9999999999999997E-4</v>
      </c>
      <c r="AE216">
        <v>20.159099999999999</v>
      </c>
      <c r="AF216">
        <v>2.87E-2</v>
      </c>
      <c r="AG216">
        <v>51.1447</v>
      </c>
      <c r="AH216" t="s">
        <v>838</v>
      </c>
      <c r="AI216" t="s">
        <v>837</v>
      </c>
      <c r="AJ216">
        <v>2.0000000000000001E-4</v>
      </c>
      <c r="AK216">
        <v>27.5</v>
      </c>
      <c r="AL216">
        <v>4.1599999999999998E-2</v>
      </c>
      <c r="AM216">
        <v>46.457299999999996</v>
      </c>
      <c r="AN216" t="s">
        <v>838</v>
      </c>
      <c r="AO216" t="s">
        <v>837</v>
      </c>
      <c r="AP216">
        <v>2.7000000000000001E-3</v>
      </c>
      <c r="AQ216">
        <v>9.4587000000000003</v>
      </c>
      <c r="AR216">
        <v>3.8899999999999997E-2</v>
      </c>
      <c r="AS216">
        <v>21.7349</v>
      </c>
      <c r="AT216" t="s">
        <v>838</v>
      </c>
      <c r="AU216" t="s">
        <v>837</v>
      </c>
      <c r="AV216">
        <v>2.0000000000000001E-4</v>
      </c>
      <c r="AW216">
        <v>14.760899999999999</v>
      </c>
      <c r="AX216">
        <v>3.7999999999999999E-2</v>
      </c>
      <c r="AY216">
        <v>24.903300000000002</v>
      </c>
      <c r="AZ216" t="s">
        <v>838</v>
      </c>
      <c r="BA216" t="s">
        <v>837</v>
      </c>
      <c r="BB216">
        <v>2.9999999999999997E-4</v>
      </c>
      <c r="BC216">
        <v>15.9565</v>
      </c>
      <c r="BD216">
        <v>3.61E-2</v>
      </c>
      <c r="BE216">
        <v>27.0715</v>
      </c>
      <c r="BF216" t="s">
        <v>838</v>
      </c>
      <c r="BG216" t="s">
        <v>837</v>
      </c>
      <c r="BH216">
        <v>5.0000000000000001E-4</v>
      </c>
      <c r="BI216">
        <v>19.777799999999999</v>
      </c>
      <c r="BJ216">
        <v>3.1E-2</v>
      </c>
      <c r="BK216">
        <v>35.489600000000003</v>
      </c>
      <c r="BL216" t="s">
        <v>838</v>
      </c>
      <c r="BM216" t="s">
        <v>837</v>
      </c>
      <c r="BN216">
        <v>1E-4</v>
      </c>
      <c r="BO216">
        <v>26.714300000000001</v>
      </c>
      <c r="BP216">
        <v>1.6799999999999999E-2</v>
      </c>
      <c r="BQ216">
        <v>56.238300000000002</v>
      </c>
      <c r="BR216" t="s">
        <v>838</v>
      </c>
      <c r="BS216" t="s">
        <v>837</v>
      </c>
      <c r="BT216">
        <v>2.0000000000000001E-4</v>
      </c>
      <c r="BU216">
        <v>16.107099999999999</v>
      </c>
      <c r="BV216">
        <v>6.3100000000000003E-2</v>
      </c>
      <c r="BW216">
        <v>20.422799999999999</v>
      </c>
      <c r="BX216" t="s">
        <v>838</v>
      </c>
      <c r="BY216" t="s">
        <v>837</v>
      </c>
      <c r="BZ216">
        <v>5.9999999999999995E-4</v>
      </c>
      <c r="CA216">
        <v>12.235799999999999</v>
      </c>
      <c r="CB216">
        <v>7.2999999999999995E-2</v>
      </c>
      <c r="CC216">
        <v>16.626100000000001</v>
      </c>
      <c r="CD216" t="s">
        <v>838</v>
      </c>
      <c r="CE216" t="s">
        <v>837</v>
      </c>
      <c r="CF216">
        <v>5.9999999999999995E-4</v>
      </c>
      <c r="CG216">
        <v>10.256</v>
      </c>
      <c r="CH216">
        <v>4.24E-2</v>
      </c>
      <c r="CI216">
        <v>20.797699999999999</v>
      </c>
      <c r="CJ216" t="s">
        <v>838</v>
      </c>
      <c r="CK216" t="s">
        <v>837</v>
      </c>
      <c r="CL216">
        <v>0</v>
      </c>
      <c r="CM216">
        <v>31</v>
      </c>
      <c r="CN216">
        <v>9.1000000000000004E-3</v>
      </c>
      <c r="CO216">
        <v>54.397399999999998</v>
      </c>
      <c r="CP216" t="s">
        <v>838</v>
      </c>
      <c r="CQ216" t="s">
        <v>837</v>
      </c>
      <c r="CR216">
        <v>1E-4</v>
      </c>
      <c r="CS216">
        <v>23.352900000000002</v>
      </c>
      <c r="CT216">
        <v>1.7500000000000002E-2</v>
      </c>
      <c r="CU216">
        <v>47.459299999999999</v>
      </c>
      <c r="CV216" t="s">
        <v>838</v>
      </c>
      <c r="CW216" t="s">
        <v>837</v>
      </c>
      <c r="CX216">
        <v>2.0000000000000001E-4</v>
      </c>
      <c r="CY216">
        <v>23.892900000000001</v>
      </c>
      <c r="CZ216">
        <v>2.1399999999999999E-2</v>
      </c>
      <c r="DA216">
        <v>46.760599999999997</v>
      </c>
      <c r="DB216" t="s">
        <v>838</v>
      </c>
      <c r="DC216" t="s">
        <v>837</v>
      </c>
      <c r="DD216">
        <v>2.0000000000000001E-4</v>
      </c>
      <c r="DE216">
        <v>20.909099999999999</v>
      </c>
      <c r="DF216">
        <v>2.1999999999999999E-2</v>
      </c>
      <c r="DG216">
        <v>39.727600000000002</v>
      </c>
      <c r="DH216" t="s">
        <v>838</v>
      </c>
      <c r="DI216" t="s">
        <v>837</v>
      </c>
      <c r="DJ216">
        <v>1.9E-3</v>
      </c>
      <c r="DK216">
        <v>8.7255000000000003</v>
      </c>
      <c r="DL216">
        <v>0.1067</v>
      </c>
      <c r="DM216">
        <v>16.920300000000001</v>
      </c>
      <c r="DN216" t="s">
        <v>838</v>
      </c>
      <c r="DO216" t="s">
        <v>837</v>
      </c>
      <c r="DP216">
        <v>2.2000000000000001E-3</v>
      </c>
      <c r="DQ216">
        <v>11.101100000000001</v>
      </c>
      <c r="DR216">
        <v>7.4300000000000005E-2</v>
      </c>
      <c r="DS216">
        <v>24.2697</v>
      </c>
      <c r="DT216">
        <v>6.9999999999999999E-4</v>
      </c>
      <c r="DU216">
        <v>0</v>
      </c>
    </row>
    <row r="217" spans="1:125" x14ac:dyDescent="0.25">
      <c r="A217">
        <v>0</v>
      </c>
      <c r="B217" t="s">
        <v>840</v>
      </c>
      <c r="C217" t="s">
        <v>32</v>
      </c>
      <c r="D217" t="e">
        <f>-TXDKDLKK</f>
        <v>#NAME?</v>
      </c>
      <c r="E217" t="s">
        <v>840</v>
      </c>
      <c r="F217">
        <v>0</v>
      </c>
      <c r="G217">
        <v>76.666700000000006</v>
      </c>
      <c r="H217">
        <v>5.5999999999999999E-3</v>
      </c>
      <c r="I217">
        <v>96.847899999999996</v>
      </c>
      <c r="J217" t="e">
        <f>-TXDKDLKK</f>
        <v>#NAME?</v>
      </c>
      <c r="K217" t="s">
        <v>840</v>
      </c>
      <c r="L217">
        <v>0</v>
      </c>
      <c r="M217">
        <v>76.666700000000006</v>
      </c>
      <c r="N217">
        <v>5.5999999999999999E-3</v>
      </c>
      <c r="O217">
        <v>96.847899999999996</v>
      </c>
      <c r="P217" t="s">
        <v>841</v>
      </c>
      <c r="Q217" t="s">
        <v>840</v>
      </c>
      <c r="R217">
        <v>0</v>
      </c>
      <c r="S217">
        <v>55</v>
      </c>
      <c r="T217">
        <v>6.0000000000000001E-3</v>
      </c>
      <c r="U217">
        <v>95.6233</v>
      </c>
      <c r="V217" t="s">
        <v>841</v>
      </c>
      <c r="W217" t="s">
        <v>840</v>
      </c>
      <c r="X217">
        <v>0</v>
      </c>
      <c r="Y217">
        <v>85</v>
      </c>
      <c r="Z217">
        <v>3.5000000000000001E-3</v>
      </c>
      <c r="AA217">
        <v>97.461799999999997</v>
      </c>
      <c r="AB217" t="s">
        <v>841</v>
      </c>
      <c r="AC217" t="s">
        <v>840</v>
      </c>
      <c r="AD217">
        <v>0</v>
      </c>
      <c r="AE217">
        <v>85</v>
      </c>
      <c r="AF217">
        <v>3.7000000000000002E-3</v>
      </c>
      <c r="AG217">
        <v>97.791600000000003</v>
      </c>
      <c r="AH217" t="s">
        <v>841</v>
      </c>
      <c r="AI217" t="s">
        <v>840</v>
      </c>
      <c r="AJ217">
        <v>0</v>
      </c>
      <c r="AK217">
        <v>75</v>
      </c>
      <c r="AL217">
        <v>6.1999999999999998E-3</v>
      </c>
      <c r="AM217">
        <v>97.592799999999997</v>
      </c>
      <c r="AN217" t="s">
        <v>841</v>
      </c>
      <c r="AO217" t="s">
        <v>840</v>
      </c>
      <c r="AP217">
        <v>0</v>
      </c>
      <c r="AQ217">
        <v>60</v>
      </c>
      <c r="AR217">
        <v>4.5999999999999999E-3</v>
      </c>
      <c r="AS217">
        <v>90.658799999999999</v>
      </c>
      <c r="AT217" t="e">
        <f>-TXDKDLKK</f>
        <v>#NAME?</v>
      </c>
      <c r="AU217" t="s">
        <v>840</v>
      </c>
      <c r="AV217">
        <v>0</v>
      </c>
      <c r="AW217">
        <v>100</v>
      </c>
      <c r="AX217">
        <v>2.3E-3</v>
      </c>
      <c r="AY217">
        <v>95.810599999999994</v>
      </c>
      <c r="AZ217" t="e">
        <f>-TXDKDLKK</f>
        <v>#NAME?</v>
      </c>
      <c r="BA217" t="s">
        <v>840</v>
      </c>
      <c r="BB217">
        <v>0</v>
      </c>
      <c r="BC217">
        <v>70</v>
      </c>
      <c r="BD217">
        <v>2.7000000000000001E-3</v>
      </c>
      <c r="BE217">
        <v>95.116100000000003</v>
      </c>
      <c r="BF217" t="s">
        <v>841</v>
      </c>
      <c r="BG217" t="s">
        <v>840</v>
      </c>
      <c r="BH217">
        <v>1E-4</v>
      </c>
      <c r="BI217">
        <v>32.181800000000003</v>
      </c>
      <c r="BJ217">
        <v>1.2500000000000001E-2</v>
      </c>
      <c r="BK217">
        <v>82.662499999999994</v>
      </c>
      <c r="BL217" t="s">
        <v>841</v>
      </c>
      <c r="BM217" t="s">
        <v>840</v>
      </c>
      <c r="BN217">
        <v>1E-4</v>
      </c>
      <c r="BO217">
        <v>33</v>
      </c>
      <c r="BP217">
        <v>1.2200000000000001E-2</v>
      </c>
      <c r="BQ217">
        <v>69.837400000000002</v>
      </c>
      <c r="BR217" t="s">
        <v>841</v>
      </c>
      <c r="BS217" t="s">
        <v>840</v>
      </c>
      <c r="BT217">
        <v>0</v>
      </c>
      <c r="BU217">
        <v>60</v>
      </c>
      <c r="BV217">
        <v>9.7000000000000003E-3</v>
      </c>
      <c r="BW217">
        <v>91.377300000000005</v>
      </c>
      <c r="BX217" t="s">
        <v>841</v>
      </c>
      <c r="BY217" t="s">
        <v>840</v>
      </c>
      <c r="BZ217">
        <v>0</v>
      </c>
      <c r="CA217">
        <v>62.5</v>
      </c>
      <c r="CB217">
        <v>7.7999999999999996E-3</v>
      </c>
      <c r="CC217">
        <v>94.272599999999997</v>
      </c>
      <c r="CD217" t="s">
        <v>841</v>
      </c>
      <c r="CE217" t="s">
        <v>840</v>
      </c>
      <c r="CF217">
        <v>0</v>
      </c>
      <c r="CG217">
        <v>80</v>
      </c>
      <c r="CH217">
        <v>3.3999999999999998E-3</v>
      </c>
      <c r="CI217">
        <v>96.204599999999999</v>
      </c>
      <c r="CJ217" t="s">
        <v>841</v>
      </c>
      <c r="CK217" t="s">
        <v>840</v>
      </c>
      <c r="CL217">
        <v>0</v>
      </c>
      <c r="CM217">
        <v>70</v>
      </c>
      <c r="CN217">
        <v>2.5000000000000001E-3</v>
      </c>
      <c r="CO217">
        <v>92.942300000000003</v>
      </c>
      <c r="CP217" t="s">
        <v>841</v>
      </c>
      <c r="CQ217" t="s">
        <v>840</v>
      </c>
      <c r="CR217">
        <v>0</v>
      </c>
      <c r="CS217">
        <v>37</v>
      </c>
      <c r="CT217">
        <v>7.4000000000000003E-3</v>
      </c>
      <c r="CU217">
        <v>82.356399999999994</v>
      </c>
      <c r="CV217" t="s">
        <v>842</v>
      </c>
      <c r="CW217" t="s">
        <v>840</v>
      </c>
      <c r="CX217">
        <v>1E-4</v>
      </c>
      <c r="CY217">
        <v>38.4</v>
      </c>
      <c r="CZ217">
        <v>9.1999999999999998E-3</v>
      </c>
      <c r="DA217">
        <v>81.241500000000002</v>
      </c>
      <c r="DB217" t="s">
        <v>841</v>
      </c>
      <c r="DC217" t="s">
        <v>840</v>
      </c>
      <c r="DD217">
        <v>0</v>
      </c>
      <c r="DE217">
        <v>62.5</v>
      </c>
      <c r="DF217">
        <v>3.5999999999999999E-3</v>
      </c>
      <c r="DG217">
        <v>94.070300000000003</v>
      </c>
      <c r="DH217" t="e">
        <f>-TXDKDLKK</f>
        <v>#NAME?</v>
      </c>
      <c r="DI217" t="s">
        <v>840</v>
      </c>
      <c r="DJ217">
        <v>0</v>
      </c>
      <c r="DK217">
        <v>65</v>
      </c>
      <c r="DL217">
        <v>8.9999999999999993E-3</v>
      </c>
      <c r="DM217">
        <v>91.190899999999999</v>
      </c>
      <c r="DN217" t="e">
        <f>-TXDKDLKK</f>
        <v>#NAME?</v>
      </c>
      <c r="DO217" t="s">
        <v>840</v>
      </c>
      <c r="DP217">
        <v>1E-4</v>
      </c>
      <c r="DQ217">
        <v>37.5</v>
      </c>
      <c r="DR217">
        <v>1.6500000000000001E-2</v>
      </c>
      <c r="DS217">
        <v>73.7102</v>
      </c>
      <c r="DT217">
        <v>0</v>
      </c>
      <c r="DU217">
        <v>0</v>
      </c>
    </row>
    <row r="218" spans="1:125" x14ac:dyDescent="0.25">
      <c r="A218">
        <v>0</v>
      </c>
      <c r="B218" t="s">
        <v>843</v>
      </c>
      <c r="C218" t="s">
        <v>32</v>
      </c>
      <c r="D218" t="s">
        <v>844</v>
      </c>
      <c r="E218" t="s">
        <v>843</v>
      </c>
      <c r="F218">
        <v>1E-4</v>
      </c>
      <c r="G218">
        <v>46</v>
      </c>
      <c r="H218">
        <v>2.0500000000000001E-2</v>
      </c>
      <c r="I218">
        <v>67.132000000000005</v>
      </c>
      <c r="J218" t="s">
        <v>844</v>
      </c>
      <c r="K218" t="s">
        <v>843</v>
      </c>
      <c r="L218">
        <v>1E-4</v>
      </c>
      <c r="M218">
        <v>46</v>
      </c>
      <c r="N218">
        <v>2.0500000000000001E-2</v>
      </c>
      <c r="O218">
        <v>67.132000000000005</v>
      </c>
      <c r="P218" t="s">
        <v>844</v>
      </c>
      <c r="Q218" t="s">
        <v>843</v>
      </c>
      <c r="R218">
        <v>0</v>
      </c>
      <c r="S218">
        <v>56.5</v>
      </c>
      <c r="T218">
        <v>1.0999999999999999E-2</v>
      </c>
      <c r="U218">
        <v>80.989500000000007</v>
      </c>
      <c r="V218" t="s">
        <v>844</v>
      </c>
      <c r="W218" t="s">
        <v>843</v>
      </c>
      <c r="X218">
        <v>3.5999999999999999E-3</v>
      </c>
      <c r="Y218">
        <v>5.4233000000000002</v>
      </c>
      <c r="Z218">
        <v>5.3199999999999997E-2</v>
      </c>
      <c r="AA218">
        <v>16.4772</v>
      </c>
      <c r="AB218" t="s">
        <v>844</v>
      </c>
      <c r="AC218" t="s">
        <v>843</v>
      </c>
      <c r="AD218">
        <v>3.1800000000000002E-2</v>
      </c>
      <c r="AE218">
        <v>3.1949000000000001</v>
      </c>
      <c r="AF218">
        <v>0.1401</v>
      </c>
      <c r="AG218">
        <v>7.0776000000000003</v>
      </c>
      <c r="AH218" t="s">
        <v>844</v>
      </c>
      <c r="AI218" t="s">
        <v>843</v>
      </c>
      <c r="AJ218">
        <v>2.87E-2</v>
      </c>
      <c r="AK218">
        <v>2.5381</v>
      </c>
      <c r="AL218">
        <v>0.14899999999999999</v>
      </c>
      <c r="AM218">
        <v>6.8235999999999999</v>
      </c>
      <c r="AN218" t="s">
        <v>845</v>
      </c>
      <c r="AO218" t="s">
        <v>843</v>
      </c>
      <c r="AP218">
        <v>0</v>
      </c>
      <c r="AQ218">
        <v>75</v>
      </c>
      <c r="AR218">
        <v>3.5999999999999999E-3</v>
      </c>
      <c r="AS218">
        <v>94.835300000000004</v>
      </c>
      <c r="AT218" t="s">
        <v>844</v>
      </c>
      <c r="AU218" t="s">
        <v>843</v>
      </c>
      <c r="AV218">
        <v>0</v>
      </c>
      <c r="AW218">
        <v>65</v>
      </c>
      <c r="AX218">
        <v>5.1999999999999998E-3</v>
      </c>
      <c r="AY218">
        <v>83.052899999999994</v>
      </c>
      <c r="AZ218" t="s">
        <v>844</v>
      </c>
      <c r="BA218" t="s">
        <v>843</v>
      </c>
      <c r="BB218">
        <v>0</v>
      </c>
      <c r="BC218">
        <v>70</v>
      </c>
      <c r="BD218">
        <v>4.4000000000000003E-3</v>
      </c>
      <c r="BE218">
        <v>87.228700000000003</v>
      </c>
      <c r="BF218" t="s">
        <v>844</v>
      </c>
      <c r="BG218" t="s">
        <v>843</v>
      </c>
      <c r="BH218">
        <v>0</v>
      </c>
      <c r="BI218">
        <v>60.833300000000001</v>
      </c>
      <c r="BJ218">
        <v>1.14E-2</v>
      </c>
      <c r="BK218">
        <v>86.267099999999999</v>
      </c>
      <c r="BL218" t="s">
        <v>844</v>
      </c>
      <c r="BM218" t="s">
        <v>843</v>
      </c>
      <c r="BN218">
        <v>0</v>
      </c>
      <c r="BO218">
        <v>67.5</v>
      </c>
      <c r="BP218">
        <v>6.7000000000000002E-3</v>
      </c>
      <c r="BQ218">
        <v>90.052300000000002</v>
      </c>
      <c r="BR218" t="s">
        <v>844</v>
      </c>
      <c r="BS218" t="s">
        <v>843</v>
      </c>
      <c r="BT218">
        <v>0</v>
      </c>
      <c r="BU218">
        <v>62.5</v>
      </c>
      <c r="BV218">
        <v>1.1299999999999999E-2</v>
      </c>
      <c r="BW218">
        <v>87.725700000000003</v>
      </c>
      <c r="BX218" t="s">
        <v>844</v>
      </c>
      <c r="BY218" t="s">
        <v>843</v>
      </c>
      <c r="BZ218">
        <v>0</v>
      </c>
      <c r="CA218">
        <v>65</v>
      </c>
      <c r="CB218">
        <v>1.0800000000000001E-2</v>
      </c>
      <c r="CC218">
        <v>87.697100000000006</v>
      </c>
      <c r="CD218" t="s">
        <v>844</v>
      </c>
      <c r="CE218" t="s">
        <v>843</v>
      </c>
      <c r="CF218">
        <v>0</v>
      </c>
      <c r="CG218">
        <v>60</v>
      </c>
      <c r="CH218">
        <v>6.7999999999999996E-3</v>
      </c>
      <c r="CI218">
        <v>86.291499999999999</v>
      </c>
      <c r="CJ218" t="s">
        <v>844</v>
      </c>
      <c r="CK218" t="s">
        <v>843</v>
      </c>
      <c r="CL218">
        <v>0</v>
      </c>
      <c r="CM218">
        <v>60</v>
      </c>
      <c r="CN218">
        <v>3.3E-3</v>
      </c>
      <c r="CO218">
        <v>87.852099999999993</v>
      </c>
      <c r="CP218" t="s">
        <v>844</v>
      </c>
      <c r="CQ218" t="s">
        <v>843</v>
      </c>
      <c r="CR218">
        <v>0</v>
      </c>
      <c r="CS218">
        <v>62.5</v>
      </c>
      <c r="CT218">
        <v>6.6E-3</v>
      </c>
      <c r="CU218">
        <v>85.8553</v>
      </c>
      <c r="CV218" t="s">
        <v>844</v>
      </c>
      <c r="CW218" t="s">
        <v>843</v>
      </c>
      <c r="CX218">
        <v>0</v>
      </c>
      <c r="CY218">
        <v>63.75</v>
      </c>
      <c r="CZ218">
        <v>7.7999999999999996E-3</v>
      </c>
      <c r="DA218">
        <v>86.559600000000003</v>
      </c>
      <c r="DB218" t="s">
        <v>844</v>
      </c>
      <c r="DC218" t="s">
        <v>843</v>
      </c>
      <c r="DD218">
        <v>0</v>
      </c>
      <c r="DE218">
        <v>65</v>
      </c>
      <c r="DF218">
        <v>5.1000000000000004E-3</v>
      </c>
      <c r="DG218">
        <v>87.785300000000007</v>
      </c>
      <c r="DH218" t="s">
        <v>844</v>
      </c>
      <c r="DI218" t="s">
        <v>843</v>
      </c>
      <c r="DJ218">
        <v>0</v>
      </c>
      <c r="DK218">
        <v>60</v>
      </c>
      <c r="DL218">
        <v>1.03E-2</v>
      </c>
      <c r="DM218">
        <v>88.84</v>
      </c>
      <c r="DN218" t="s">
        <v>844</v>
      </c>
      <c r="DO218" t="s">
        <v>843</v>
      </c>
      <c r="DP218">
        <v>0</v>
      </c>
      <c r="DQ218">
        <v>85</v>
      </c>
      <c r="DR218">
        <v>5.5999999999999999E-3</v>
      </c>
      <c r="DS218">
        <v>95.505600000000001</v>
      </c>
      <c r="DT218">
        <v>3.2000000000000002E-3</v>
      </c>
      <c r="DU218">
        <v>0</v>
      </c>
    </row>
    <row r="219" spans="1:125" x14ac:dyDescent="0.25">
      <c r="A219">
        <v>0</v>
      </c>
      <c r="B219" t="s">
        <v>846</v>
      </c>
      <c r="C219" t="s">
        <v>32</v>
      </c>
      <c r="D219" t="s">
        <v>847</v>
      </c>
      <c r="E219" t="s">
        <v>846</v>
      </c>
      <c r="F219">
        <v>8.9999999999999998E-4</v>
      </c>
      <c r="G219">
        <v>15.058299999999999</v>
      </c>
      <c r="H219">
        <v>5.8799999999999998E-2</v>
      </c>
      <c r="I219">
        <v>22.500800000000002</v>
      </c>
      <c r="J219" t="s">
        <v>847</v>
      </c>
      <c r="K219" t="s">
        <v>846</v>
      </c>
      <c r="L219">
        <v>8.9999999999999998E-4</v>
      </c>
      <c r="M219">
        <v>15.058299999999999</v>
      </c>
      <c r="N219">
        <v>5.8799999999999998E-2</v>
      </c>
      <c r="O219">
        <v>22.500800000000002</v>
      </c>
      <c r="P219" t="s">
        <v>848</v>
      </c>
      <c r="Q219" t="s">
        <v>846</v>
      </c>
      <c r="R219">
        <v>1.03E-2</v>
      </c>
      <c r="S219">
        <v>4.8521999999999998</v>
      </c>
      <c r="T219">
        <v>6.5000000000000002E-2</v>
      </c>
      <c r="U219">
        <v>6.2983000000000002</v>
      </c>
      <c r="V219" t="s">
        <v>849</v>
      </c>
      <c r="W219" t="s">
        <v>846</v>
      </c>
      <c r="X219">
        <v>1E-4</v>
      </c>
      <c r="Y219">
        <v>27.375</v>
      </c>
      <c r="Z219">
        <v>2.2100000000000002E-2</v>
      </c>
      <c r="AA219">
        <v>49.422899999999998</v>
      </c>
      <c r="AB219" t="s">
        <v>849</v>
      </c>
      <c r="AC219" t="s">
        <v>846</v>
      </c>
      <c r="AD219">
        <v>6.9999999999999999E-4</v>
      </c>
      <c r="AE219">
        <v>15.081099999999999</v>
      </c>
      <c r="AF219">
        <v>3.9899999999999998E-2</v>
      </c>
      <c r="AG219">
        <v>36.393900000000002</v>
      </c>
      <c r="AH219" t="s">
        <v>849</v>
      </c>
      <c r="AI219" t="s">
        <v>846</v>
      </c>
      <c r="AJ219">
        <v>6.9999999999999999E-4</v>
      </c>
      <c r="AK219">
        <v>14.529400000000001</v>
      </c>
      <c r="AL219">
        <v>5.8299999999999998E-2</v>
      </c>
      <c r="AM219">
        <v>29.229700000000001</v>
      </c>
      <c r="AN219" t="s">
        <v>847</v>
      </c>
      <c r="AO219" t="s">
        <v>846</v>
      </c>
      <c r="AP219">
        <v>3.3999999999999998E-3</v>
      </c>
      <c r="AQ219">
        <v>8.4468999999999994</v>
      </c>
      <c r="AR219">
        <v>4.1300000000000003E-2</v>
      </c>
      <c r="AS219">
        <v>20.357700000000001</v>
      </c>
      <c r="AT219" t="s">
        <v>847</v>
      </c>
      <c r="AU219" t="s">
        <v>846</v>
      </c>
      <c r="AV219">
        <v>2.9999999999999997E-4</v>
      </c>
      <c r="AW219">
        <v>13.7966</v>
      </c>
      <c r="AX219">
        <v>3.4799999999999998E-2</v>
      </c>
      <c r="AY219">
        <v>26.918299999999999</v>
      </c>
      <c r="AZ219" t="s">
        <v>847</v>
      </c>
      <c r="BA219" t="s">
        <v>846</v>
      </c>
      <c r="BB219">
        <v>4.0000000000000002E-4</v>
      </c>
      <c r="BC219">
        <v>14.595499999999999</v>
      </c>
      <c r="BD219">
        <v>3.6299999999999999E-2</v>
      </c>
      <c r="BE219">
        <v>26.959199999999999</v>
      </c>
      <c r="BF219" t="s">
        <v>849</v>
      </c>
      <c r="BG219" t="s">
        <v>846</v>
      </c>
      <c r="BH219">
        <v>2.5999999999999999E-3</v>
      </c>
      <c r="BI219">
        <v>8.3445</v>
      </c>
      <c r="BJ219">
        <v>4.8599999999999997E-2</v>
      </c>
      <c r="BK219">
        <v>16.985499999999998</v>
      </c>
      <c r="BL219" t="e">
        <f>-MRXRPQEV</f>
        <v>#NAME?</v>
      </c>
      <c r="BM219" t="s">
        <v>846</v>
      </c>
      <c r="BN219">
        <v>4.0000000000000002E-4</v>
      </c>
      <c r="BO219">
        <v>17.896599999999999</v>
      </c>
      <c r="BP219">
        <v>3.0099999999999998E-2</v>
      </c>
      <c r="BQ219">
        <v>33.613199999999999</v>
      </c>
      <c r="BR219" t="s">
        <v>849</v>
      </c>
      <c r="BS219" t="s">
        <v>846</v>
      </c>
      <c r="BT219">
        <v>1.9400000000000001E-2</v>
      </c>
      <c r="BU219">
        <v>1.2372000000000001</v>
      </c>
      <c r="BV219">
        <v>0.24099999999999999</v>
      </c>
      <c r="BW219">
        <v>1.171</v>
      </c>
      <c r="BX219" t="s">
        <v>849</v>
      </c>
      <c r="BY219" t="s">
        <v>846</v>
      </c>
      <c r="BZ219">
        <v>1.3299999999999999E-2</v>
      </c>
      <c r="CA219">
        <v>2.5036999999999998</v>
      </c>
      <c r="CB219">
        <v>0.17150000000000001</v>
      </c>
      <c r="CC219">
        <v>3.5196999999999998</v>
      </c>
      <c r="CD219" t="s">
        <v>849</v>
      </c>
      <c r="CE219" t="s">
        <v>846</v>
      </c>
      <c r="CF219">
        <v>5.3E-3</v>
      </c>
      <c r="CG219">
        <v>3.4382999999999999</v>
      </c>
      <c r="CH219">
        <v>0.1094</v>
      </c>
      <c r="CI219">
        <v>4.5570000000000004</v>
      </c>
      <c r="CJ219" t="s">
        <v>847</v>
      </c>
      <c r="CK219" t="s">
        <v>846</v>
      </c>
      <c r="CL219">
        <v>2.0000000000000001E-4</v>
      </c>
      <c r="CM219">
        <v>13.222200000000001</v>
      </c>
      <c r="CN219">
        <v>1.7000000000000001E-2</v>
      </c>
      <c r="CO219">
        <v>32.601399999999998</v>
      </c>
      <c r="CP219" t="s">
        <v>849</v>
      </c>
      <c r="CQ219" t="s">
        <v>846</v>
      </c>
      <c r="CR219">
        <v>5.0000000000000001E-4</v>
      </c>
      <c r="CS219">
        <v>14.117599999999999</v>
      </c>
      <c r="CT219">
        <v>2.8000000000000001E-2</v>
      </c>
      <c r="CU219">
        <v>30.045300000000001</v>
      </c>
      <c r="CV219" t="s">
        <v>847</v>
      </c>
      <c r="CW219" t="s">
        <v>846</v>
      </c>
      <c r="CX219">
        <v>8.0000000000000004E-4</v>
      </c>
      <c r="CY219">
        <v>14.936199999999999</v>
      </c>
      <c r="CZ219">
        <v>3.3099999999999997E-2</v>
      </c>
      <c r="DA219">
        <v>30.260899999999999</v>
      </c>
      <c r="DB219" t="s">
        <v>847</v>
      </c>
      <c r="DC219" t="s">
        <v>846</v>
      </c>
      <c r="DD219">
        <v>8.0000000000000004E-4</v>
      </c>
      <c r="DE219">
        <v>13.034700000000001</v>
      </c>
      <c r="DF219">
        <v>3.2800000000000003E-2</v>
      </c>
      <c r="DG219">
        <v>27.689699999999998</v>
      </c>
      <c r="DH219" t="s">
        <v>847</v>
      </c>
      <c r="DI219" t="s">
        <v>846</v>
      </c>
      <c r="DJ219">
        <v>4.0000000000000001E-3</v>
      </c>
      <c r="DK219">
        <v>6.1238999999999999</v>
      </c>
      <c r="DL219">
        <v>0.1249</v>
      </c>
      <c r="DM219">
        <v>13.6692</v>
      </c>
      <c r="DN219" t="s">
        <v>847</v>
      </c>
      <c r="DO219" t="s">
        <v>846</v>
      </c>
      <c r="DP219">
        <v>7.0000000000000001E-3</v>
      </c>
      <c r="DQ219">
        <v>6.6957000000000004</v>
      </c>
      <c r="DR219">
        <v>9.5799999999999996E-2</v>
      </c>
      <c r="DS219">
        <v>18.032299999999999</v>
      </c>
      <c r="DT219">
        <v>3.5999999999999999E-3</v>
      </c>
      <c r="DU219">
        <v>1</v>
      </c>
    </row>
    <row r="220" spans="1:125" x14ac:dyDescent="0.25">
      <c r="A220">
        <v>0</v>
      </c>
      <c r="B220" t="s">
        <v>850</v>
      </c>
      <c r="C220" t="s">
        <v>32</v>
      </c>
      <c r="D220" t="s">
        <v>851</v>
      </c>
      <c r="E220" t="s">
        <v>850</v>
      </c>
      <c r="F220">
        <v>1E-4</v>
      </c>
      <c r="G220">
        <v>33.909100000000002</v>
      </c>
      <c r="H220">
        <v>1.0500000000000001E-2</v>
      </c>
      <c r="I220">
        <v>91.666700000000006</v>
      </c>
      <c r="J220" t="s">
        <v>851</v>
      </c>
      <c r="K220" t="s">
        <v>850</v>
      </c>
      <c r="L220">
        <v>1E-4</v>
      </c>
      <c r="M220">
        <v>33.909100000000002</v>
      </c>
      <c r="N220">
        <v>1.0500000000000001E-2</v>
      </c>
      <c r="O220">
        <v>91.666700000000006</v>
      </c>
      <c r="P220" t="s">
        <v>851</v>
      </c>
      <c r="Q220" t="s">
        <v>850</v>
      </c>
      <c r="R220">
        <v>0</v>
      </c>
      <c r="S220">
        <v>70</v>
      </c>
      <c r="T220">
        <v>4.5999999999999999E-3</v>
      </c>
      <c r="U220">
        <v>96.6845</v>
      </c>
      <c r="V220" t="s">
        <v>851</v>
      </c>
      <c r="W220" t="s">
        <v>850</v>
      </c>
      <c r="X220">
        <v>5.9999999999999995E-4</v>
      </c>
      <c r="Y220">
        <v>12.322900000000001</v>
      </c>
      <c r="Z220">
        <v>1.38E-2</v>
      </c>
      <c r="AA220">
        <v>72.659000000000006</v>
      </c>
      <c r="AB220" t="s">
        <v>851</v>
      </c>
      <c r="AC220" t="s">
        <v>850</v>
      </c>
      <c r="AD220">
        <v>1.4500000000000001E-2</v>
      </c>
      <c r="AE220">
        <v>4.3769999999999998</v>
      </c>
      <c r="AF220">
        <v>4.6199999999999998E-2</v>
      </c>
      <c r="AG220">
        <v>30.547499999999999</v>
      </c>
      <c r="AH220" t="s">
        <v>851</v>
      </c>
      <c r="AI220" t="s">
        <v>850</v>
      </c>
      <c r="AJ220">
        <v>6.9999999999999999E-4</v>
      </c>
      <c r="AK220">
        <v>14.2255</v>
      </c>
      <c r="AL220">
        <v>2.4199999999999999E-2</v>
      </c>
      <c r="AM220">
        <v>75.568100000000001</v>
      </c>
      <c r="AN220" t="e">
        <f>-XDKDLKKL</f>
        <v>#NAME?</v>
      </c>
      <c r="AO220" t="s">
        <v>850</v>
      </c>
      <c r="AP220">
        <v>1E-4</v>
      </c>
      <c r="AQ220">
        <v>38.5</v>
      </c>
      <c r="AR220">
        <v>5.8999999999999999E-3</v>
      </c>
      <c r="AS220">
        <v>85.008899999999997</v>
      </c>
      <c r="AT220" t="e">
        <f>-XDKDLKKL</f>
        <v>#NAME?</v>
      </c>
      <c r="AU220" t="s">
        <v>850</v>
      </c>
      <c r="AV220">
        <v>0</v>
      </c>
      <c r="AW220">
        <v>42</v>
      </c>
      <c r="AX220">
        <v>3.7000000000000002E-3</v>
      </c>
      <c r="AY220">
        <v>90.503299999999996</v>
      </c>
      <c r="AZ220" t="e">
        <f>-XDKDLKKL</f>
        <v>#NAME?</v>
      </c>
      <c r="BA220" t="s">
        <v>850</v>
      </c>
      <c r="BB220">
        <v>0</v>
      </c>
      <c r="BC220">
        <v>37</v>
      </c>
      <c r="BD220">
        <v>4.5999999999999999E-3</v>
      </c>
      <c r="BE220">
        <v>86.363600000000005</v>
      </c>
      <c r="BF220" t="e">
        <f>-XDKDLKKL</f>
        <v>#NAME?</v>
      </c>
      <c r="BG220" t="s">
        <v>850</v>
      </c>
      <c r="BH220">
        <v>5.9999999999999995E-4</v>
      </c>
      <c r="BI220">
        <v>17.648599999999998</v>
      </c>
      <c r="BJ220">
        <v>1.8100000000000002E-2</v>
      </c>
      <c r="BK220">
        <v>64.240399999999994</v>
      </c>
      <c r="BL220" t="e">
        <f>-XDKDLKKL</f>
        <v>#NAME?</v>
      </c>
      <c r="BM220" t="s">
        <v>850</v>
      </c>
      <c r="BN220">
        <v>8.9999999999999998E-4</v>
      </c>
      <c r="BO220">
        <v>12.7791</v>
      </c>
      <c r="BP220">
        <v>2.2700000000000001E-2</v>
      </c>
      <c r="BQ220">
        <v>43.756100000000004</v>
      </c>
      <c r="BR220" t="s">
        <v>852</v>
      </c>
      <c r="BS220" t="s">
        <v>850</v>
      </c>
      <c r="BT220">
        <v>0</v>
      </c>
      <c r="BU220">
        <v>51.666699999999999</v>
      </c>
      <c r="BV220">
        <v>9.1000000000000004E-3</v>
      </c>
      <c r="BW220">
        <v>92.589699999999993</v>
      </c>
      <c r="BX220" t="s">
        <v>852</v>
      </c>
      <c r="BY220" t="s">
        <v>850</v>
      </c>
      <c r="BZ220">
        <v>0</v>
      </c>
      <c r="CA220">
        <v>49</v>
      </c>
      <c r="CB220">
        <v>8.6E-3</v>
      </c>
      <c r="CC220">
        <v>92.613100000000003</v>
      </c>
      <c r="CD220" t="s">
        <v>853</v>
      </c>
      <c r="CE220" t="s">
        <v>850</v>
      </c>
      <c r="CF220">
        <v>0</v>
      </c>
      <c r="CG220">
        <v>42</v>
      </c>
      <c r="CH220">
        <v>7.1999999999999998E-3</v>
      </c>
      <c r="CI220">
        <v>84.504099999999994</v>
      </c>
      <c r="CJ220" t="e">
        <f>-XDKDLKKL</f>
        <v>#NAME?</v>
      </c>
      <c r="CK220" t="s">
        <v>850</v>
      </c>
      <c r="CL220">
        <v>0</v>
      </c>
      <c r="CM220">
        <v>28.666699999999999</v>
      </c>
      <c r="CN220">
        <v>4.1000000000000003E-3</v>
      </c>
      <c r="CO220">
        <v>82.168099999999995</v>
      </c>
      <c r="CP220" t="e">
        <f>-XDKDLKKL</f>
        <v>#NAME?</v>
      </c>
      <c r="CQ220" t="s">
        <v>850</v>
      </c>
      <c r="CR220">
        <v>5.9999999999999995E-4</v>
      </c>
      <c r="CS220">
        <v>13.5357</v>
      </c>
      <c r="CT220">
        <v>1.4E-2</v>
      </c>
      <c r="CU220">
        <v>56.684100000000001</v>
      </c>
      <c r="CV220" t="e">
        <f>-XDKDLKKL</f>
        <v>#NAME?</v>
      </c>
      <c r="CW220" t="s">
        <v>850</v>
      </c>
      <c r="CX220">
        <v>8.9999999999999998E-4</v>
      </c>
      <c r="CY220">
        <v>14.1206</v>
      </c>
      <c r="CZ220">
        <v>1.7299999999999999E-2</v>
      </c>
      <c r="DA220">
        <v>55.625300000000003</v>
      </c>
      <c r="DB220" t="e">
        <f>-XDKDLKKL</f>
        <v>#NAME?</v>
      </c>
      <c r="DC220" t="s">
        <v>850</v>
      </c>
      <c r="DD220">
        <v>0</v>
      </c>
      <c r="DE220">
        <v>34.6</v>
      </c>
      <c r="DF220">
        <v>6.4000000000000003E-3</v>
      </c>
      <c r="DG220">
        <v>81.871099999999998</v>
      </c>
      <c r="DH220" t="s">
        <v>852</v>
      </c>
      <c r="DI220" t="s">
        <v>850</v>
      </c>
      <c r="DJ220">
        <v>0</v>
      </c>
      <c r="DK220">
        <v>47</v>
      </c>
      <c r="DL220">
        <v>7.1999999999999998E-3</v>
      </c>
      <c r="DM220">
        <v>94.531000000000006</v>
      </c>
      <c r="DN220" t="s">
        <v>854</v>
      </c>
      <c r="DO220" t="s">
        <v>850</v>
      </c>
      <c r="DP220">
        <v>0</v>
      </c>
      <c r="DQ220">
        <v>41.333300000000001</v>
      </c>
      <c r="DR220">
        <v>8.5000000000000006E-3</v>
      </c>
      <c r="DS220">
        <v>90.429900000000004</v>
      </c>
      <c r="DT220">
        <v>1E-3</v>
      </c>
      <c r="DU220">
        <v>0</v>
      </c>
    </row>
    <row r="221" spans="1:125" x14ac:dyDescent="0.25">
      <c r="A221">
        <v>0</v>
      </c>
      <c r="B221" t="s">
        <v>855</v>
      </c>
      <c r="C221" t="s">
        <v>32</v>
      </c>
      <c r="D221" t="s">
        <v>856</v>
      </c>
      <c r="E221" t="s">
        <v>855</v>
      </c>
      <c r="F221">
        <v>5.0000000000000001E-4</v>
      </c>
      <c r="G221">
        <v>19.721299999999999</v>
      </c>
      <c r="H221">
        <v>3.5000000000000003E-2</v>
      </c>
      <c r="I221">
        <v>41.452399999999997</v>
      </c>
      <c r="J221" t="s">
        <v>856</v>
      </c>
      <c r="K221" t="s">
        <v>855</v>
      </c>
      <c r="L221">
        <v>5.0000000000000001E-4</v>
      </c>
      <c r="M221">
        <v>19.721299999999999</v>
      </c>
      <c r="N221">
        <v>3.5000000000000003E-2</v>
      </c>
      <c r="O221">
        <v>41.452399999999997</v>
      </c>
      <c r="P221" t="e">
        <f>-EIKTSRSX</f>
        <v>#NAME?</v>
      </c>
      <c r="Q221" t="s">
        <v>855</v>
      </c>
      <c r="R221">
        <v>0</v>
      </c>
      <c r="S221">
        <v>75</v>
      </c>
      <c r="T221">
        <v>7.9000000000000008E-3</v>
      </c>
      <c r="U221">
        <v>92.2209</v>
      </c>
      <c r="V221" t="e">
        <f>-EIKTSRSX</f>
        <v>#NAME?</v>
      </c>
      <c r="W221" t="s">
        <v>855</v>
      </c>
      <c r="X221">
        <v>2.9999999999999997E-4</v>
      </c>
      <c r="Y221">
        <v>15.235300000000001</v>
      </c>
      <c r="Z221">
        <v>2.9100000000000001E-2</v>
      </c>
      <c r="AA221">
        <v>36.628100000000003</v>
      </c>
      <c r="AB221" t="e">
        <f>-EIKTSRSX</f>
        <v>#NAME?</v>
      </c>
      <c r="AC221" t="s">
        <v>855</v>
      </c>
      <c r="AD221">
        <v>3.3999999999999998E-3</v>
      </c>
      <c r="AE221">
        <v>7.9577999999999998</v>
      </c>
      <c r="AF221">
        <v>8.48E-2</v>
      </c>
      <c r="AG221">
        <v>13.796200000000001</v>
      </c>
      <c r="AH221" t="e">
        <f>-EIKTSRSX</f>
        <v>#NAME?</v>
      </c>
      <c r="AI221" t="s">
        <v>855</v>
      </c>
      <c r="AJ221">
        <v>1.8E-3</v>
      </c>
      <c r="AK221">
        <v>9.1418999999999997</v>
      </c>
      <c r="AL221">
        <v>7.7299999999999994E-2</v>
      </c>
      <c r="AM221">
        <v>18.851600000000001</v>
      </c>
      <c r="AN221" t="s">
        <v>856</v>
      </c>
      <c r="AO221" t="s">
        <v>855</v>
      </c>
      <c r="AP221">
        <v>0</v>
      </c>
      <c r="AQ221">
        <v>41.333300000000001</v>
      </c>
      <c r="AR221">
        <v>8.6999999999999994E-3</v>
      </c>
      <c r="AS221">
        <v>73.571399999999997</v>
      </c>
      <c r="AT221" t="s">
        <v>857</v>
      </c>
      <c r="AU221" t="s">
        <v>855</v>
      </c>
      <c r="AV221">
        <v>0</v>
      </c>
      <c r="AW221">
        <v>37</v>
      </c>
      <c r="AX221">
        <v>7.1999999999999998E-3</v>
      </c>
      <c r="AY221">
        <v>73.902500000000003</v>
      </c>
      <c r="AZ221" t="s">
        <v>856</v>
      </c>
      <c r="BA221" t="s">
        <v>855</v>
      </c>
      <c r="BB221">
        <v>0</v>
      </c>
      <c r="BC221">
        <v>44</v>
      </c>
      <c r="BD221">
        <v>6.8999999999999999E-3</v>
      </c>
      <c r="BE221">
        <v>75.544899999999998</v>
      </c>
      <c r="BF221" t="s">
        <v>856</v>
      </c>
      <c r="BG221" t="s">
        <v>855</v>
      </c>
      <c r="BH221">
        <v>0</v>
      </c>
      <c r="BI221">
        <v>57.5</v>
      </c>
      <c r="BJ221">
        <v>9.9000000000000008E-3</v>
      </c>
      <c r="BK221">
        <v>90.668400000000005</v>
      </c>
      <c r="BL221" t="s">
        <v>856</v>
      </c>
      <c r="BM221" t="s">
        <v>855</v>
      </c>
      <c r="BN221">
        <v>0</v>
      </c>
      <c r="BO221">
        <v>52</v>
      </c>
      <c r="BP221">
        <v>6.4000000000000003E-3</v>
      </c>
      <c r="BQ221">
        <v>91.238600000000005</v>
      </c>
      <c r="BR221" t="s">
        <v>856</v>
      </c>
      <c r="BS221" t="s">
        <v>855</v>
      </c>
      <c r="BT221">
        <v>0</v>
      </c>
      <c r="BU221">
        <v>55</v>
      </c>
      <c r="BV221">
        <v>1.4999999999999999E-2</v>
      </c>
      <c r="BW221">
        <v>78.624200000000002</v>
      </c>
      <c r="BX221" t="s">
        <v>856</v>
      </c>
      <c r="BY221" t="s">
        <v>855</v>
      </c>
      <c r="BZ221">
        <v>0</v>
      </c>
      <c r="CA221">
        <v>56.666699999999999</v>
      </c>
      <c r="CB221">
        <v>1.29E-2</v>
      </c>
      <c r="CC221">
        <v>82.419399999999996</v>
      </c>
      <c r="CD221" t="s">
        <v>856</v>
      </c>
      <c r="CE221" t="s">
        <v>855</v>
      </c>
      <c r="CF221">
        <v>0</v>
      </c>
      <c r="CG221">
        <v>55</v>
      </c>
      <c r="CH221">
        <v>7.1999999999999998E-3</v>
      </c>
      <c r="CI221">
        <v>84.400800000000004</v>
      </c>
      <c r="CJ221" t="s">
        <v>856</v>
      </c>
      <c r="CK221" t="s">
        <v>855</v>
      </c>
      <c r="CL221">
        <v>0</v>
      </c>
      <c r="CM221">
        <v>43</v>
      </c>
      <c r="CN221">
        <v>3.2000000000000002E-3</v>
      </c>
      <c r="CO221">
        <v>88.436599999999999</v>
      </c>
      <c r="CP221" t="s">
        <v>856</v>
      </c>
      <c r="CQ221" t="s">
        <v>855</v>
      </c>
      <c r="CR221">
        <v>0</v>
      </c>
      <c r="CS221">
        <v>46</v>
      </c>
      <c r="CT221">
        <v>5.8999999999999999E-3</v>
      </c>
      <c r="CU221">
        <v>88.921099999999996</v>
      </c>
      <c r="CV221" t="s">
        <v>856</v>
      </c>
      <c r="CW221" t="s">
        <v>855</v>
      </c>
      <c r="CX221">
        <v>0</v>
      </c>
      <c r="CY221">
        <v>48.5</v>
      </c>
      <c r="CZ221">
        <v>7.0000000000000001E-3</v>
      </c>
      <c r="DA221">
        <v>89.426000000000002</v>
      </c>
      <c r="DB221" t="s">
        <v>856</v>
      </c>
      <c r="DC221" t="s">
        <v>855</v>
      </c>
      <c r="DD221">
        <v>0</v>
      </c>
      <c r="DE221">
        <v>40</v>
      </c>
      <c r="DF221">
        <v>6.0000000000000001E-3</v>
      </c>
      <c r="DG221">
        <v>83.724400000000003</v>
      </c>
      <c r="DH221" t="s">
        <v>856</v>
      </c>
      <c r="DI221" t="s">
        <v>855</v>
      </c>
      <c r="DJ221">
        <v>0</v>
      </c>
      <c r="DK221">
        <v>35.25</v>
      </c>
      <c r="DL221">
        <v>2.0799999999999999E-2</v>
      </c>
      <c r="DM221">
        <v>68.963899999999995</v>
      </c>
      <c r="DN221" t="s">
        <v>856</v>
      </c>
      <c r="DO221" t="s">
        <v>855</v>
      </c>
      <c r="DP221">
        <v>0</v>
      </c>
      <c r="DQ221">
        <v>44.666699999999999</v>
      </c>
      <c r="DR221">
        <v>1.11E-2</v>
      </c>
      <c r="DS221">
        <v>84.9191</v>
      </c>
      <c r="DT221">
        <v>2.9999999999999997E-4</v>
      </c>
      <c r="DU221">
        <v>0</v>
      </c>
    </row>
    <row r="222" spans="1:125" x14ac:dyDescent="0.25">
      <c r="A222">
        <v>0</v>
      </c>
      <c r="B222" t="s">
        <v>858</v>
      </c>
      <c r="C222" t="s">
        <v>32</v>
      </c>
      <c r="D222" t="s">
        <v>859</v>
      </c>
      <c r="E222" t="s">
        <v>858</v>
      </c>
      <c r="F222">
        <v>2.0000000000000001E-4</v>
      </c>
      <c r="G222">
        <v>27.35</v>
      </c>
      <c r="H222">
        <v>2.3E-2</v>
      </c>
      <c r="I222">
        <v>61.563000000000002</v>
      </c>
      <c r="J222" t="s">
        <v>859</v>
      </c>
      <c r="K222" t="s">
        <v>858</v>
      </c>
      <c r="L222">
        <v>2.0000000000000001E-4</v>
      </c>
      <c r="M222">
        <v>27.35</v>
      </c>
      <c r="N222">
        <v>2.3E-2</v>
      </c>
      <c r="O222">
        <v>61.563000000000002</v>
      </c>
      <c r="P222" t="e">
        <f>-RXRPQEVK</f>
        <v>#NAME?</v>
      </c>
      <c r="Q222" t="s">
        <v>858</v>
      </c>
      <c r="R222">
        <v>2.5000000000000001E-3</v>
      </c>
      <c r="S222">
        <v>9.4736999999999991</v>
      </c>
      <c r="T222">
        <v>3.1399999999999997E-2</v>
      </c>
      <c r="U222">
        <v>23.440999999999999</v>
      </c>
      <c r="V222" t="s">
        <v>859</v>
      </c>
      <c r="W222" t="s">
        <v>858</v>
      </c>
      <c r="X222">
        <v>0</v>
      </c>
      <c r="Y222">
        <v>51.25</v>
      </c>
      <c r="Z222">
        <v>8.0000000000000002E-3</v>
      </c>
      <c r="AA222">
        <v>91.793899999999994</v>
      </c>
      <c r="AB222" t="s">
        <v>860</v>
      </c>
      <c r="AC222" t="s">
        <v>858</v>
      </c>
      <c r="AD222">
        <v>0</v>
      </c>
      <c r="AE222">
        <v>55</v>
      </c>
      <c r="AF222">
        <v>1.0800000000000001E-2</v>
      </c>
      <c r="AG222">
        <v>90.3703</v>
      </c>
      <c r="AH222" t="s">
        <v>859</v>
      </c>
      <c r="AI222" t="s">
        <v>858</v>
      </c>
      <c r="AJ222">
        <v>0</v>
      </c>
      <c r="AK222">
        <v>51.666699999999999</v>
      </c>
      <c r="AL222">
        <v>1.4800000000000001E-2</v>
      </c>
      <c r="AM222">
        <v>92.235100000000003</v>
      </c>
      <c r="AN222" t="s">
        <v>859</v>
      </c>
      <c r="AO222" t="s">
        <v>858</v>
      </c>
      <c r="AP222">
        <v>0</v>
      </c>
      <c r="AQ222">
        <v>56.25</v>
      </c>
      <c r="AR222">
        <v>7.1999999999999998E-3</v>
      </c>
      <c r="AS222">
        <v>79.635999999999996</v>
      </c>
      <c r="AT222" t="s">
        <v>859</v>
      </c>
      <c r="AU222" t="s">
        <v>858</v>
      </c>
      <c r="AV222">
        <v>0</v>
      </c>
      <c r="AW222">
        <v>100</v>
      </c>
      <c r="AX222">
        <v>3.8999999999999998E-3</v>
      </c>
      <c r="AY222">
        <v>89.368099999999998</v>
      </c>
      <c r="AZ222" t="s">
        <v>859</v>
      </c>
      <c r="BA222" t="s">
        <v>858</v>
      </c>
      <c r="BB222">
        <v>0</v>
      </c>
      <c r="BC222">
        <v>70</v>
      </c>
      <c r="BD222">
        <v>4.1000000000000003E-3</v>
      </c>
      <c r="BE222">
        <v>88.822100000000006</v>
      </c>
      <c r="BF222" t="s">
        <v>859</v>
      </c>
      <c r="BG222" t="s">
        <v>858</v>
      </c>
      <c r="BH222">
        <v>0</v>
      </c>
      <c r="BI222">
        <v>47</v>
      </c>
      <c r="BJ222">
        <v>1.4500000000000001E-2</v>
      </c>
      <c r="BK222">
        <v>76.115600000000001</v>
      </c>
      <c r="BL222" t="s">
        <v>860</v>
      </c>
      <c r="BM222" t="s">
        <v>858</v>
      </c>
      <c r="BN222">
        <v>0</v>
      </c>
      <c r="BO222">
        <v>63.333300000000001</v>
      </c>
      <c r="BP222">
        <v>7.1999999999999998E-3</v>
      </c>
      <c r="BQ222">
        <v>88.354200000000006</v>
      </c>
      <c r="BR222" t="e">
        <f>-RXRPQEVK</f>
        <v>#NAME?</v>
      </c>
      <c r="BS222" t="s">
        <v>858</v>
      </c>
      <c r="BT222">
        <v>0</v>
      </c>
      <c r="BU222">
        <v>39.5</v>
      </c>
      <c r="BV222">
        <v>2.41E-2</v>
      </c>
      <c r="BW222">
        <v>58.947600000000001</v>
      </c>
      <c r="BX222" t="s">
        <v>861</v>
      </c>
      <c r="BY222" t="s">
        <v>858</v>
      </c>
      <c r="BZ222">
        <v>0</v>
      </c>
      <c r="CA222">
        <v>42</v>
      </c>
      <c r="CB222">
        <v>2.0500000000000001E-2</v>
      </c>
      <c r="CC222">
        <v>64.3857</v>
      </c>
      <c r="CD222" t="s">
        <v>862</v>
      </c>
      <c r="CE222" t="s">
        <v>858</v>
      </c>
      <c r="CF222">
        <v>0</v>
      </c>
      <c r="CG222">
        <v>43</v>
      </c>
      <c r="CH222">
        <v>7.1999999999999998E-3</v>
      </c>
      <c r="CI222">
        <v>84.305800000000005</v>
      </c>
      <c r="CJ222" t="s">
        <v>860</v>
      </c>
      <c r="CK222" t="s">
        <v>858</v>
      </c>
      <c r="CL222">
        <v>0</v>
      </c>
      <c r="CM222">
        <v>70</v>
      </c>
      <c r="CN222">
        <v>2.2000000000000001E-3</v>
      </c>
      <c r="CO222">
        <v>94.993600000000001</v>
      </c>
      <c r="CP222" t="s">
        <v>860</v>
      </c>
      <c r="CQ222" t="s">
        <v>858</v>
      </c>
      <c r="CR222">
        <v>0</v>
      </c>
      <c r="CS222">
        <v>60</v>
      </c>
      <c r="CT222">
        <v>5.7000000000000002E-3</v>
      </c>
      <c r="CU222">
        <v>89.833299999999994</v>
      </c>
      <c r="CV222" t="s">
        <v>860</v>
      </c>
      <c r="CW222" t="s">
        <v>858</v>
      </c>
      <c r="CX222">
        <v>0</v>
      </c>
      <c r="CY222">
        <v>63.75</v>
      </c>
      <c r="CZ222">
        <v>6.8999999999999999E-3</v>
      </c>
      <c r="DA222">
        <v>89.790599999999998</v>
      </c>
      <c r="DB222" t="s">
        <v>860</v>
      </c>
      <c r="DC222" t="s">
        <v>858</v>
      </c>
      <c r="DD222">
        <v>0</v>
      </c>
      <c r="DE222">
        <v>62.5</v>
      </c>
      <c r="DF222">
        <v>4.1999999999999997E-3</v>
      </c>
      <c r="DG222">
        <v>91.5124</v>
      </c>
      <c r="DH222" t="s">
        <v>859</v>
      </c>
      <c r="DI222" t="s">
        <v>858</v>
      </c>
      <c r="DJ222">
        <v>0</v>
      </c>
      <c r="DK222">
        <v>39.666699999999999</v>
      </c>
      <c r="DL222">
        <v>1.6799999999999999E-2</v>
      </c>
      <c r="DM222">
        <v>75.992699999999999</v>
      </c>
      <c r="DN222" t="s">
        <v>859</v>
      </c>
      <c r="DO222" t="s">
        <v>858</v>
      </c>
      <c r="DP222">
        <v>0</v>
      </c>
      <c r="DQ222">
        <v>38.799999999999997</v>
      </c>
      <c r="DR222">
        <v>2.3800000000000002E-2</v>
      </c>
      <c r="DS222">
        <v>61.228999999999999</v>
      </c>
      <c r="DT222">
        <v>2.0000000000000001E-4</v>
      </c>
      <c r="DU222">
        <v>0</v>
      </c>
    </row>
    <row r="223" spans="1:125" x14ac:dyDescent="0.25">
      <c r="A223">
        <v>0</v>
      </c>
      <c r="B223" t="s">
        <v>863</v>
      </c>
      <c r="C223" t="s">
        <v>32</v>
      </c>
      <c r="D223" t="s">
        <v>864</v>
      </c>
      <c r="E223" t="s">
        <v>863</v>
      </c>
      <c r="F223">
        <v>0</v>
      </c>
      <c r="G223">
        <v>71.25</v>
      </c>
      <c r="H223">
        <v>5.1000000000000004E-3</v>
      </c>
      <c r="I223">
        <v>97.153499999999994</v>
      </c>
      <c r="J223" t="s">
        <v>864</v>
      </c>
      <c r="K223" t="s">
        <v>863</v>
      </c>
      <c r="L223">
        <v>0</v>
      </c>
      <c r="M223">
        <v>71.25</v>
      </c>
      <c r="N223">
        <v>5.1000000000000004E-3</v>
      </c>
      <c r="O223">
        <v>97.153499999999994</v>
      </c>
      <c r="P223" t="s">
        <v>865</v>
      </c>
      <c r="Q223" t="s">
        <v>863</v>
      </c>
      <c r="R223">
        <v>1E-4</v>
      </c>
      <c r="S223">
        <v>44.2</v>
      </c>
      <c r="T223">
        <v>7.3000000000000001E-3</v>
      </c>
      <c r="U223">
        <v>93.984999999999999</v>
      </c>
      <c r="V223" t="s">
        <v>865</v>
      </c>
      <c r="W223" t="s">
        <v>863</v>
      </c>
      <c r="X223">
        <v>0</v>
      </c>
      <c r="Y223">
        <v>48</v>
      </c>
      <c r="Z223">
        <v>5.5999999999999999E-3</v>
      </c>
      <c r="AA223">
        <v>95.870999999999995</v>
      </c>
      <c r="AB223" t="s">
        <v>866</v>
      </c>
      <c r="AC223" t="s">
        <v>863</v>
      </c>
      <c r="AD223">
        <v>0</v>
      </c>
      <c r="AE223">
        <v>46.5</v>
      </c>
      <c r="AF223">
        <v>7.4999999999999997E-3</v>
      </c>
      <c r="AG223">
        <v>95.5565</v>
      </c>
      <c r="AH223" t="s">
        <v>865</v>
      </c>
      <c r="AI223" t="s">
        <v>863</v>
      </c>
      <c r="AJ223">
        <v>1E-4</v>
      </c>
      <c r="AK223">
        <v>42.333300000000001</v>
      </c>
      <c r="AL223">
        <v>1.1299999999999999E-2</v>
      </c>
      <c r="AM223">
        <v>95.653000000000006</v>
      </c>
      <c r="AN223" t="s">
        <v>864</v>
      </c>
      <c r="AO223" t="s">
        <v>863</v>
      </c>
      <c r="AP223">
        <v>0</v>
      </c>
      <c r="AQ223">
        <v>80</v>
      </c>
      <c r="AR223">
        <v>1.9E-3</v>
      </c>
      <c r="AS223">
        <v>97.314400000000006</v>
      </c>
      <c r="AT223" t="s">
        <v>865</v>
      </c>
      <c r="AU223" t="s">
        <v>863</v>
      </c>
      <c r="AV223">
        <v>0</v>
      </c>
      <c r="AW223">
        <v>100</v>
      </c>
      <c r="AX223">
        <v>1.4E-3</v>
      </c>
      <c r="AY223">
        <v>97.433499999999995</v>
      </c>
      <c r="AZ223" t="s">
        <v>865</v>
      </c>
      <c r="BA223" t="s">
        <v>863</v>
      </c>
      <c r="BB223">
        <v>0</v>
      </c>
      <c r="BC223">
        <v>100</v>
      </c>
      <c r="BD223">
        <v>1.2999999999999999E-3</v>
      </c>
      <c r="BE223">
        <v>97.566199999999995</v>
      </c>
      <c r="BF223" t="s">
        <v>866</v>
      </c>
      <c r="BG223" t="s">
        <v>863</v>
      </c>
      <c r="BH223">
        <v>0</v>
      </c>
      <c r="BI223">
        <v>53.636400000000002</v>
      </c>
      <c r="BJ223">
        <v>5.5999999999999999E-3</v>
      </c>
      <c r="BK223">
        <v>96.620900000000006</v>
      </c>
      <c r="BL223" t="s">
        <v>866</v>
      </c>
      <c r="BM223" t="s">
        <v>863</v>
      </c>
      <c r="BN223">
        <v>0</v>
      </c>
      <c r="BO223">
        <v>75</v>
      </c>
      <c r="BP223">
        <v>3.7000000000000002E-3</v>
      </c>
      <c r="BQ223">
        <v>96.478099999999998</v>
      </c>
      <c r="BR223" t="s">
        <v>865</v>
      </c>
      <c r="BS223" t="s">
        <v>863</v>
      </c>
      <c r="BT223">
        <v>0</v>
      </c>
      <c r="BU223">
        <v>57.5</v>
      </c>
      <c r="BV223">
        <v>8.3999999999999995E-3</v>
      </c>
      <c r="BW223">
        <v>93.896900000000002</v>
      </c>
      <c r="BX223" t="s">
        <v>866</v>
      </c>
      <c r="BY223" t="s">
        <v>863</v>
      </c>
      <c r="BZ223">
        <v>0</v>
      </c>
      <c r="CA223">
        <v>58.333300000000001</v>
      </c>
      <c r="CB223">
        <v>6.4999999999999997E-3</v>
      </c>
      <c r="CC223">
        <v>95.615300000000005</v>
      </c>
      <c r="CD223" t="s">
        <v>866</v>
      </c>
      <c r="CE223" t="s">
        <v>863</v>
      </c>
      <c r="CF223">
        <v>0</v>
      </c>
      <c r="CG223">
        <v>57.5</v>
      </c>
      <c r="CH223">
        <v>3.0000000000000001E-3</v>
      </c>
      <c r="CI223">
        <v>96.584699999999998</v>
      </c>
      <c r="CJ223" t="s">
        <v>866</v>
      </c>
      <c r="CK223" t="s">
        <v>863</v>
      </c>
      <c r="CL223">
        <v>0</v>
      </c>
      <c r="CM223">
        <v>70</v>
      </c>
      <c r="CN223">
        <v>1.2999999999999999E-3</v>
      </c>
      <c r="CO223">
        <v>97.165000000000006</v>
      </c>
      <c r="CP223" t="s">
        <v>866</v>
      </c>
      <c r="CQ223" t="s">
        <v>863</v>
      </c>
      <c r="CR223">
        <v>0</v>
      </c>
      <c r="CS223">
        <v>67.5</v>
      </c>
      <c r="CT223">
        <v>3.0999999999999999E-3</v>
      </c>
      <c r="CU223">
        <v>96.413799999999995</v>
      </c>
      <c r="CV223" t="s">
        <v>866</v>
      </c>
      <c r="CW223" t="s">
        <v>863</v>
      </c>
      <c r="CX223">
        <v>0</v>
      </c>
      <c r="CY223">
        <v>65</v>
      </c>
      <c r="CZ223">
        <v>3.7000000000000002E-3</v>
      </c>
      <c r="DA223">
        <v>96.474000000000004</v>
      </c>
      <c r="DB223" t="s">
        <v>864</v>
      </c>
      <c r="DC223" t="s">
        <v>863</v>
      </c>
      <c r="DD223">
        <v>0</v>
      </c>
      <c r="DE223">
        <v>65</v>
      </c>
      <c r="DF223">
        <v>2E-3</v>
      </c>
      <c r="DG223">
        <v>96.999399999999994</v>
      </c>
      <c r="DH223" t="s">
        <v>867</v>
      </c>
      <c r="DI223" t="s">
        <v>863</v>
      </c>
      <c r="DJ223">
        <v>0</v>
      </c>
      <c r="DK223">
        <v>67.5</v>
      </c>
      <c r="DL223">
        <v>4.7000000000000002E-3</v>
      </c>
      <c r="DM223">
        <v>96.633399999999995</v>
      </c>
      <c r="DN223" t="s">
        <v>868</v>
      </c>
      <c r="DO223" t="s">
        <v>863</v>
      </c>
      <c r="DP223">
        <v>0</v>
      </c>
      <c r="DQ223">
        <v>75</v>
      </c>
      <c r="DR223">
        <v>4.5999999999999999E-3</v>
      </c>
      <c r="DS223">
        <v>96.354100000000003</v>
      </c>
      <c r="DT223">
        <v>0</v>
      </c>
      <c r="DU223">
        <v>0</v>
      </c>
    </row>
    <row r="224" spans="1:125" x14ac:dyDescent="0.25">
      <c r="A224">
        <v>0</v>
      </c>
      <c r="B224" t="s">
        <v>869</v>
      </c>
      <c r="C224" t="s">
        <v>32</v>
      </c>
      <c r="D224" t="e">
        <f>-IKTSRSXK</f>
        <v>#NAME?</v>
      </c>
      <c r="E224" t="s">
        <v>869</v>
      </c>
      <c r="F224">
        <v>0</v>
      </c>
      <c r="G224">
        <v>60</v>
      </c>
      <c r="H224">
        <v>1.9300000000000001E-2</v>
      </c>
      <c r="I224">
        <v>69.850499999999997</v>
      </c>
      <c r="J224" t="e">
        <f>-IKTSRSXK</f>
        <v>#NAME?</v>
      </c>
      <c r="K224" t="s">
        <v>869</v>
      </c>
      <c r="L224">
        <v>0</v>
      </c>
      <c r="M224">
        <v>60</v>
      </c>
      <c r="N224">
        <v>1.9300000000000001E-2</v>
      </c>
      <c r="O224">
        <v>69.850499999999997</v>
      </c>
      <c r="P224" t="s">
        <v>870</v>
      </c>
      <c r="Q224" t="s">
        <v>869</v>
      </c>
      <c r="R224">
        <v>1E-4</v>
      </c>
      <c r="S224">
        <v>49.333300000000001</v>
      </c>
      <c r="T224">
        <v>1.6E-2</v>
      </c>
      <c r="U224">
        <v>60.8508</v>
      </c>
      <c r="V224" t="s">
        <v>871</v>
      </c>
      <c r="W224" t="s">
        <v>869</v>
      </c>
      <c r="X224">
        <v>0</v>
      </c>
      <c r="Y224">
        <v>85</v>
      </c>
      <c r="Z224">
        <v>5.7999999999999996E-3</v>
      </c>
      <c r="AA224">
        <v>95.720600000000005</v>
      </c>
      <c r="AB224" t="s">
        <v>871</v>
      </c>
      <c r="AC224" t="s">
        <v>869</v>
      </c>
      <c r="AD224">
        <v>0</v>
      </c>
      <c r="AE224">
        <v>75</v>
      </c>
      <c r="AF224">
        <v>8.3999999999999995E-3</v>
      </c>
      <c r="AG224">
        <v>95.022400000000005</v>
      </c>
      <c r="AH224" t="s">
        <v>871</v>
      </c>
      <c r="AI224" t="s">
        <v>869</v>
      </c>
      <c r="AJ224">
        <v>0</v>
      </c>
      <c r="AK224">
        <v>44.75</v>
      </c>
      <c r="AL224">
        <v>1.4800000000000001E-2</v>
      </c>
      <c r="AM224">
        <v>92.349400000000003</v>
      </c>
      <c r="AN224" t="s">
        <v>872</v>
      </c>
      <c r="AO224" t="s">
        <v>869</v>
      </c>
      <c r="AP224">
        <v>0</v>
      </c>
      <c r="AQ224">
        <v>67.5</v>
      </c>
      <c r="AR224">
        <v>6.1000000000000004E-3</v>
      </c>
      <c r="AS224">
        <v>84.522999999999996</v>
      </c>
      <c r="AT224" t="s">
        <v>871</v>
      </c>
      <c r="AU224" t="s">
        <v>869</v>
      </c>
      <c r="AV224">
        <v>0</v>
      </c>
      <c r="AW224">
        <v>100</v>
      </c>
      <c r="AX224">
        <v>3.0999999999999999E-3</v>
      </c>
      <c r="AY224">
        <v>93.233900000000006</v>
      </c>
      <c r="AZ224" t="s">
        <v>873</v>
      </c>
      <c r="BA224" t="s">
        <v>869</v>
      </c>
      <c r="BB224">
        <v>0</v>
      </c>
      <c r="BC224">
        <v>100</v>
      </c>
      <c r="BD224">
        <v>2.8999999999999998E-3</v>
      </c>
      <c r="BE224">
        <v>94.209599999999995</v>
      </c>
      <c r="BF224" t="s">
        <v>871</v>
      </c>
      <c r="BG224" t="s">
        <v>869</v>
      </c>
      <c r="BH224">
        <v>0</v>
      </c>
      <c r="BI224">
        <v>73.75</v>
      </c>
      <c r="BJ224">
        <v>1.06E-2</v>
      </c>
      <c r="BK224">
        <v>88.589699999999993</v>
      </c>
      <c r="BL224" t="s">
        <v>873</v>
      </c>
      <c r="BM224" t="s">
        <v>869</v>
      </c>
      <c r="BN224">
        <v>0</v>
      </c>
      <c r="BO224">
        <v>75</v>
      </c>
      <c r="BP224">
        <v>5.1000000000000004E-3</v>
      </c>
      <c r="BQ224">
        <v>95.124200000000002</v>
      </c>
      <c r="BR224" t="s">
        <v>872</v>
      </c>
      <c r="BS224" t="s">
        <v>869</v>
      </c>
      <c r="BT224">
        <v>0</v>
      </c>
      <c r="BU224">
        <v>49</v>
      </c>
      <c r="BV224">
        <v>2.1899999999999999E-2</v>
      </c>
      <c r="BW224">
        <v>63.148499999999999</v>
      </c>
      <c r="BX224" t="s">
        <v>871</v>
      </c>
      <c r="BY224" t="s">
        <v>869</v>
      </c>
      <c r="BZ224">
        <v>0</v>
      </c>
      <c r="CA224">
        <v>37.666699999999999</v>
      </c>
      <c r="CB224">
        <v>2.0799999999999999E-2</v>
      </c>
      <c r="CC224">
        <v>63.845199999999998</v>
      </c>
      <c r="CD224" t="e">
        <f>-IKTSRSXK</f>
        <v>#NAME?</v>
      </c>
      <c r="CE224" t="s">
        <v>869</v>
      </c>
      <c r="CF224">
        <v>0</v>
      </c>
      <c r="CG224">
        <v>52.5</v>
      </c>
      <c r="CH224">
        <v>7.6E-3</v>
      </c>
      <c r="CI224">
        <v>82.764499999999998</v>
      </c>
      <c r="CJ224" t="s">
        <v>870</v>
      </c>
      <c r="CK224" t="s">
        <v>869</v>
      </c>
      <c r="CL224">
        <v>0</v>
      </c>
      <c r="CM224">
        <v>100</v>
      </c>
      <c r="CN224">
        <v>1.8E-3</v>
      </c>
      <c r="CO224">
        <v>95.989199999999997</v>
      </c>
      <c r="CP224" t="s">
        <v>871</v>
      </c>
      <c r="CQ224" t="s">
        <v>869</v>
      </c>
      <c r="CR224">
        <v>0</v>
      </c>
      <c r="CS224">
        <v>75</v>
      </c>
      <c r="CT224">
        <v>4.7000000000000002E-3</v>
      </c>
      <c r="CU224">
        <v>93.786600000000007</v>
      </c>
      <c r="CV224" t="s">
        <v>872</v>
      </c>
      <c r="CW224" t="s">
        <v>869</v>
      </c>
      <c r="CX224">
        <v>0</v>
      </c>
      <c r="CY224">
        <v>77.5</v>
      </c>
      <c r="CZ224">
        <v>5.4999999999999997E-3</v>
      </c>
      <c r="DA224">
        <v>94.405100000000004</v>
      </c>
      <c r="DB224" t="s">
        <v>871</v>
      </c>
      <c r="DC224" t="s">
        <v>869</v>
      </c>
      <c r="DD224">
        <v>0</v>
      </c>
      <c r="DE224">
        <v>80</v>
      </c>
      <c r="DF224">
        <v>3.5999999999999999E-3</v>
      </c>
      <c r="DG224">
        <v>94.243799999999993</v>
      </c>
      <c r="DH224" t="s">
        <v>870</v>
      </c>
      <c r="DI224" t="s">
        <v>869</v>
      </c>
      <c r="DJ224">
        <v>0</v>
      </c>
      <c r="DK224">
        <v>49</v>
      </c>
      <c r="DL224">
        <v>1.6199999999999999E-2</v>
      </c>
      <c r="DM224">
        <v>77.105800000000002</v>
      </c>
      <c r="DN224" t="s">
        <v>874</v>
      </c>
      <c r="DO224" t="s">
        <v>869</v>
      </c>
      <c r="DP224">
        <v>0</v>
      </c>
      <c r="DQ224">
        <v>58.75</v>
      </c>
      <c r="DR224">
        <v>1.46E-2</v>
      </c>
      <c r="DS224">
        <v>77.562299999999993</v>
      </c>
      <c r="DT224">
        <v>0</v>
      </c>
      <c r="DU224">
        <v>0</v>
      </c>
    </row>
    <row r="225" spans="1:125" x14ac:dyDescent="0.25">
      <c r="A225">
        <v>0</v>
      </c>
      <c r="B225" t="s">
        <v>875</v>
      </c>
      <c r="C225" t="s">
        <v>32</v>
      </c>
      <c r="D225" t="s">
        <v>876</v>
      </c>
      <c r="E225" t="s">
        <v>875</v>
      </c>
      <c r="F225">
        <v>1E-4</v>
      </c>
      <c r="G225">
        <v>36.125</v>
      </c>
      <c r="H225">
        <v>5.5999999999999999E-3</v>
      </c>
      <c r="I225">
        <v>96.857500000000002</v>
      </c>
      <c r="J225" t="s">
        <v>876</v>
      </c>
      <c r="K225" t="s">
        <v>875</v>
      </c>
      <c r="L225">
        <v>1E-4</v>
      </c>
      <c r="M225">
        <v>36.125</v>
      </c>
      <c r="N225">
        <v>5.5999999999999999E-3</v>
      </c>
      <c r="O225">
        <v>96.857500000000002</v>
      </c>
      <c r="P225" t="s">
        <v>877</v>
      </c>
      <c r="Q225" t="s">
        <v>875</v>
      </c>
      <c r="R225">
        <v>3.3E-3</v>
      </c>
      <c r="S225">
        <v>8.3725000000000005</v>
      </c>
      <c r="T225">
        <v>1.4999999999999999E-2</v>
      </c>
      <c r="U225">
        <v>64.766900000000007</v>
      </c>
      <c r="V225" t="s">
        <v>877</v>
      </c>
      <c r="W225" t="s">
        <v>875</v>
      </c>
      <c r="X225">
        <v>0</v>
      </c>
      <c r="Y225">
        <v>65</v>
      </c>
      <c r="Z225">
        <v>4.0000000000000001E-3</v>
      </c>
      <c r="AA225">
        <v>97.033299999999997</v>
      </c>
      <c r="AB225" t="s">
        <v>876</v>
      </c>
      <c r="AC225" t="s">
        <v>875</v>
      </c>
      <c r="AD225">
        <v>0</v>
      </c>
      <c r="AE225">
        <v>70</v>
      </c>
      <c r="AF225">
        <v>4.4999999999999997E-3</v>
      </c>
      <c r="AG225">
        <v>97.335300000000004</v>
      </c>
      <c r="AH225" t="s">
        <v>878</v>
      </c>
      <c r="AI225" t="s">
        <v>875</v>
      </c>
      <c r="AJ225">
        <v>0</v>
      </c>
      <c r="AK225">
        <v>77.5</v>
      </c>
      <c r="AL225">
        <v>6.1000000000000004E-3</v>
      </c>
      <c r="AM225">
        <v>97.641800000000003</v>
      </c>
      <c r="AN225" t="s">
        <v>879</v>
      </c>
      <c r="AO225" t="s">
        <v>875</v>
      </c>
      <c r="AP225">
        <v>0</v>
      </c>
      <c r="AQ225">
        <v>80</v>
      </c>
      <c r="AR225">
        <v>3.2000000000000002E-3</v>
      </c>
      <c r="AS225">
        <v>95.525000000000006</v>
      </c>
      <c r="AT225" t="s">
        <v>876</v>
      </c>
      <c r="AU225" t="s">
        <v>875</v>
      </c>
      <c r="AV225">
        <v>0</v>
      </c>
      <c r="AW225">
        <v>100</v>
      </c>
      <c r="AX225">
        <v>1.6000000000000001E-3</v>
      </c>
      <c r="AY225">
        <v>97.0458</v>
      </c>
      <c r="AZ225" t="s">
        <v>876</v>
      </c>
      <c r="BA225" t="s">
        <v>875</v>
      </c>
      <c r="BB225">
        <v>0</v>
      </c>
      <c r="BC225">
        <v>100</v>
      </c>
      <c r="BD225">
        <v>1.6999999999999999E-3</v>
      </c>
      <c r="BE225">
        <v>96.860699999999994</v>
      </c>
      <c r="BF225" t="s">
        <v>878</v>
      </c>
      <c r="BG225" t="s">
        <v>875</v>
      </c>
      <c r="BH225">
        <v>0</v>
      </c>
      <c r="BI225">
        <v>61.666699999999999</v>
      </c>
      <c r="BJ225">
        <v>6.4999999999999997E-3</v>
      </c>
      <c r="BK225">
        <v>96.08</v>
      </c>
      <c r="BL225" t="s">
        <v>876</v>
      </c>
      <c r="BM225" t="s">
        <v>875</v>
      </c>
      <c r="BN225">
        <v>0</v>
      </c>
      <c r="BO225">
        <v>70</v>
      </c>
      <c r="BP225">
        <v>3.2000000000000002E-3</v>
      </c>
      <c r="BQ225">
        <v>96.983599999999996</v>
      </c>
      <c r="BR225" t="s">
        <v>877</v>
      </c>
      <c r="BS225" t="s">
        <v>875</v>
      </c>
      <c r="BT225">
        <v>1E-4</v>
      </c>
      <c r="BU225">
        <v>23.9</v>
      </c>
      <c r="BV225">
        <v>1.7500000000000002E-2</v>
      </c>
      <c r="BW225">
        <v>72.731200000000001</v>
      </c>
      <c r="BX225" t="s">
        <v>880</v>
      </c>
      <c r="BY225" t="s">
        <v>875</v>
      </c>
      <c r="BZ225">
        <v>1E-4</v>
      </c>
      <c r="CA225">
        <v>24.384599999999999</v>
      </c>
      <c r="CB225">
        <v>2.3800000000000002E-2</v>
      </c>
      <c r="CC225">
        <v>57.985799999999998</v>
      </c>
      <c r="CD225" t="s">
        <v>881</v>
      </c>
      <c r="CE225" t="s">
        <v>875</v>
      </c>
      <c r="CF225">
        <v>0</v>
      </c>
      <c r="CG225">
        <v>44</v>
      </c>
      <c r="CH225">
        <v>8.3999999999999995E-3</v>
      </c>
      <c r="CI225">
        <v>79.412000000000006</v>
      </c>
      <c r="CJ225" t="s">
        <v>879</v>
      </c>
      <c r="CK225" t="s">
        <v>875</v>
      </c>
      <c r="CL225">
        <v>0</v>
      </c>
      <c r="CM225">
        <v>100</v>
      </c>
      <c r="CN225">
        <v>1.4E-3</v>
      </c>
      <c r="CO225">
        <v>96.746799999999993</v>
      </c>
      <c r="CP225" t="s">
        <v>876</v>
      </c>
      <c r="CQ225" t="s">
        <v>875</v>
      </c>
      <c r="CR225">
        <v>0</v>
      </c>
      <c r="CS225">
        <v>75</v>
      </c>
      <c r="CT225">
        <v>2.5000000000000001E-3</v>
      </c>
      <c r="CU225">
        <v>97.144800000000004</v>
      </c>
      <c r="CV225" t="s">
        <v>876</v>
      </c>
      <c r="CW225" t="s">
        <v>875</v>
      </c>
      <c r="CX225">
        <v>0</v>
      </c>
      <c r="CY225">
        <v>80</v>
      </c>
      <c r="CZ225">
        <v>3.0999999999999999E-3</v>
      </c>
      <c r="DA225">
        <v>97.112399999999994</v>
      </c>
      <c r="DB225" t="s">
        <v>876</v>
      </c>
      <c r="DC225" t="s">
        <v>875</v>
      </c>
      <c r="DD225">
        <v>0</v>
      </c>
      <c r="DE225">
        <v>80</v>
      </c>
      <c r="DF225">
        <v>2E-3</v>
      </c>
      <c r="DG225">
        <v>97.068799999999996</v>
      </c>
      <c r="DH225" t="s">
        <v>876</v>
      </c>
      <c r="DI225" t="s">
        <v>875</v>
      </c>
      <c r="DJ225">
        <v>0</v>
      </c>
      <c r="DK225">
        <v>65</v>
      </c>
      <c r="DL225">
        <v>7.4000000000000003E-3</v>
      </c>
      <c r="DM225">
        <v>94.224500000000006</v>
      </c>
      <c r="DN225" t="s">
        <v>879</v>
      </c>
      <c r="DO225" t="s">
        <v>875</v>
      </c>
      <c r="DP225">
        <v>0</v>
      </c>
      <c r="DQ225">
        <v>65</v>
      </c>
      <c r="DR225">
        <v>5.7000000000000002E-3</v>
      </c>
      <c r="DS225">
        <v>95.480900000000005</v>
      </c>
      <c r="DT225">
        <v>2.0000000000000001E-4</v>
      </c>
      <c r="DU225">
        <v>0</v>
      </c>
    </row>
    <row r="226" spans="1:125" x14ac:dyDescent="0.25">
      <c r="A226">
        <v>0</v>
      </c>
      <c r="B226" t="s">
        <v>882</v>
      </c>
      <c r="C226" t="s">
        <v>32</v>
      </c>
      <c r="D226" t="s">
        <v>883</v>
      </c>
      <c r="E226" t="s">
        <v>882</v>
      </c>
      <c r="F226">
        <v>0</v>
      </c>
      <c r="G226">
        <v>95</v>
      </c>
      <c r="H226">
        <v>3.3E-3</v>
      </c>
      <c r="I226">
        <v>98.170599999999993</v>
      </c>
      <c r="J226" t="s">
        <v>883</v>
      </c>
      <c r="K226" t="s">
        <v>882</v>
      </c>
      <c r="L226">
        <v>0</v>
      </c>
      <c r="M226">
        <v>95</v>
      </c>
      <c r="N226">
        <v>3.3E-3</v>
      </c>
      <c r="O226">
        <v>98.170599999999993</v>
      </c>
      <c r="P226" t="s">
        <v>883</v>
      </c>
      <c r="Q226" t="s">
        <v>882</v>
      </c>
      <c r="R226">
        <v>0</v>
      </c>
      <c r="S226">
        <v>92.5</v>
      </c>
      <c r="T226">
        <v>4.3E-3</v>
      </c>
      <c r="U226">
        <v>96.880700000000004</v>
      </c>
      <c r="V226" t="s">
        <v>883</v>
      </c>
      <c r="W226" t="s">
        <v>882</v>
      </c>
      <c r="X226">
        <v>0</v>
      </c>
      <c r="Y226">
        <v>85</v>
      </c>
      <c r="Z226">
        <v>4.0000000000000001E-3</v>
      </c>
      <c r="AA226">
        <v>97.039199999999994</v>
      </c>
      <c r="AB226" t="s">
        <v>883</v>
      </c>
      <c r="AC226" t="s">
        <v>882</v>
      </c>
      <c r="AD226">
        <v>0</v>
      </c>
      <c r="AE226">
        <v>43.5</v>
      </c>
      <c r="AF226">
        <v>1.5800000000000002E-2</v>
      </c>
      <c r="AG226">
        <v>78.171000000000006</v>
      </c>
      <c r="AH226" t="s">
        <v>884</v>
      </c>
      <c r="AI226" t="s">
        <v>882</v>
      </c>
      <c r="AJ226">
        <v>0</v>
      </c>
      <c r="AK226">
        <v>57.142899999999997</v>
      </c>
      <c r="AL226">
        <v>1.4200000000000001E-2</v>
      </c>
      <c r="AM226">
        <v>93.208699999999993</v>
      </c>
      <c r="AN226" t="s">
        <v>885</v>
      </c>
      <c r="AO226" t="s">
        <v>882</v>
      </c>
      <c r="AP226">
        <v>0</v>
      </c>
      <c r="AQ226">
        <v>100</v>
      </c>
      <c r="AR226">
        <v>1.4E-3</v>
      </c>
      <c r="AS226">
        <v>97.980500000000006</v>
      </c>
      <c r="AT226" t="s">
        <v>883</v>
      </c>
      <c r="AU226" t="s">
        <v>882</v>
      </c>
      <c r="AV226">
        <v>0</v>
      </c>
      <c r="AW226">
        <v>100</v>
      </c>
      <c r="AX226">
        <v>8.0000000000000004E-4</v>
      </c>
      <c r="AY226">
        <v>98.548699999999997</v>
      </c>
      <c r="AZ226" t="s">
        <v>883</v>
      </c>
      <c r="BA226" t="s">
        <v>882</v>
      </c>
      <c r="BB226">
        <v>0</v>
      </c>
      <c r="BC226">
        <v>100</v>
      </c>
      <c r="BD226">
        <v>8.0000000000000004E-4</v>
      </c>
      <c r="BE226">
        <v>98.511099999999999</v>
      </c>
      <c r="BF226" t="s">
        <v>883</v>
      </c>
      <c r="BG226" t="s">
        <v>882</v>
      </c>
      <c r="BH226">
        <v>0</v>
      </c>
      <c r="BI226">
        <v>75</v>
      </c>
      <c r="BJ226">
        <v>4.7999999999999996E-3</v>
      </c>
      <c r="BK226">
        <v>97.115099999999998</v>
      </c>
      <c r="BL226" t="s">
        <v>885</v>
      </c>
      <c r="BM226" t="s">
        <v>882</v>
      </c>
      <c r="BN226">
        <v>0</v>
      </c>
      <c r="BO226">
        <v>100</v>
      </c>
      <c r="BP226">
        <v>2.8999999999999998E-3</v>
      </c>
      <c r="BQ226">
        <v>97.201400000000007</v>
      </c>
      <c r="BR226" t="s">
        <v>883</v>
      </c>
      <c r="BS226" t="s">
        <v>882</v>
      </c>
      <c r="BT226">
        <v>0</v>
      </c>
      <c r="BU226">
        <v>100</v>
      </c>
      <c r="BV226">
        <v>3.0999999999999999E-3</v>
      </c>
      <c r="BW226">
        <v>98.051199999999994</v>
      </c>
      <c r="BX226" t="s">
        <v>883</v>
      </c>
      <c r="BY226" t="s">
        <v>882</v>
      </c>
      <c r="BZ226">
        <v>0</v>
      </c>
      <c r="CA226">
        <v>100</v>
      </c>
      <c r="CB226">
        <v>3.2000000000000002E-3</v>
      </c>
      <c r="CC226">
        <v>97.876000000000005</v>
      </c>
      <c r="CD226" t="s">
        <v>883</v>
      </c>
      <c r="CE226" t="s">
        <v>882</v>
      </c>
      <c r="CF226">
        <v>0</v>
      </c>
      <c r="CG226">
        <v>100</v>
      </c>
      <c r="CH226">
        <v>1.8E-3</v>
      </c>
      <c r="CI226">
        <v>97.975399999999993</v>
      </c>
      <c r="CJ226" t="s">
        <v>883</v>
      </c>
      <c r="CK226" t="s">
        <v>882</v>
      </c>
      <c r="CL226">
        <v>0</v>
      </c>
      <c r="CM226">
        <v>100</v>
      </c>
      <c r="CN226">
        <v>8.0000000000000004E-4</v>
      </c>
      <c r="CO226">
        <v>98.221699999999998</v>
      </c>
      <c r="CP226" t="s">
        <v>883</v>
      </c>
      <c r="CQ226" t="s">
        <v>882</v>
      </c>
      <c r="CR226">
        <v>0</v>
      </c>
      <c r="CS226">
        <v>100</v>
      </c>
      <c r="CT226">
        <v>2.2000000000000001E-3</v>
      </c>
      <c r="CU226">
        <v>97.441400000000002</v>
      </c>
      <c r="CV226" t="s">
        <v>883</v>
      </c>
      <c r="CW226" t="s">
        <v>882</v>
      </c>
      <c r="CX226">
        <v>0</v>
      </c>
      <c r="CY226">
        <v>90</v>
      </c>
      <c r="CZ226">
        <v>2.8E-3</v>
      </c>
      <c r="DA226">
        <v>97.375799999999998</v>
      </c>
      <c r="DB226" t="s">
        <v>883</v>
      </c>
      <c r="DC226" t="s">
        <v>882</v>
      </c>
      <c r="DD226">
        <v>0</v>
      </c>
      <c r="DE226">
        <v>100</v>
      </c>
      <c r="DF226">
        <v>1.1999999999999999E-3</v>
      </c>
      <c r="DG226">
        <v>98.251599999999996</v>
      </c>
      <c r="DH226" t="s">
        <v>883</v>
      </c>
      <c r="DI226" t="s">
        <v>882</v>
      </c>
      <c r="DJ226">
        <v>0</v>
      </c>
      <c r="DK226">
        <v>100</v>
      </c>
      <c r="DL226">
        <v>1.8E-3</v>
      </c>
      <c r="DM226">
        <v>98.684100000000001</v>
      </c>
      <c r="DN226" t="s">
        <v>883</v>
      </c>
      <c r="DO226" t="s">
        <v>882</v>
      </c>
      <c r="DP226">
        <v>0</v>
      </c>
      <c r="DQ226">
        <v>100</v>
      </c>
      <c r="DR226">
        <v>2E-3</v>
      </c>
      <c r="DS226">
        <v>98.374799999999993</v>
      </c>
      <c r="DT226">
        <v>0</v>
      </c>
      <c r="DU226">
        <v>0</v>
      </c>
    </row>
    <row r="227" spans="1:125" x14ac:dyDescent="0.25">
      <c r="A227">
        <v>0</v>
      </c>
      <c r="B227" t="s">
        <v>886</v>
      </c>
      <c r="C227" t="s">
        <v>32</v>
      </c>
      <c r="D227" t="s">
        <v>887</v>
      </c>
      <c r="E227" t="s">
        <v>886</v>
      </c>
      <c r="F227">
        <v>4.0000000000000002E-4</v>
      </c>
      <c r="G227">
        <v>21.170200000000001</v>
      </c>
      <c r="H227">
        <v>4.3400000000000001E-2</v>
      </c>
      <c r="I227">
        <v>32.522799999999997</v>
      </c>
      <c r="J227" t="s">
        <v>887</v>
      </c>
      <c r="K227" t="s">
        <v>886</v>
      </c>
      <c r="L227">
        <v>4.0000000000000002E-4</v>
      </c>
      <c r="M227">
        <v>21.170200000000001</v>
      </c>
      <c r="N227">
        <v>4.3400000000000001E-2</v>
      </c>
      <c r="O227">
        <v>32.522799999999997</v>
      </c>
      <c r="P227" t="s">
        <v>887</v>
      </c>
      <c r="Q227" t="s">
        <v>886</v>
      </c>
      <c r="R227">
        <v>1E-4</v>
      </c>
      <c r="S227">
        <v>45.25</v>
      </c>
      <c r="T227">
        <v>1.6299999999999999E-2</v>
      </c>
      <c r="U227">
        <v>59.709400000000002</v>
      </c>
      <c r="V227" t="s">
        <v>887</v>
      </c>
      <c r="W227" t="s">
        <v>886</v>
      </c>
      <c r="X227">
        <v>0</v>
      </c>
      <c r="Y227">
        <v>41.5</v>
      </c>
      <c r="Z227">
        <v>1.46E-2</v>
      </c>
      <c r="AA227">
        <v>70.026200000000003</v>
      </c>
      <c r="AB227" t="s">
        <v>887</v>
      </c>
      <c r="AC227" t="s">
        <v>886</v>
      </c>
      <c r="AD227">
        <v>1E-4</v>
      </c>
      <c r="AE227">
        <v>35.571399999999997</v>
      </c>
      <c r="AF227">
        <v>2.0299999999999999E-2</v>
      </c>
      <c r="AG227">
        <v>67.468900000000005</v>
      </c>
      <c r="AH227" t="s">
        <v>887</v>
      </c>
      <c r="AI227" t="s">
        <v>886</v>
      </c>
      <c r="AJ227">
        <v>1E-4</v>
      </c>
      <c r="AK227">
        <v>35.5</v>
      </c>
      <c r="AL227">
        <v>3.0300000000000001E-2</v>
      </c>
      <c r="AM227">
        <v>64.272199999999998</v>
      </c>
      <c r="AN227" t="s">
        <v>887</v>
      </c>
      <c r="AO227" t="s">
        <v>886</v>
      </c>
      <c r="AP227">
        <v>2.0999999999999999E-3</v>
      </c>
      <c r="AQ227">
        <v>10.4497</v>
      </c>
      <c r="AR227">
        <v>5.04E-2</v>
      </c>
      <c r="AS227">
        <v>16.052900000000001</v>
      </c>
      <c r="AT227" t="s">
        <v>887</v>
      </c>
      <c r="AU227" t="s">
        <v>886</v>
      </c>
      <c r="AV227">
        <v>4.0000000000000002E-4</v>
      </c>
      <c r="AW227">
        <v>12.4026</v>
      </c>
      <c r="AX227">
        <v>3.0499999999999999E-2</v>
      </c>
      <c r="AY227">
        <v>30.0564</v>
      </c>
      <c r="AZ227" t="s">
        <v>888</v>
      </c>
      <c r="BA227" t="s">
        <v>886</v>
      </c>
      <c r="BB227">
        <v>1.1000000000000001E-3</v>
      </c>
      <c r="BC227">
        <v>10.5427</v>
      </c>
      <c r="BD227">
        <v>4.3799999999999999E-2</v>
      </c>
      <c r="BE227">
        <v>22.872499999999999</v>
      </c>
      <c r="BF227" t="s">
        <v>887</v>
      </c>
      <c r="BG227" t="s">
        <v>886</v>
      </c>
      <c r="BH227">
        <v>1.1999999999999999E-3</v>
      </c>
      <c r="BI227">
        <v>12.691000000000001</v>
      </c>
      <c r="BJ227">
        <v>3.7400000000000003E-2</v>
      </c>
      <c r="BK227">
        <v>26.854700000000001</v>
      </c>
      <c r="BL227" t="s">
        <v>887</v>
      </c>
      <c r="BM227" t="s">
        <v>886</v>
      </c>
      <c r="BN227">
        <v>1.9E-3</v>
      </c>
      <c r="BO227">
        <v>9.0633999999999997</v>
      </c>
      <c r="BP227">
        <v>0.05</v>
      </c>
      <c r="BQ227">
        <v>18.377199999999998</v>
      </c>
      <c r="BR227" t="s">
        <v>887</v>
      </c>
      <c r="BS227" t="s">
        <v>886</v>
      </c>
      <c r="BT227">
        <v>2.0000000000000001E-4</v>
      </c>
      <c r="BU227">
        <v>17.391300000000001</v>
      </c>
      <c r="BV227">
        <v>4.4699999999999997E-2</v>
      </c>
      <c r="BW227">
        <v>32.425800000000002</v>
      </c>
      <c r="BX227" t="s">
        <v>888</v>
      </c>
      <c r="BY227" t="s">
        <v>886</v>
      </c>
      <c r="BZ227">
        <v>1E-4</v>
      </c>
      <c r="CA227">
        <v>29.571400000000001</v>
      </c>
      <c r="CB227">
        <v>2.4E-2</v>
      </c>
      <c r="CC227">
        <v>57.623699999999999</v>
      </c>
      <c r="CD227" t="s">
        <v>887</v>
      </c>
      <c r="CE227" t="s">
        <v>886</v>
      </c>
      <c r="CF227">
        <v>1E-4</v>
      </c>
      <c r="CG227">
        <v>24.25</v>
      </c>
      <c r="CH227">
        <v>2.06E-2</v>
      </c>
      <c r="CI227">
        <v>44.183599999999998</v>
      </c>
      <c r="CJ227" t="s">
        <v>887</v>
      </c>
      <c r="CK227" t="s">
        <v>886</v>
      </c>
      <c r="CL227">
        <v>5.0000000000000001E-4</v>
      </c>
      <c r="CM227">
        <v>10.259600000000001</v>
      </c>
      <c r="CN227">
        <v>1.8499999999999999E-2</v>
      </c>
      <c r="CO227">
        <v>29.912199999999999</v>
      </c>
      <c r="CP227" t="s">
        <v>887</v>
      </c>
      <c r="CQ227" t="s">
        <v>886</v>
      </c>
      <c r="CR227">
        <v>8.0000000000000004E-4</v>
      </c>
      <c r="CS227">
        <v>11.994</v>
      </c>
      <c r="CT227">
        <v>3.4299999999999997E-2</v>
      </c>
      <c r="CU227">
        <v>23.752300000000002</v>
      </c>
      <c r="CV227" t="s">
        <v>887</v>
      </c>
      <c r="CW227" t="s">
        <v>886</v>
      </c>
      <c r="CX227">
        <v>1.6999999999999999E-3</v>
      </c>
      <c r="CY227">
        <v>10.9574</v>
      </c>
      <c r="CZ227">
        <v>4.0399999999999998E-2</v>
      </c>
      <c r="DA227">
        <v>23.9252</v>
      </c>
      <c r="DB227" t="s">
        <v>887</v>
      </c>
      <c r="DC227" t="s">
        <v>886</v>
      </c>
      <c r="DD227">
        <v>2.2000000000000001E-3</v>
      </c>
      <c r="DE227">
        <v>8.7706</v>
      </c>
      <c r="DF227">
        <v>3.9800000000000002E-2</v>
      </c>
      <c r="DG227">
        <v>22.519300000000001</v>
      </c>
      <c r="DH227" t="s">
        <v>887</v>
      </c>
      <c r="DI227" t="s">
        <v>886</v>
      </c>
      <c r="DJ227">
        <v>1.4E-3</v>
      </c>
      <c r="DK227">
        <v>9.7799999999999994</v>
      </c>
      <c r="DL227">
        <v>7.1400000000000005E-2</v>
      </c>
      <c r="DM227">
        <v>27.133600000000001</v>
      </c>
      <c r="DN227" t="s">
        <v>887</v>
      </c>
      <c r="DO227" t="s">
        <v>886</v>
      </c>
      <c r="DP227">
        <v>4.4699999999999997E-2</v>
      </c>
      <c r="DQ227">
        <v>2.4163999999999999</v>
      </c>
      <c r="DR227">
        <v>0.17580000000000001</v>
      </c>
      <c r="DS227">
        <v>7.3705999999999996</v>
      </c>
      <c r="DT227">
        <v>3.0000000000000001E-3</v>
      </c>
      <c r="DU227">
        <v>0</v>
      </c>
    </row>
    <row r="228" spans="1:125" x14ac:dyDescent="0.25">
      <c r="A228">
        <v>0</v>
      </c>
      <c r="B228" t="s">
        <v>889</v>
      </c>
      <c r="C228" t="s">
        <v>32</v>
      </c>
      <c r="D228" t="s">
        <v>890</v>
      </c>
      <c r="E228" t="s">
        <v>889</v>
      </c>
      <c r="F228">
        <v>4.7E-2</v>
      </c>
      <c r="G228">
        <v>2.3260000000000001</v>
      </c>
      <c r="H228">
        <v>0.1497</v>
      </c>
      <c r="I228">
        <v>6.0636999999999999</v>
      </c>
      <c r="J228" t="s">
        <v>890</v>
      </c>
      <c r="K228" t="s">
        <v>889</v>
      </c>
      <c r="L228">
        <v>4.7E-2</v>
      </c>
      <c r="M228">
        <v>2.3260000000000001</v>
      </c>
      <c r="N228">
        <v>0.1497</v>
      </c>
      <c r="O228">
        <v>6.0636999999999999</v>
      </c>
      <c r="P228" t="e">
        <f>-RPQEVKRY</f>
        <v>#NAME?</v>
      </c>
      <c r="Q228" t="s">
        <v>889</v>
      </c>
      <c r="R228">
        <v>1.1999999999999999E-3</v>
      </c>
      <c r="S228">
        <v>13.160399999999999</v>
      </c>
      <c r="T228">
        <v>1.3100000000000001E-2</v>
      </c>
      <c r="U228">
        <v>72.371700000000004</v>
      </c>
      <c r="V228" t="s">
        <v>890</v>
      </c>
      <c r="W228" t="s">
        <v>889</v>
      </c>
      <c r="X228">
        <v>2.0000000000000001E-4</v>
      </c>
      <c r="Y228">
        <v>19.521699999999999</v>
      </c>
      <c r="Z228">
        <v>1.17E-2</v>
      </c>
      <c r="AA228">
        <v>79.895300000000006</v>
      </c>
      <c r="AB228" t="s">
        <v>890</v>
      </c>
      <c r="AC228" t="s">
        <v>889</v>
      </c>
      <c r="AD228">
        <v>2.9999999999999997E-4</v>
      </c>
      <c r="AE228">
        <v>21.805599999999998</v>
      </c>
      <c r="AF228">
        <v>1.55E-2</v>
      </c>
      <c r="AG228">
        <v>78.951300000000003</v>
      </c>
      <c r="AH228" t="s">
        <v>891</v>
      </c>
      <c r="AI228" t="s">
        <v>889</v>
      </c>
      <c r="AJ228">
        <v>5.0000000000000001E-4</v>
      </c>
      <c r="AK228">
        <v>16.710100000000001</v>
      </c>
      <c r="AL228">
        <v>1.95E-2</v>
      </c>
      <c r="AM228">
        <v>84.472099999999998</v>
      </c>
      <c r="AN228" t="s">
        <v>892</v>
      </c>
      <c r="AO228" t="s">
        <v>889</v>
      </c>
      <c r="AP228">
        <v>2.9999999999999997E-4</v>
      </c>
      <c r="AQ228">
        <v>22.8108</v>
      </c>
      <c r="AR228">
        <v>1.34E-2</v>
      </c>
      <c r="AS228">
        <v>56.992199999999997</v>
      </c>
      <c r="AT228" t="s">
        <v>893</v>
      </c>
      <c r="AU228" t="s">
        <v>889</v>
      </c>
      <c r="AV228">
        <v>0</v>
      </c>
      <c r="AW228">
        <v>31</v>
      </c>
      <c r="AX228">
        <v>7.1999999999999998E-3</v>
      </c>
      <c r="AY228">
        <v>73.984399999999994</v>
      </c>
      <c r="AZ228" t="s">
        <v>893</v>
      </c>
      <c r="BA228" t="s">
        <v>889</v>
      </c>
      <c r="BB228">
        <v>0</v>
      </c>
      <c r="BC228">
        <v>30.5</v>
      </c>
      <c r="BD228">
        <v>8.0000000000000002E-3</v>
      </c>
      <c r="BE228">
        <v>71.115499999999997</v>
      </c>
      <c r="BF228" t="s">
        <v>891</v>
      </c>
      <c r="BG228" t="s">
        <v>889</v>
      </c>
      <c r="BH228">
        <v>1.8E-3</v>
      </c>
      <c r="BI228">
        <v>10.155099999999999</v>
      </c>
      <c r="BJ228">
        <v>2.7300000000000001E-2</v>
      </c>
      <c r="BK228">
        <v>41.735799999999998</v>
      </c>
      <c r="BL228" t="s">
        <v>894</v>
      </c>
      <c r="BM228" t="s">
        <v>889</v>
      </c>
      <c r="BN228">
        <v>2.9999999999999997E-4</v>
      </c>
      <c r="BO228">
        <v>19.975000000000001</v>
      </c>
      <c r="BP228">
        <v>1.4500000000000001E-2</v>
      </c>
      <c r="BQ228">
        <v>62.4054</v>
      </c>
      <c r="BR228" t="e">
        <f>-RPQEVKRY</f>
        <v>#NAME?</v>
      </c>
      <c r="BS228" t="s">
        <v>889</v>
      </c>
      <c r="BT228">
        <v>1E-3</v>
      </c>
      <c r="BU228">
        <v>7.5082000000000004</v>
      </c>
      <c r="BV228">
        <v>4.65E-2</v>
      </c>
      <c r="BW228">
        <v>30.925699999999999</v>
      </c>
      <c r="BX228" t="e">
        <f>-RPQEVKRY</f>
        <v>#NAME?</v>
      </c>
      <c r="BY228" t="s">
        <v>889</v>
      </c>
      <c r="BZ228">
        <v>5.7999999999999996E-3</v>
      </c>
      <c r="CA228">
        <v>4.0711000000000004</v>
      </c>
      <c r="CB228">
        <v>6.9500000000000006E-2</v>
      </c>
      <c r="CC228">
        <v>17.8658</v>
      </c>
      <c r="CD228" t="e">
        <f>-RPQEVKRY</f>
        <v>#NAME?</v>
      </c>
      <c r="CE228" t="s">
        <v>889</v>
      </c>
      <c r="CF228">
        <v>1E-4</v>
      </c>
      <c r="CG228">
        <v>20.285699999999999</v>
      </c>
      <c r="CH228">
        <v>1.35E-2</v>
      </c>
      <c r="CI228">
        <v>60.905099999999997</v>
      </c>
      <c r="CJ228" t="s">
        <v>895</v>
      </c>
      <c r="CK228" t="s">
        <v>889</v>
      </c>
      <c r="CL228">
        <v>0</v>
      </c>
      <c r="CM228">
        <v>28.333300000000001</v>
      </c>
      <c r="CN228">
        <v>5.3E-3</v>
      </c>
      <c r="CO228">
        <v>73.843199999999996</v>
      </c>
      <c r="CP228" t="s">
        <v>894</v>
      </c>
      <c r="CQ228" t="s">
        <v>889</v>
      </c>
      <c r="CR228">
        <v>2.0000000000000001E-4</v>
      </c>
      <c r="CS228">
        <v>20.607099999999999</v>
      </c>
      <c r="CT228">
        <v>1.04E-2</v>
      </c>
      <c r="CU228">
        <v>69.234099999999998</v>
      </c>
      <c r="CV228" t="s">
        <v>894</v>
      </c>
      <c r="CW228" t="s">
        <v>889</v>
      </c>
      <c r="CX228">
        <v>4.0000000000000002E-4</v>
      </c>
      <c r="CY228">
        <v>18.880600000000001</v>
      </c>
      <c r="CZ228">
        <v>1.32E-2</v>
      </c>
      <c r="DA228">
        <v>67.281599999999997</v>
      </c>
      <c r="DB228" t="s">
        <v>893</v>
      </c>
      <c r="DC228" t="s">
        <v>889</v>
      </c>
      <c r="DD228">
        <v>1E-4</v>
      </c>
      <c r="DE228">
        <v>29.444400000000002</v>
      </c>
      <c r="DF228">
        <v>8.0000000000000002E-3</v>
      </c>
      <c r="DG228">
        <v>74.812399999999997</v>
      </c>
      <c r="DH228" t="s">
        <v>893</v>
      </c>
      <c r="DI228" t="s">
        <v>889</v>
      </c>
      <c r="DJ228">
        <v>8.0000000000000004E-4</v>
      </c>
      <c r="DK228">
        <v>12.7469</v>
      </c>
      <c r="DL228">
        <v>3.4299999999999997E-2</v>
      </c>
      <c r="DM228">
        <v>51.044400000000003</v>
      </c>
      <c r="DN228" t="s">
        <v>895</v>
      </c>
      <c r="DO228" t="s">
        <v>889</v>
      </c>
      <c r="DP228">
        <v>3.3999999999999998E-3</v>
      </c>
      <c r="DQ228">
        <v>9.2967999999999993</v>
      </c>
      <c r="DR228">
        <v>4.8099999999999997E-2</v>
      </c>
      <c r="DS228">
        <v>37.226199999999999</v>
      </c>
      <c r="DT228">
        <v>5.4999999999999997E-3</v>
      </c>
      <c r="DU228">
        <v>0</v>
      </c>
    </row>
    <row r="229" spans="1:125" x14ac:dyDescent="0.25">
      <c r="A229">
        <v>0</v>
      </c>
      <c r="B229" t="s">
        <v>896</v>
      </c>
      <c r="C229" t="s">
        <v>32</v>
      </c>
      <c r="D229" t="s">
        <v>897</v>
      </c>
      <c r="E229" t="s">
        <v>896</v>
      </c>
      <c r="F229">
        <v>0</v>
      </c>
      <c r="G229">
        <v>65</v>
      </c>
      <c r="H229">
        <v>9.5999999999999992E-3</v>
      </c>
      <c r="I229">
        <v>93.53</v>
      </c>
      <c r="J229" t="s">
        <v>897</v>
      </c>
      <c r="K229" t="s">
        <v>896</v>
      </c>
      <c r="L229">
        <v>0</v>
      </c>
      <c r="M229">
        <v>65</v>
      </c>
      <c r="N229">
        <v>9.5999999999999992E-3</v>
      </c>
      <c r="O229">
        <v>93.53</v>
      </c>
      <c r="P229" t="s">
        <v>897</v>
      </c>
      <c r="Q229" t="s">
        <v>896</v>
      </c>
      <c r="R229">
        <v>0</v>
      </c>
      <c r="S229">
        <v>95</v>
      </c>
      <c r="T229">
        <v>4.4000000000000003E-3</v>
      </c>
      <c r="U229">
        <v>96.849599999999995</v>
      </c>
      <c r="V229" t="s">
        <v>897</v>
      </c>
      <c r="W229" t="s">
        <v>896</v>
      </c>
      <c r="X229">
        <v>0</v>
      </c>
      <c r="Y229">
        <v>75</v>
      </c>
      <c r="Z229">
        <v>4.1999999999999997E-3</v>
      </c>
      <c r="AA229">
        <v>96.945300000000003</v>
      </c>
      <c r="AB229" t="s">
        <v>897</v>
      </c>
      <c r="AC229" t="s">
        <v>896</v>
      </c>
      <c r="AD229">
        <v>0</v>
      </c>
      <c r="AE229">
        <v>57</v>
      </c>
      <c r="AF229">
        <v>9.1000000000000004E-3</v>
      </c>
      <c r="AG229">
        <v>93.833100000000002</v>
      </c>
      <c r="AH229" t="s">
        <v>897</v>
      </c>
      <c r="AI229" t="s">
        <v>896</v>
      </c>
      <c r="AJ229">
        <v>0</v>
      </c>
      <c r="AK229">
        <v>67.5</v>
      </c>
      <c r="AL229">
        <v>1.1900000000000001E-2</v>
      </c>
      <c r="AM229">
        <v>95.418000000000006</v>
      </c>
      <c r="AN229" t="s">
        <v>898</v>
      </c>
      <c r="AO229" t="s">
        <v>896</v>
      </c>
      <c r="AP229">
        <v>0</v>
      </c>
      <c r="AQ229">
        <v>67.5</v>
      </c>
      <c r="AR229">
        <v>3.3E-3</v>
      </c>
      <c r="AS229">
        <v>95.390900000000002</v>
      </c>
      <c r="AT229" t="s">
        <v>898</v>
      </c>
      <c r="AU229" t="s">
        <v>896</v>
      </c>
      <c r="AV229">
        <v>0</v>
      </c>
      <c r="AW229">
        <v>100</v>
      </c>
      <c r="AX229">
        <v>1.9E-3</v>
      </c>
      <c r="AY229">
        <v>96.462299999999999</v>
      </c>
      <c r="AZ229" t="s">
        <v>898</v>
      </c>
      <c r="BA229" t="s">
        <v>896</v>
      </c>
      <c r="BB229">
        <v>0</v>
      </c>
      <c r="BC229">
        <v>70</v>
      </c>
      <c r="BD229">
        <v>1.9E-3</v>
      </c>
      <c r="BE229">
        <v>96.5107</v>
      </c>
      <c r="BF229" t="e">
        <f>-DLKKLKDT</f>
        <v>#NAME?</v>
      </c>
      <c r="BG229" t="s">
        <v>896</v>
      </c>
      <c r="BH229">
        <v>0</v>
      </c>
      <c r="BI229">
        <v>67.5</v>
      </c>
      <c r="BJ229">
        <v>4.8999999999999998E-3</v>
      </c>
      <c r="BK229">
        <v>97.004599999999996</v>
      </c>
      <c r="BL229" t="s">
        <v>897</v>
      </c>
      <c r="BM229" t="s">
        <v>896</v>
      </c>
      <c r="BN229">
        <v>0</v>
      </c>
      <c r="BO229">
        <v>80</v>
      </c>
      <c r="BP229">
        <v>3.0000000000000001E-3</v>
      </c>
      <c r="BQ229">
        <v>97.175600000000003</v>
      </c>
      <c r="BR229" t="s">
        <v>897</v>
      </c>
      <c r="BS229" t="s">
        <v>896</v>
      </c>
      <c r="BT229">
        <v>0</v>
      </c>
      <c r="BU229">
        <v>85</v>
      </c>
      <c r="BV229">
        <v>5.4000000000000003E-3</v>
      </c>
      <c r="BW229">
        <v>96.566100000000006</v>
      </c>
      <c r="BX229" t="s">
        <v>897</v>
      </c>
      <c r="BY229" t="s">
        <v>896</v>
      </c>
      <c r="BZ229">
        <v>0</v>
      </c>
      <c r="CA229">
        <v>90</v>
      </c>
      <c r="CB229">
        <v>4.8999999999999998E-3</v>
      </c>
      <c r="CC229">
        <v>96.737300000000005</v>
      </c>
      <c r="CD229" t="s">
        <v>898</v>
      </c>
      <c r="CE229" t="s">
        <v>896</v>
      </c>
      <c r="CF229">
        <v>0</v>
      </c>
      <c r="CG229">
        <v>60</v>
      </c>
      <c r="CH229">
        <v>3.5999999999999999E-3</v>
      </c>
      <c r="CI229">
        <v>95.956500000000005</v>
      </c>
      <c r="CJ229" t="s">
        <v>897</v>
      </c>
      <c r="CK229" t="s">
        <v>896</v>
      </c>
      <c r="CL229">
        <v>0</v>
      </c>
      <c r="CM229">
        <v>70</v>
      </c>
      <c r="CN229">
        <v>1.6999999999999999E-3</v>
      </c>
      <c r="CO229">
        <v>96.256699999999995</v>
      </c>
      <c r="CP229" t="s">
        <v>897</v>
      </c>
      <c r="CQ229" t="s">
        <v>896</v>
      </c>
      <c r="CR229">
        <v>0</v>
      </c>
      <c r="CS229">
        <v>70</v>
      </c>
      <c r="CT229">
        <v>2.5999999999999999E-3</v>
      </c>
      <c r="CU229">
        <v>96.993099999999998</v>
      </c>
      <c r="CV229" t="s">
        <v>897</v>
      </c>
      <c r="CW229" t="s">
        <v>896</v>
      </c>
      <c r="CX229">
        <v>0</v>
      </c>
      <c r="CY229">
        <v>75</v>
      </c>
      <c r="CZ229">
        <v>3.0999999999999999E-3</v>
      </c>
      <c r="DA229">
        <v>97.051900000000003</v>
      </c>
      <c r="DB229" t="s">
        <v>897</v>
      </c>
      <c r="DC229" t="s">
        <v>896</v>
      </c>
      <c r="DD229">
        <v>0</v>
      </c>
      <c r="DE229">
        <v>70</v>
      </c>
      <c r="DF229">
        <v>2.5000000000000001E-3</v>
      </c>
      <c r="DG229">
        <v>96.261099999999999</v>
      </c>
      <c r="DH229" t="s">
        <v>897</v>
      </c>
      <c r="DI229" t="s">
        <v>896</v>
      </c>
      <c r="DJ229">
        <v>0</v>
      </c>
      <c r="DK229">
        <v>85</v>
      </c>
      <c r="DL229">
        <v>4.4999999999999997E-3</v>
      </c>
      <c r="DM229">
        <v>96.735399999999998</v>
      </c>
      <c r="DN229" t="s">
        <v>897</v>
      </c>
      <c r="DO229" t="s">
        <v>896</v>
      </c>
      <c r="DP229">
        <v>0</v>
      </c>
      <c r="DQ229">
        <v>85</v>
      </c>
      <c r="DR229">
        <v>3.5000000000000001E-3</v>
      </c>
      <c r="DS229">
        <v>97.181799999999996</v>
      </c>
      <c r="DT229">
        <v>0</v>
      </c>
      <c r="DU229">
        <v>0</v>
      </c>
    </row>
    <row r="230" spans="1:125" x14ac:dyDescent="0.25">
      <c r="A230">
        <v>0</v>
      </c>
      <c r="B230" t="s">
        <v>899</v>
      </c>
      <c r="C230" t="s">
        <v>32</v>
      </c>
      <c r="D230" t="s">
        <v>900</v>
      </c>
      <c r="E230" t="s">
        <v>899</v>
      </c>
      <c r="F230">
        <v>9.2999999999999992E-3</v>
      </c>
      <c r="G230">
        <v>5.2767999999999997</v>
      </c>
      <c r="H230">
        <v>0.1138</v>
      </c>
      <c r="I230">
        <v>9.1224000000000007</v>
      </c>
      <c r="J230" t="s">
        <v>900</v>
      </c>
      <c r="K230" t="s">
        <v>899</v>
      </c>
      <c r="L230">
        <v>9.2999999999999992E-3</v>
      </c>
      <c r="M230">
        <v>5.2767999999999997</v>
      </c>
      <c r="N230">
        <v>0.1138</v>
      </c>
      <c r="O230">
        <v>9.1224000000000007</v>
      </c>
      <c r="P230" t="s">
        <v>900</v>
      </c>
      <c r="Q230" t="s">
        <v>899</v>
      </c>
      <c r="R230">
        <v>1E-4</v>
      </c>
      <c r="S230">
        <v>47</v>
      </c>
      <c r="T230">
        <v>1.37E-2</v>
      </c>
      <c r="U230">
        <v>70.144900000000007</v>
      </c>
      <c r="V230" t="s">
        <v>901</v>
      </c>
      <c r="W230" t="s">
        <v>899</v>
      </c>
      <c r="X230">
        <v>1E-4</v>
      </c>
      <c r="Y230">
        <v>23.75</v>
      </c>
      <c r="Z230">
        <v>1.9599999999999999E-2</v>
      </c>
      <c r="AA230">
        <v>55.595999999999997</v>
      </c>
      <c r="AB230" t="s">
        <v>902</v>
      </c>
      <c r="AC230" t="s">
        <v>899</v>
      </c>
      <c r="AD230">
        <v>2.9999999999999997E-4</v>
      </c>
      <c r="AE230">
        <v>21.8889</v>
      </c>
      <c r="AF230">
        <v>2.4E-2</v>
      </c>
      <c r="AG230">
        <v>59.677399999999999</v>
      </c>
      <c r="AH230" t="s">
        <v>903</v>
      </c>
      <c r="AI230" t="s">
        <v>899</v>
      </c>
      <c r="AJ230">
        <v>1E-4</v>
      </c>
      <c r="AK230">
        <v>34.857100000000003</v>
      </c>
      <c r="AL230">
        <v>2.9600000000000001E-2</v>
      </c>
      <c r="AM230">
        <v>65.548400000000001</v>
      </c>
      <c r="AN230" t="s">
        <v>900</v>
      </c>
      <c r="AO230" t="s">
        <v>899</v>
      </c>
      <c r="AP230">
        <v>1.03E-2</v>
      </c>
      <c r="AQ230">
        <v>4.9127000000000001</v>
      </c>
      <c r="AR230">
        <v>7.7600000000000002E-2</v>
      </c>
      <c r="AS230">
        <v>8.8140999999999998</v>
      </c>
      <c r="AT230" t="s">
        <v>903</v>
      </c>
      <c r="AU230" t="s">
        <v>899</v>
      </c>
      <c r="AV230">
        <v>6.1000000000000004E-3</v>
      </c>
      <c r="AW230">
        <v>4.1158999999999999</v>
      </c>
      <c r="AX230">
        <v>7.9899999999999999E-2</v>
      </c>
      <c r="AY230">
        <v>11.8043</v>
      </c>
      <c r="AZ230" t="s">
        <v>903</v>
      </c>
      <c r="BA230" t="s">
        <v>899</v>
      </c>
      <c r="BB230">
        <v>5.7000000000000002E-3</v>
      </c>
      <c r="BC230">
        <v>5.5533000000000001</v>
      </c>
      <c r="BD230">
        <v>7.3700000000000002E-2</v>
      </c>
      <c r="BE230">
        <v>13.678699999999999</v>
      </c>
      <c r="BF230" t="s">
        <v>900</v>
      </c>
      <c r="BG230" t="s">
        <v>899</v>
      </c>
      <c r="BH230">
        <v>8.0000000000000004E-4</v>
      </c>
      <c r="BI230">
        <v>15.654199999999999</v>
      </c>
      <c r="BJ230">
        <v>3.85E-2</v>
      </c>
      <c r="BK230">
        <v>25.651399999999999</v>
      </c>
      <c r="BL230" t="s">
        <v>904</v>
      </c>
      <c r="BM230" t="s">
        <v>899</v>
      </c>
      <c r="BN230">
        <v>6.9999999999999999E-4</v>
      </c>
      <c r="BO230">
        <v>13.782299999999999</v>
      </c>
      <c r="BP230">
        <v>3.8399999999999997E-2</v>
      </c>
      <c r="BQ230">
        <v>25.869399999999999</v>
      </c>
      <c r="BR230" t="s">
        <v>903</v>
      </c>
      <c r="BS230" t="s">
        <v>899</v>
      </c>
      <c r="BT230">
        <v>5.0000000000000001E-4</v>
      </c>
      <c r="BU230">
        <v>10.613899999999999</v>
      </c>
      <c r="BV230">
        <v>7.2700000000000001E-2</v>
      </c>
      <c r="BW230">
        <v>16.3369</v>
      </c>
      <c r="BX230" t="s">
        <v>900</v>
      </c>
      <c r="BY230" t="s">
        <v>899</v>
      </c>
      <c r="BZ230">
        <v>4.0000000000000002E-4</v>
      </c>
      <c r="CA230">
        <v>15.7273</v>
      </c>
      <c r="CB230">
        <v>4.7399999999999998E-2</v>
      </c>
      <c r="CC230">
        <v>29.7029</v>
      </c>
      <c r="CD230" t="s">
        <v>900</v>
      </c>
      <c r="CE230" t="s">
        <v>899</v>
      </c>
      <c r="CF230">
        <v>8.9999999999999998E-4</v>
      </c>
      <c r="CG230">
        <v>8.4496000000000002</v>
      </c>
      <c r="CH230">
        <v>4.2299999999999997E-2</v>
      </c>
      <c r="CI230">
        <v>20.871300000000002</v>
      </c>
      <c r="CJ230" t="s">
        <v>900</v>
      </c>
      <c r="CK230" t="s">
        <v>899</v>
      </c>
      <c r="CL230">
        <v>1E-3</v>
      </c>
      <c r="CM230">
        <v>7.4656000000000002</v>
      </c>
      <c r="CN230">
        <v>2.41E-2</v>
      </c>
      <c r="CO230">
        <v>22.648599999999998</v>
      </c>
      <c r="CP230" t="s">
        <v>900</v>
      </c>
      <c r="CQ230" t="s">
        <v>899</v>
      </c>
      <c r="CR230">
        <v>8.9999999999999998E-4</v>
      </c>
      <c r="CS230">
        <v>11.509</v>
      </c>
      <c r="CT230">
        <v>3.4799999999999998E-2</v>
      </c>
      <c r="CU230">
        <v>23.335599999999999</v>
      </c>
      <c r="CV230" t="s">
        <v>900</v>
      </c>
      <c r="CW230" t="s">
        <v>899</v>
      </c>
      <c r="CX230">
        <v>1.2999999999999999E-3</v>
      </c>
      <c r="CY230">
        <v>12.1639</v>
      </c>
      <c r="CZ230">
        <v>4.1799999999999997E-2</v>
      </c>
      <c r="DA230">
        <v>22.901700000000002</v>
      </c>
      <c r="DB230" t="s">
        <v>900</v>
      </c>
      <c r="DC230" t="s">
        <v>899</v>
      </c>
      <c r="DD230">
        <v>5.7000000000000002E-3</v>
      </c>
      <c r="DE230">
        <v>5.7184999999999997</v>
      </c>
      <c r="DF230">
        <v>5.3699999999999998E-2</v>
      </c>
      <c r="DG230">
        <v>15.8378</v>
      </c>
      <c r="DH230" t="s">
        <v>903</v>
      </c>
      <c r="DI230" t="s">
        <v>899</v>
      </c>
      <c r="DJ230">
        <v>1.3899999999999999E-2</v>
      </c>
      <c r="DK230">
        <v>3.1545999999999998</v>
      </c>
      <c r="DL230">
        <v>0.14810000000000001</v>
      </c>
      <c r="DM230">
        <v>10.6158</v>
      </c>
      <c r="DN230" t="s">
        <v>903</v>
      </c>
      <c r="DO230" t="s">
        <v>899</v>
      </c>
      <c r="DP230">
        <v>5.8400000000000001E-2</v>
      </c>
      <c r="DQ230">
        <v>1.996</v>
      </c>
      <c r="DR230">
        <v>0.1925</v>
      </c>
      <c r="DS230">
        <v>6.2415000000000003</v>
      </c>
      <c r="DT230">
        <v>6.3E-3</v>
      </c>
      <c r="DU230">
        <v>1</v>
      </c>
    </row>
    <row r="231" spans="1:125" x14ac:dyDescent="0.25">
      <c r="A231">
        <v>0</v>
      </c>
      <c r="B231" t="s">
        <v>905</v>
      </c>
      <c r="C231" t="s">
        <v>32</v>
      </c>
      <c r="D231" t="e">
        <f>-PQEVKRYL</f>
        <v>#NAME?</v>
      </c>
      <c r="E231" t="s">
        <v>905</v>
      </c>
      <c r="F231">
        <v>7.7700000000000005E-2</v>
      </c>
      <c r="G231">
        <v>1.7261</v>
      </c>
      <c r="H231">
        <v>0.1547</v>
      </c>
      <c r="I231">
        <v>5.7752999999999997</v>
      </c>
      <c r="J231" t="e">
        <f>-PQEVKRYL</f>
        <v>#NAME?</v>
      </c>
      <c r="K231" t="s">
        <v>905</v>
      </c>
      <c r="L231">
        <v>7.7700000000000005E-2</v>
      </c>
      <c r="M231">
        <v>1.7261</v>
      </c>
      <c r="N231">
        <v>0.1547</v>
      </c>
      <c r="O231">
        <v>5.7752999999999997</v>
      </c>
      <c r="P231" t="s">
        <v>906</v>
      </c>
      <c r="Q231" t="s">
        <v>905</v>
      </c>
      <c r="R231">
        <v>1E-4</v>
      </c>
      <c r="S231">
        <v>50.384599999999999</v>
      </c>
      <c r="T231">
        <v>9.2999999999999992E-3</v>
      </c>
      <c r="U231">
        <v>87.606999999999999</v>
      </c>
      <c r="V231" t="s">
        <v>907</v>
      </c>
      <c r="W231" t="s">
        <v>905</v>
      </c>
      <c r="X231">
        <v>2.0000000000000001E-4</v>
      </c>
      <c r="Y231">
        <v>20.761900000000001</v>
      </c>
      <c r="Z231">
        <v>2.24E-2</v>
      </c>
      <c r="AA231">
        <v>48.639000000000003</v>
      </c>
      <c r="AB231" t="s">
        <v>906</v>
      </c>
      <c r="AC231" t="s">
        <v>905</v>
      </c>
      <c r="AD231">
        <v>4.0000000000000002E-4</v>
      </c>
      <c r="AE231">
        <v>19.760000000000002</v>
      </c>
      <c r="AF231">
        <v>2.6800000000000001E-2</v>
      </c>
      <c r="AG231">
        <v>54.307099999999998</v>
      </c>
      <c r="AH231" t="s">
        <v>908</v>
      </c>
      <c r="AI231" t="s">
        <v>905</v>
      </c>
      <c r="AJ231">
        <v>2.0000000000000001E-4</v>
      </c>
      <c r="AK231">
        <v>27.428599999999999</v>
      </c>
      <c r="AL231">
        <v>2.35E-2</v>
      </c>
      <c r="AM231">
        <v>76.896699999999996</v>
      </c>
      <c r="AN231" t="e">
        <f>-PQEVKRYL</f>
        <v>#NAME?</v>
      </c>
      <c r="AO231" t="s">
        <v>905</v>
      </c>
      <c r="AP231">
        <v>2.9999999999999997E-4</v>
      </c>
      <c r="AQ231">
        <v>22.675699999999999</v>
      </c>
      <c r="AR231">
        <v>1.61E-2</v>
      </c>
      <c r="AS231">
        <v>49.830199999999998</v>
      </c>
      <c r="AT231" t="e">
        <f>-PQEVKRYL</f>
        <v>#NAME?</v>
      </c>
      <c r="AU231" t="s">
        <v>905</v>
      </c>
      <c r="AV231">
        <v>1E-4</v>
      </c>
      <c r="AW231">
        <v>20.416699999999999</v>
      </c>
      <c r="AX231">
        <v>1.41E-2</v>
      </c>
      <c r="AY231">
        <v>52.585700000000003</v>
      </c>
      <c r="AZ231" t="e">
        <f>-PQEVKRYL</f>
        <v>#NAME?</v>
      </c>
      <c r="BA231" t="s">
        <v>905</v>
      </c>
      <c r="BB231">
        <v>1E-4</v>
      </c>
      <c r="BC231">
        <v>22.066700000000001</v>
      </c>
      <c r="BD231">
        <v>1.4999999999999999E-2</v>
      </c>
      <c r="BE231">
        <v>51.1569</v>
      </c>
      <c r="BF231" t="e">
        <f>-PQEVKRYL</f>
        <v>#NAME?</v>
      </c>
      <c r="BG231" t="s">
        <v>905</v>
      </c>
      <c r="BH231">
        <v>1.1000000000000001E-3</v>
      </c>
      <c r="BI231">
        <v>12.994400000000001</v>
      </c>
      <c r="BJ231">
        <v>3.3099999999999997E-2</v>
      </c>
      <c r="BK231">
        <v>32.339199999999998</v>
      </c>
      <c r="BL231" t="s">
        <v>907</v>
      </c>
      <c r="BM231" t="s">
        <v>905</v>
      </c>
      <c r="BN231">
        <v>5.9999999999999995E-4</v>
      </c>
      <c r="BO231">
        <v>14.75</v>
      </c>
      <c r="BP231">
        <v>2.4E-2</v>
      </c>
      <c r="BQ231">
        <v>41.648400000000002</v>
      </c>
      <c r="BR231" t="e">
        <f>-PQEVKRYL</f>
        <v>#NAME?</v>
      </c>
      <c r="BS231" t="s">
        <v>905</v>
      </c>
      <c r="BT231">
        <v>0</v>
      </c>
      <c r="BU231">
        <v>32</v>
      </c>
      <c r="BV231">
        <v>2.1600000000000001E-2</v>
      </c>
      <c r="BW231">
        <v>63.798999999999999</v>
      </c>
      <c r="BX231" t="s">
        <v>906</v>
      </c>
      <c r="BY231" t="s">
        <v>905</v>
      </c>
      <c r="BZ231">
        <v>0</v>
      </c>
      <c r="CA231">
        <v>34.5</v>
      </c>
      <c r="CB231">
        <v>2.0799999999999999E-2</v>
      </c>
      <c r="CC231">
        <v>63.819299999999998</v>
      </c>
      <c r="CD231" t="s">
        <v>907</v>
      </c>
      <c r="CE231" t="s">
        <v>905</v>
      </c>
      <c r="CF231">
        <v>1E-4</v>
      </c>
      <c r="CG231">
        <v>19.647099999999998</v>
      </c>
      <c r="CH231">
        <v>2.2800000000000001E-2</v>
      </c>
      <c r="CI231">
        <v>40.287500000000001</v>
      </c>
      <c r="CJ231" t="e">
        <f>-PQEVKRYL</f>
        <v>#NAME?</v>
      </c>
      <c r="CK231" t="s">
        <v>905</v>
      </c>
      <c r="CL231">
        <v>1E-4</v>
      </c>
      <c r="CM231">
        <v>21.777799999999999</v>
      </c>
      <c r="CN231">
        <v>9.2999999999999992E-3</v>
      </c>
      <c r="CO231">
        <v>53.448700000000002</v>
      </c>
      <c r="CP231" t="s">
        <v>907</v>
      </c>
      <c r="CQ231" t="s">
        <v>905</v>
      </c>
      <c r="CR231">
        <v>5.0000000000000001E-4</v>
      </c>
      <c r="CS231">
        <v>14.2</v>
      </c>
      <c r="CT231">
        <v>2.0400000000000001E-2</v>
      </c>
      <c r="CU231">
        <v>41.249499999999998</v>
      </c>
      <c r="CV231" t="s">
        <v>907</v>
      </c>
      <c r="CW231" t="s">
        <v>905</v>
      </c>
      <c r="CX231">
        <v>8.0000000000000004E-4</v>
      </c>
      <c r="CY231">
        <v>14.588699999999999</v>
      </c>
      <c r="CZ231">
        <v>2.4E-2</v>
      </c>
      <c r="DA231">
        <v>42.110900000000001</v>
      </c>
      <c r="DB231" t="e">
        <f>-PQEVKRYL</f>
        <v>#NAME?</v>
      </c>
      <c r="DC231" t="s">
        <v>905</v>
      </c>
      <c r="DD231">
        <v>2.0000000000000001E-4</v>
      </c>
      <c r="DE231">
        <v>20.696999999999999</v>
      </c>
      <c r="DF231">
        <v>1.5299999999999999E-2</v>
      </c>
      <c r="DG231">
        <v>52.305900000000001</v>
      </c>
      <c r="DH231" t="s">
        <v>906</v>
      </c>
      <c r="DI231" t="s">
        <v>905</v>
      </c>
      <c r="DJ231">
        <v>2.0000000000000001E-4</v>
      </c>
      <c r="DK231">
        <v>22.16</v>
      </c>
      <c r="DL231">
        <v>2.24E-2</v>
      </c>
      <c r="DM231">
        <v>66.339399999999998</v>
      </c>
      <c r="DN231" t="e">
        <f>-PQEVKRYL</f>
        <v>#NAME?</v>
      </c>
      <c r="DO231" t="s">
        <v>905</v>
      </c>
      <c r="DP231">
        <v>6.9999999999999999E-4</v>
      </c>
      <c r="DQ231">
        <v>16.674099999999999</v>
      </c>
      <c r="DR231">
        <v>3.1899999999999998E-2</v>
      </c>
      <c r="DS231">
        <v>51.063699999999997</v>
      </c>
      <c r="DT231">
        <v>8.0999999999999996E-3</v>
      </c>
      <c r="DU231">
        <v>2</v>
      </c>
    </row>
    <row r="232" spans="1:125" x14ac:dyDescent="0.25">
      <c r="A232">
        <v>0</v>
      </c>
      <c r="B232" t="s">
        <v>909</v>
      </c>
      <c r="C232" t="s">
        <v>32</v>
      </c>
      <c r="D232" t="e">
        <f>-LKKLKDTX</f>
        <v>#NAME?</v>
      </c>
      <c r="E232" t="s">
        <v>909</v>
      </c>
      <c r="F232">
        <v>0</v>
      </c>
      <c r="G232">
        <v>70</v>
      </c>
      <c r="H232">
        <v>1.26E-2</v>
      </c>
      <c r="I232">
        <v>86.793000000000006</v>
      </c>
      <c r="J232" t="e">
        <f>-LKKLKDTX</f>
        <v>#NAME?</v>
      </c>
      <c r="K232" t="s">
        <v>909</v>
      </c>
      <c r="L232">
        <v>0</v>
      </c>
      <c r="M232">
        <v>70</v>
      </c>
      <c r="N232">
        <v>1.26E-2</v>
      </c>
      <c r="O232">
        <v>86.793000000000006</v>
      </c>
      <c r="P232" t="s">
        <v>910</v>
      </c>
      <c r="Q232" t="s">
        <v>909</v>
      </c>
      <c r="R232">
        <v>0</v>
      </c>
      <c r="S232">
        <v>59.5</v>
      </c>
      <c r="T232">
        <v>1.0999999999999999E-2</v>
      </c>
      <c r="U232">
        <v>81.102199999999996</v>
      </c>
      <c r="V232" t="s">
        <v>910</v>
      </c>
      <c r="W232" t="s">
        <v>909</v>
      </c>
      <c r="X232">
        <v>0</v>
      </c>
      <c r="Y232">
        <v>65</v>
      </c>
      <c r="Z232">
        <v>7.9000000000000008E-3</v>
      </c>
      <c r="AA232">
        <v>92.108900000000006</v>
      </c>
      <c r="AB232" t="s">
        <v>910</v>
      </c>
      <c r="AC232" t="s">
        <v>909</v>
      </c>
      <c r="AD232">
        <v>0</v>
      </c>
      <c r="AE232">
        <v>44</v>
      </c>
      <c r="AF232">
        <v>1.5299999999999999E-2</v>
      </c>
      <c r="AG232">
        <v>79.453299999999999</v>
      </c>
      <c r="AH232" t="s">
        <v>911</v>
      </c>
      <c r="AI232" t="s">
        <v>909</v>
      </c>
      <c r="AJ232">
        <v>1E-4</v>
      </c>
      <c r="AK232">
        <v>31.555599999999998</v>
      </c>
      <c r="AL232">
        <v>1.9900000000000001E-2</v>
      </c>
      <c r="AM232">
        <v>83.693399999999997</v>
      </c>
      <c r="AN232" t="s">
        <v>912</v>
      </c>
      <c r="AO232" t="s">
        <v>909</v>
      </c>
      <c r="AP232">
        <v>0</v>
      </c>
      <c r="AQ232">
        <v>70</v>
      </c>
      <c r="AR232">
        <v>3.8999999999999998E-3</v>
      </c>
      <c r="AS232">
        <v>93.607799999999997</v>
      </c>
      <c r="AT232" t="e">
        <f>-LKKLKDTX</f>
        <v>#NAME?</v>
      </c>
      <c r="AU232" t="s">
        <v>909</v>
      </c>
      <c r="AV232">
        <v>0</v>
      </c>
      <c r="AW232">
        <v>100</v>
      </c>
      <c r="AX232">
        <v>2.8E-3</v>
      </c>
      <c r="AY232">
        <v>94.7577</v>
      </c>
      <c r="AZ232" t="e">
        <f>-LKKLKDTX</f>
        <v>#NAME?</v>
      </c>
      <c r="BA232" t="s">
        <v>909</v>
      </c>
      <c r="BB232">
        <v>0</v>
      </c>
      <c r="BC232">
        <v>100</v>
      </c>
      <c r="BD232">
        <v>2.5999999999999999E-3</v>
      </c>
      <c r="BE232">
        <v>95.226699999999994</v>
      </c>
      <c r="BF232" t="e">
        <f>-LKKLKDTX</f>
        <v>#NAME?</v>
      </c>
      <c r="BG232" t="s">
        <v>909</v>
      </c>
      <c r="BH232">
        <v>0</v>
      </c>
      <c r="BI232">
        <v>65</v>
      </c>
      <c r="BJ232">
        <v>8.0000000000000002E-3</v>
      </c>
      <c r="BK232">
        <v>95.116</v>
      </c>
      <c r="BL232" t="s">
        <v>912</v>
      </c>
      <c r="BM232" t="s">
        <v>909</v>
      </c>
      <c r="BN232">
        <v>0</v>
      </c>
      <c r="BO232">
        <v>80</v>
      </c>
      <c r="BP232">
        <v>4.1999999999999997E-3</v>
      </c>
      <c r="BQ232">
        <v>95.973600000000005</v>
      </c>
      <c r="BR232" t="s">
        <v>910</v>
      </c>
      <c r="BS232" t="s">
        <v>909</v>
      </c>
      <c r="BT232">
        <v>0</v>
      </c>
      <c r="BU232">
        <v>57.5</v>
      </c>
      <c r="BV232">
        <v>1.5599999999999999E-2</v>
      </c>
      <c r="BW232">
        <v>77.174000000000007</v>
      </c>
      <c r="BX232" t="s">
        <v>910</v>
      </c>
      <c r="BY232" t="s">
        <v>909</v>
      </c>
      <c r="BZ232">
        <v>0</v>
      </c>
      <c r="CA232">
        <v>54</v>
      </c>
      <c r="CB232">
        <v>1.47E-2</v>
      </c>
      <c r="CC232">
        <v>77.891300000000001</v>
      </c>
      <c r="CD232" t="s">
        <v>910</v>
      </c>
      <c r="CE232" t="s">
        <v>909</v>
      </c>
      <c r="CF232">
        <v>0</v>
      </c>
      <c r="CG232">
        <v>44</v>
      </c>
      <c r="CH232">
        <v>8.2000000000000007E-3</v>
      </c>
      <c r="CI232">
        <v>80.561999999999998</v>
      </c>
      <c r="CJ232" t="s">
        <v>912</v>
      </c>
      <c r="CK232" t="s">
        <v>909</v>
      </c>
      <c r="CL232">
        <v>0</v>
      </c>
      <c r="CM232">
        <v>100</v>
      </c>
      <c r="CN232">
        <v>2E-3</v>
      </c>
      <c r="CO232">
        <v>95.427199999999999</v>
      </c>
      <c r="CP232" t="s">
        <v>910</v>
      </c>
      <c r="CQ232" t="s">
        <v>909</v>
      </c>
      <c r="CR232">
        <v>0</v>
      </c>
      <c r="CS232">
        <v>75</v>
      </c>
      <c r="CT232">
        <v>4.3E-3</v>
      </c>
      <c r="CU232">
        <v>95.003399999999999</v>
      </c>
      <c r="CV232" t="s">
        <v>913</v>
      </c>
      <c r="CW232" t="s">
        <v>909</v>
      </c>
      <c r="CX232">
        <v>0</v>
      </c>
      <c r="CY232">
        <v>77.5</v>
      </c>
      <c r="CZ232">
        <v>4.8999999999999998E-3</v>
      </c>
      <c r="DA232">
        <v>95.340900000000005</v>
      </c>
      <c r="DB232" t="s">
        <v>912</v>
      </c>
      <c r="DC232" t="s">
        <v>909</v>
      </c>
      <c r="DD232">
        <v>0</v>
      </c>
      <c r="DE232">
        <v>80</v>
      </c>
      <c r="DF232">
        <v>3.3999999999999998E-3</v>
      </c>
      <c r="DG232">
        <v>95.031000000000006</v>
      </c>
      <c r="DH232" t="s">
        <v>911</v>
      </c>
      <c r="DI232" t="s">
        <v>909</v>
      </c>
      <c r="DJ232">
        <v>0</v>
      </c>
      <c r="DK232">
        <v>58.333300000000001</v>
      </c>
      <c r="DL232">
        <v>1.1599999999999999E-2</v>
      </c>
      <c r="DM232">
        <v>86.134100000000004</v>
      </c>
      <c r="DN232" t="e">
        <f>-LKKLKDTX</f>
        <v>#NAME?</v>
      </c>
      <c r="DO232" t="s">
        <v>909</v>
      </c>
      <c r="DP232">
        <v>0</v>
      </c>
      <c r="DQ232">
        <v>75</v>
      </c>
      <c r="DR232">
        <v>7.4999999999999997E-3</v>
      </c>
      <c r="DS232">
        <v>92.541200000000003</v>
      </c>
      <c r="DT232">
        <v>0</v>
      </c>
      <c r="DU232">
        <v>0</v>
      </c>
    </row>
    <row r="233" spans="1:125" x14ac:dyDescent="0.25">
      <c r="A233">
        <v>0</v>
      </c>
      <c r="B233" t="s">
        <v>914</v>
      </c>
      <c r="C233" t="s">
        <v>32</v>
      </c>
      <c r="D233" t="s">
        <v>915</v>
      </c>
      <c r="E233" t="s">
        <v>914</v>
      </c>
      <c r="F233">
        <v>1E-4</v>
      </c>
      <c r="G233">
        <v>45.666699999999999</v>
      </c>
      <c r="H233">
        <v>1.38E-2</v>
      </c>
      <c r="I233">
        <v>83.836799999999997</v>
      </c>
      <c r="J233" t="s">
        <v>915</v>
      </c>
      <c r="K233" t="s">
        <v>914</v>
      </c>
      <c r="L233">
        <v>1E-4</v>
      </c>
      <c r="M233">
        <v>45.666699999999999</v>
      </c>
      <c r="N233">
        <v>1.38E-2</v>
      </c>
      <c r="O233">
        <v>83.836799999999997</v>
      </c>
      <c r="P233" t="s">
        <v>915</v>
      </c>
      <c r="Q233" t="s">
        <v>914</v>
      </c>
      <c r="R233">
        <v>1.34E-2</v>
      </c>
      <c r="S233">
        <v>4.3242000000000003</v>
      </c>
      <c r="T233">
        <v>3.7699999999999997E-2</v>
      </c>
      <c r="U233">
        <v>16.804200000000002</v>
      </c>
      <c r="V233" t="s">
        <v>915</v>
      </c>
      <c r="W233" t="s">
        <v>914</v>
      </c>
      <c r="X233">
        <v>0</v>
      </c>
      <c r="Y233">
        <v>34.5</v>
      </c>
      <c r="Z233">
        <v>9.9000000000000008E-3</v>
      </c>
      <c r="AA233">
        <v>85.996799999999993</v>
      </c>
      <c r="AB233" t="s">
        <v>915</v>
      </c>
      <c r="AC233" t="s">
        <v>914</v>
      </c>
      <c r="AD233">
        <v>1E-4</v>
      </c>
      <c r="AE233">
        <v>28.692299999999999</v>
      </c>
      <c r="AF233">
        <v>1.7399999999999999E-2</v>
      </c>
      <c r="AG233">
        <v>74.174700000000001</v>
      </c>
      <c r="AH233" t="s">
        <v>915</v>
      </c>
      <c r="AI233" t="s">
        <v>914</v>
      </c>
      <c r="AJ233">
        <v>1E-4</v>
      </c>
      <c r="AK233">
        <v>38.799999999999997</v>
      </c>
      <c r="AL233">
        <v>2.5700000000000001E-2</v>
      </c>
      <c r="AM233">
        <v>72.850399999999993</v>
      </c>
      <c r="AN233" t="s">
        <v>915</v>
      </c>
      <c r="AO233" t="s">
        <v>914</v>
      </c>
      <c r="AP233">
        <v>0</v>
      </c>
      <c r="AQ233">
        <v>70</v>
      </c>
      <c r="AR233">
        <v>5.7000000000000002E-3</v>
      </c>
      <c r="AS233">
        <v>86.256699999999995</v>
      </c>
      <c r="AT233" t="s">
        <v>915</v>
      </c>
      <c r="AU233" t="s">
        <v>914</v>
      </c>
      <c r="AV233">
        <v>0</v>
      </c>
      <c r="AW233">
        <v>55</v>
      </c>
      <c r="AX233">
        <v>4.1999999999999997E-3</v>
      </c>
      <c r="AY233">
        <v>87.918800000000005</v>
      </c>
      <c r="AZ233" t="s">
        <v>915</v>
      </c>
      <c r="BA233" t="s">
        <v>914</v>
      </c>
      <c r="BB233">
        <v>0</v>
      </c>
      <c r="BC233">
        <v>70</v>
      </c>
      <c r="BD233">
        <v>4.1999999999999997E-3</v>
      </c>
      <c r="BE233">
        <v>88.132900000000006</v>
      </c>
      <c r="BF233" t="s">
        <v>915</v>
      </c>
      <c r="BG233" t="s">
        <v>914</v>
      </c>
      <c r="BH233">
        <v>1E-4</v>
      </c>
      <c r="BI233">
        <v>34.700000000000003</v>
      </c>
      <c r="BJ233">
        <v>1.3899999999999999E-2</v>
      </c>
      <c r="BK233">
        <v>77.904799999999994</v>
      </c>
      <c r="BL233" t="s">
        <v>915</v>
      </c>
      <c r="BM233" t="s">
        <v>914</v>
      </c>
      <c r="BN233">
        <v>0</v>
      </c>
      <c r="BO233">
        <v>60</v>
      </c>
      <c r="BP233">
        <v>6.7999999999999996E-3</v>
      </c>
      <c r="BQ233">
        <v>89.944599999999994</v>
      </c>
      <c r="BR233" t="s">
        <v>915</v>
      </c>
      <c r="BS233" t="s">
        <v>914</v>
      </c>
      <c r="BT233">
        <v>1.1000000000000001E-3</v>
      </c>
      <c r="BU233">
        <v>7.391</v>
      </c>
      <c r="BV233">
        <v>7.1999999999999995E-2</v>
      </c>
      <c r="BW233">
        <v>16.598400000000002</v>
      </c>
      <c r="BX233" t="s">
        <v>915</v>
      </c>
      <c r="BY233" t="s">
        <v>914</v>
      </c>
      <c r="BZ233">
        <v>8.0000000000000004E-4</v>
      </c>
      <c r="CA233">
        <v>10.8596</v>
      </c>
      <c r="CB233">
        <v>5.1900000000000002E-2</v>
      </c>
      <c r="CC233">
        <v>26.6374</v>
      </c>
      <c r="CD233" t="s">
        <v>915</v>
      </c>
      <c r="CE233" t="s">
        <v>914</v>
      </c>
      <c r="CF233">
        <v>2.0000000000000001E-4</v>
      </c>
      <c r="CG233">
        <v>16.451599999999999</v>
      </c>
      <c r="CH233">
        <v>2.0799999999999999E-2</v>
      </c>
      <c r="CI233">
        <v>43.717599999999997</v>
      </c>
      <c r="CJ233" t="s">
        <v>915</v>
      </c>
      <c r="CK233" t="s">
        <v>914</v>
      </c>
      <c r="CL233">
        <v>0</v>
      </c>
      <c r="CM233">
        <v>60</v>
      </c>
      <c r="CN233">
        <v>2.8999999999999998E-3</v>
      </c>
      <c r="CO233">
        <v>90.884600000000006</v>
      </c>
      <c r="CP233" t="s">
        <v>915</v>
      </c>
      <c r="CQ233" t="s">
        <v>914</v>
      </c>
      <c r="CR233">
        <v>0</v>
      </c>
      <c r="CS233">
        <v>65</v>
      </c>
      <c r="CT233">
        <v>5.4000000000000003E-3</v>
      </c>
      <c r="CU233">
        <v>90.843599999999995</v>
      </c>
      <c r="CV233" t="s">
        <v>915</v>
      </c>
      <c r="CW233" t="s">
        <v>914</v>
      </c>
      <c r="CX233">
        <v>0</v>
      </c>
      <c r="CY233">
        <v>63.75</v>
      </c>
      <c r="CZ233">
        <v>6.4000000000000003E-3</v>
      </c>
      <c r="DA233">
        <v>91.601299999999995</v>
      </c>
      <c r="DB233" t="s">
        <v>915</v>
      </c>
      <c r="DC233" t="s">
        <v>914</v>
      </c>
      <c r="DD233">
        <v>0</v>
      </c>
      <c r="DE233">
        <v>53.333300000000001</v>
      </c>
      <c r="DF233">
        <v>5.1999999999999998E-3</v>
      </c>
      <c r="DG233">
        <v>87.350499999999997</v>
      </c>
      <c r="DH233" t="s">
        <v>915</v>
      </c>
      <c r="DI233" t="s">
        <v>914</v>
      </c>
      <c r="DJ233">
        <v>1E-4</v>
      </c>
      <c r="DK233">
        <v>31.5</v>
      </c>
      <c r="DL233">
        <v>2.0799999999999999E-2</v>
      </c>
      <c r="DM233">
        <v>68.864900000000006</v>
      </c>
      <c r="DN233" t="s">
        <v>915</v>
      </c>
      <c r="DO233" t="s">
        <v>914</v>
      </c>
      <c r="DP233">
        <v>1E-4</v>
      </c>
      <c r="DQ233">
        <v>33.5</v>
      </c>
      <c r="DR233">
        <v>0.02</v>
      </c>
      <c r="DS233">
        <v>67.462400000000002</v>
      </c>
      <c r="DT233">
        <v>8.0000000000000004E-4</v>
      </c>
      <c r="DU233">
        <v>0</v>
      </c>
    </row>
    <row r="234" spans="1:125" x14ac:dyDescent="0.25">
      <c r="A234">
        <v>0</v>
      </c>
      <c r="B234" t="s">
        <v>916</v>
      </c>
      <c r="C234" t="s">
        <v>32</v>
      </c>
      <c r="D234" t="s">
        <v>917</v>
      </c>
      <c r="E234" t="s">
        <v>916</v>
      </c>
      <c r="F234">
        <v>1E-4</v>
      </c>
      <c r="G234">
        <v>33.454500000000003</v>
      </c>
      <c r="H234">
        <v>2.76E-2</v>
      </c>
      <c r="I234">
        <v>52.531799999999997</v>
      </c>
      <c r="J234" t="s">
        <v>917</v>
      </c>
      <c r="K234" t="s">
        <v>916</v>
      </c>
      <c r="L234">
        <v>1E-4</v>
      </c>
      <c r="M234">
        <v>33.454500000000003</v>
      </c>
      <c r="N234">
        <v>2.76E-2</v>
      </c>
      <c r="O234">
        <v>52.531799999999997</v>
      </c>
      <c r="P234" t="s">
        <v>917</v>
      </c>
      <c r="Q234" t="s">
        <v>916</v>
      </c>
      <c r="R234">
        <v>1E-4</v>
      </c>
      <c r="S234">
        <v>45.75</v>
      </c>
      <c r="T234">
        <v>1.9E-2</v>
      </c>
      <c r="U234">
        <v>50.311700000000002</v>
      </c>
      <c r="V234" t="s">
        <v>917</v>
      </c>
      <c r="W234" t="s">
        <v>916</v>
      </c>
      <c r="X234">
        <v>4.99E-2</v>
      </c>
      <c r="Y234">
        <v>1.8448</v>
      </c>
      <c r="Z234">
        <v>0.19400000000000001</v>
      </c>
      <c r="AA234">
        <v>2.5741000000000001</v>
      </c>
      <c r="AB234" t="s">
        <v>917</v>
      </c>
      <c r="AC234" t="s">
        <v>916</v>
      </c>
      <c r="AD234">
        <v>0.31380000000000002</v>
      </c>
      <c r="AE234">
        <v>0.85780000000000001</v>
      </c>
      <c r="AF234">
        <v>0.40639999999999998</v>
      </c>
      <c r="AG234">
        <v>1.1701999999999999</v>
      </c>
      <c r="AH234" t="s">
        <v>917</v>
      </c>
      <c r="AI234" t="s">
        <v>916</v>
      </c>
      <c r="AJ234">
        <v>6.2799999999999995E-2</v>
      </c>
      <c r="AK234">
        <v>1.6468</v>
      </c>
      <c r="AL234">
        <v>0.2797</v>
      </c>
      <c r="AM234">
        <v>2.4371</v>
      </c>
      <c r="AN234" t="s">
        <v>917</v>
      </c>
      <c r="AO234" t="s">
        <v>916</v>
      </c>
      <c r="AP234">
        <v>2.0000000000000001E-4</v>
      </c>
      <c r="AQ234">
        <v>26.7</v>
      </c>
      <c r="AR234">
        <v>1.12E-2</v>
      </c>
      <c r="AS234">
        <v>64.096900000000005</v>
      </c>
      <c r="AT234" t="s">
        <v>917</v>
      </c>
      <c r="AU234" t="s">
        <v>916</v>
      </c>
      <c r="AV234">
        <v>0</v>
      </c>
      <c r="AW234">
        <v>41</v>
      </c>
      <c r="AX234">
        <v>9.1999999999999998E-3</v>
      </c>
      <c r="AY234">
        <v>66.3459</v>
      </c>
      <c r="AZ234" t="s">
        <v>917</v>
      </c>
      <c r="BA234" t="s">
        <v>916</v>
      </c>
      <c r="BB234">
        <v>0</v>
      </c>
      <c r="BC234">
        <v>39</v>
      </c>
      <c r="BD234">
        <v>1.0500000000000001E-2</v>
      </c>
      <c r="BE234">
        <v>62.714599999999997</v>
      </c>
      <c r="BF234" t="s">
        <v>917</v>
      </c>
      <c r="BG234" t="s">
        <v>916</v>
      </c>
      <c r="BH234">
        <v>2.0000000000000001E-4</v>
      </c>
      <c r="BI234">
        <v>29.333300000000001</v>
      </c>
      <c r="BJ234">
        <v>2.76E-2</v>
      </c>
      <c r="BK234">
        <v>41.132100000000001</v>
      </c>
      <c r="BL234" t="s">
        <v>917</v>
      </c>
      <c r="BM234" t="s">
        <v>916</v>
      </c>
      <c r="BN234">
        <v>1E-4</v>
      </c>
      <c r="BO234">
        <v>26.428599999999999</v>
      </c>
      <c r="BP234">
        <v>2.3300000000000001E-2</v>
      </c>
      <c r="BQ234">
        <v>42.734299999999998</v>
      </c>
      <c r="BR234" t="s">
        <v>917</v>
      </c>
      <c r="BS234" t="s">
        <v>916</v>
      </c>
      <c r="BT234">
        <v>0</v>
      </c>
      <c r="BU234">
        <v>41.5</v>
      </c>
      <c r="BV234">
        <v>2.7099999999999999E-2</v>
      </c>
      <c r="BW234">
        <v>53.706499999999998</v>
      </c>
      <c r="BX234" t="s">
        <v>917</v>
      </c>
      <c r="BY234" t="s">
        <v>916</v>
      </c>
      <c r="BZ234">
        <v>0</v>
      </c>
      <c r="CA234">
        <v>42</v>
      </c>
      <c r="CB234">
        <v>2.23E-2</v>
      </c>
      <c r="CC234">
        <v>60.829700000000003</v>
      </c>
      <c r="CD234" t="s">
        <v>917</v>
      </c>
      <c r="CE234" t="s">
        <v>916</v>
      </c>
      <c r="CF234">
        <v>0</v>
      </c>
      <c r="CG234">
        <v>29.5</v>
      </c>
      <c r="CH234">
        <v>2.3300000000000001E-2</v>
      </c>
      <c r="CI234">
        <v>39.570099999999996</v>
      </c>
      <c r="CJ234" t="s">
        <v>917</v>
      </c>
      <c r="CK234" t="s">
        <v>916</v>
      </c>
      <c r="CL234">
        <v>0</v>
      </c>
      <c r="CM234">
        <v>25.4</v>
      </c>
      <c r="CN234">
        <v>1.0699999999999999E-2</v>
      </c>
      <c r="CO234">
        <v>48.210500000000003</v>
      </c>
      <c r="CP234" t="s">
        <v>917</v>
      </c>
      <c r="CQ234" t="s">
        <v>916</v>
      </c>
      <c r="CR234">
        <v>1E-4</v>
      </c>
      <c r="CS234">
        <v>28.1111</v>
      </c>
      <c r="CT234">
        <v>1.8100000000000002E-2</v>
      </c>
      <c r="CU234">
        <v>45.9739</v>
      </c>
      <c r="CV234" t="s">
        <v>917</v>
      </c>
      <c r="CW234" t="s">
        <v>916</v>
      </c>
      <c r="CX234">
        <v>1E-4</v>
      </c>
      <c r="CY234">
        <v>29.307700000000001</v>
      </c>
      <c r="CZ234">
        <v>2.29E-2</v>
      </c>
      <c r="DA234">
        <v>43.960299999999997</v>
      </c>
      <c r="DB234" t="s">
        <v>917</v>
      </c>
      <c r="DC234" t="s">
        <v>916</v>
      </c>
      <c r="DD234">
        <v>1E-4</v>
      </c>
      <c r="DE234">
        <v>33.200000000000003</v>
      </c>
      <c r="DF234">
        <v>1.4500000000000001E-2</v>
      </c>
      <c r="DG234">
        <v>54.060899999999997</v>
      </c>
      <c r="DH234" t="s">
        <v>917</v>
      </c>
      <c r="DI234" t="s">
        <v>916</v>
      </c>
      <c r="DJ234">
        <v>0</v>
      </c>
      <c r="DK234">
        <v>45</v>
      </c>
      <c r="DL234">
        <v>1.8499999999999999E-2</v>
      </c>
      <c r="DM234">
        <v>72.812100000000001</v>
      </c>
      <c r="DN234" t="s">
        <v>917</v>
      </c>
      <c r="DO234" t="s">
        <v>916</v>
      </c>
      <c r="DP234">
        <v>0</v>
      </c>
      <c r="DQ234">
        <v>41</v>
      </c>
      <c r="DR234">
        <v>2.1299999999999999E-2</v>
      </c>
      <c r="DS234">
        <v>65.114599999999996</v>
      </c>
      <c r="DT234">
        <v>2.1399999999999999E-2</v>
      </c>
      <c r="DU234">
        <v>3</v>
      </c>
    </row>
    <row r="235" spans="1:125" x14ac:dyDescent="0.25">
      <c r="A235">
        <v>0</v>
      </c>
      <c r="B235" t="s">
        <v>918</v>
      </c>
      <c r="C235" t="s">
        <v>32</v>
      </c>
      <c r="D235" t="s">
        <v>919</v>
      </c>
      <c r="E235" t="s">
        <v>918</v>
      </c>
      <c r="F235">
        <v>1E-4</v>
      </c>
      <c r="G235">
        <v>40.833300000000001</v>
      </c>
      <c r="H235">
        <v>1.52E-2</v>
      </c>
      <c r="I235">
        <v>80.134200000000007</v>
      </c>
      <c r="J235" t="s">
        <v>919</v>
      </c>
      <c r="K235" t="s">
        <v>918</v>
      </c>
      <c r="L235">
        <v>1E-4</v>
      </c>
      <c r="M235">
        <v>40.833300000000001</v>
      </c>
      <c r="N235">
        <v>1.52E-2</v>
      </c>
      <c r="O235">
        <v>80.134200000000007</v>
      </c>
      <c r="P235" t="s">
        <v>920</v>
      </c>
      <c r="Q235" t="s">
        <v>918</v>
      </c>
      <c r="R235">
        <v>1.5E-3</v>
      </c>
      <c r="S235">
        <v>12.101599999999999</v>
      </c>
      <c r="T235">
        <v>1.7899999999999999E-2</v>
      </c>
      <c r="U235">
        <v>54.143000000000001</v>
      </c>
      <c r="V235" t="s">
        <v>921</v>
      </c>
      <c r="W235" t="s">
        <v>918</v>
      </c>
      <c r="X235">
        <v>2.0000000000000001E-4</v>
      </c>
      <c r="Y235">
        <v>21.222200000000001</v>
      </c>
      <c r="Z235">
        <v>1.77E-2</v>
      </c>
      <c r="AA235">
        <v>60.648200000000003</v>
      </c>
      <c r="AB235" t="s">
        <v>921</v>
      </c>
      <c r="AC235" t="s">
        <v>918</v>
      </c>
      <c r="AD235">
        <v>5.9999999999999995E-4</v>
      </c>
      <c r="AE235">
        <v>15.973000000000001</v>
      </c>
      <c r="AF235">
        <v>3.2599999999999997E-2</v>
      </c>
      <c r="AG235">
        <v>45.192999999999998</v>
      </c>
      <c r="AH235" t="s">
        <v>922</v>
      </c>
      <c r="AI235" t="s">
        <v>918</v>
      </c>
      <c r="AJ235">
        <v>1E-4</v>
      </c>
      <c r="AK235">
        <v>34.285699999999999</v>
      </c>
      <c r="AL235">
        <v>2.23E-2</v>
      </c>
      <c r="AM235">
        <v>79.142200000000003</v>
      </c>
      <c r="AN235" t="s">
        <v>919</v>
      </c>
      <c r="AO235" t="s">
        <v>918</v>
      </c>
      <c r="AP235">
        <v>1E-4</v>
      </c>
      <c r="AQ235">
        <v>33</v>
      </c>
      <c r="AR235">
        <v>8.8000000000000005E-3</v>
      </c>
      <c r="AS235">
        <v>73.214299999999994</v>
      </c>
      <c r="AT235" t="s">
        <v>920</v>
      </c>
      <c r="AU235" t="s">
        <v>918</v>
      </c>
      <c r="AV235">
        <v>0</v>
      </c>
      <c r="AW235">
        <v>42</v>
      </c>
      <c r="AX235">
        <v>7.4000000000000003E-3</v>
      </c>
      <c r="AY235">
        <v>73.239199999999997</v>
      </c>
      <c r="AZ235" t="s">
        <v>921</v>
      </c>
      <c r="BA235" t="s">
        <v>918</v>
      </c>
      <c r="BB235">
        <v>0</v>
      </c>
      <c r="BC235">
        <v>40</v>
      </c>
      <c r="BD235">
        <v>7.1999999999999998E-3</v>
      </c>
      <c r="BE235">
        <v>74.414299999999997</v>
      </c>
      <c r="BF235" t="s">
        <v>921</v>
      </c>
      <c r="BG235" t="s">
        <v>918</v>
      </c>
      <c r="BH235">
        <v>2.9999999999999997E-4</v>
      </c>
      <c r="BI235">
        <v>24.333300000000001</v>
      </c>
      <c r="BJ235">
        <v>1.9400000000000001E-2</v>
      </c>
      <c r="BK235">
        <v>60.507399999999997</v>
      </c>
      <c r="BL235" t="s">
        <v>921</v>
      </c>
      <c r="BM235" t="s">
        <v>918</v>
      </c>
      <c r="BN235">
        <v>0</v>
      </c>
      <c r="BO235">
        <v>44.5</v>
      </c>
      <c r="BP235">
        <v>9.1999999999999998E-3</v>
      </c>
      <c r="BQ235">
        <v>80.858999999999995</v>
      </c>
      <c r="BR235" t="s">
        <v>921</v>
      </c>
      <c r="BS235" t="s">
        <v>918</v>
      </c>
      <c r="BT235">
        <v>2.0000000000000001E-4</v>
      </c>
      <c r="BU235">
        <v>16.25</v>
      </c>
      <c r="BV235">
        <v>3.0599999999999999E-2</v>
      </c>
      <c r="BW235">
        <v>48.221600000000002</v>
      </c>
      <c r="BX235" t="s">
        <v>920</v>
      </c>
      <c r="BY235" t="s">
        <v>918</v>
      </c>
      <c r="BZ235">
        <v>1.1999999999999999E-3</v>
      </c>
      <c r="CA235">
        <v>9.0393000000000008</v>
      </c>
      <c r="CB235">
        <v>3.1800000000000002E-2</v>
      </c>
      <c r="CC235">
        <v>45.602400000000003</v>
      </c>
      <c r="CD235" t="s">
        <v>921</v>
      </c>
      <c r="CE235" t="s">
        <v>918</v>
      </c>
      <c r="CF235">
        <v>1E-4</v>
      </c>
      <c r="CG235">
        <v>21.538499999999999</v>
      </c>
      <c r="CH235">
        <v>1.5299999999999999E-2</v>
      </c>
      <c r="CI235">
        <v>55.933</v>
      </c>
      <c r="CJ235" t="s">
        <v>920</v>
      </c>
      <c r="CK235" t="s">
        <v>918</v>
      </c>
      <c r="CL235">
        <v>0</v>
      </c>
      <c r="CM235">
        <v>42</v>
      </c>
      <c r="CN235">
        <v>3.8E-3</v>
      </c>
      <c r="CO235">
        <v>84.201999999999998</v>
      </c>
      <c r="CP235" t="s">
        <v>919</v>
      </c>
      <c r="CQ235" t="s">
        <v>918</v>
      </c>
      <c r="CR235">
        <v>0</v>
      </c>
      <c r="CS235">
        <v>39.5</v>
      </c>
      <c r="CT235">
        <v>7.4999999999999997E-3</v>
      </c>
      <c r="CU235">
        <v>81.633799999999994</v>
      </c>
      <c r="CV235" t="s">
        <v>919</v>
      </c>
      <c r="CW235" t="s">
        <v>918</v>
      </c>
      <c r="CX235">
        <v>1E-4</v>
      </c>
      <c r="CY235">
        <v>36</v>
      </c>
      <c r="CZ235">
        <v>8.8000000000000005E-3</v>
      </c>
      <c r="DA235">
        <v>82.780299999999997</v>
      </c>
      <c r="DB235" t="s">
        <v>923</v>
      </c>
      <c r="DC235" t="s">
        <v>918</v>
      </c>
      <c r="DD235">
        <v>0</v>
      </c>
      <c r="DE235">
        <v>37</v>
      </c>
      <c r="DF235">
        <v>6.8999999999999999E-3</v>
      </c>
      <c r="DG235">
        <v>79.473200000000006</v>
      </c>
      <c r="DH235" t="s">
        <v>921</v>
      </c>
      <c r="DI235" t="s">
        <v>918</v>
      </c>
      <c r="DJ235">
        <v>1E-4</v>
      </c>
      <c r="DK235">
        <v>30.875</v>
      </c>
      <c r="DL235">
        <v>2.12E-2</v>
      </c>
      <c r="DM235">
        <v>68.290199999999999</v>
      </c>
      <c r="DN235" t="s">
        <v>919</v>
      </c>
      <c r="DO235" t="s">
        <v>918</v>
      </c>
      <c r="DP235">
        <v>1E-4</v>
      </c>
      <c r="DQ235">
        <v>33.375</v>
      </c>
      <c r="DR235">
        <v>1.9099999999999999E-2</v>
      </c>
      <c r="DS235">
        <v>68.897999999999996</v>
      </c>
      <c r="DT235">
        <v>2.0000000000000001E-4</v>
      </c>
      <c r="DU235">
        <v>0</v>
      </c>
    </row>
    <row r="236" spans="1:125" x14ac:dyDescent="0.25">
      <c r="A236">
        <v>0</v>
      </c>
      <c r="B236" t="s">
        <v>924</v>
      </c>
      <c r="C236" t="s">
        <v>32</v>
      </c>
      <c r="D236" t="s">
        <v>925</v>
      </c>
      <c r="E236" t="s">
        <v>924</v>
      </c>
      <c r="F236">
        <v>0</v>
      </c>
      <c r="G236">
        <v>58.75</v>
      </c>
      <c r="H236">
        <v>2.7099999999999999E-2</v>
      </c>
      <c r="I236">
        <v>53.488</v>
      </c>
      <c r="J236" t="s">
        <v>925</v>
      </c>
      <c r="K236" t="s">
        <v>924</v>
      </c>
      <c r="L236">
        <v>0</v>
      </c>
      <c r="M236">
        <v>58.75</v>
      </c>
      <c r="N236">
        <v>2.7099999999999999E-2</v>
      </c>
      <c r="O236">
        <v>53.488</v>
      </c>
      <c r="P236" t="e">
        <f>-RSXKILNS</f>
        <v>#NAME?</v>
      </c>
      <c r="Q236" t="s">
        <v>924</v>
      </c>
      <c r="R236">
        <v>2.0000000000000001E-4</v>
      </c>
      <c r="S236">
        <v>29.3125</v>
      </c>
      <c r="T236">
        <v>2.46E-2</v>
      </c>
      <c r="U236">
        <v>35.079599999999999</v>
      </c>
      <c r="V236" t="s">
        <v>925</v>
      </c>
      <c r="W236" t="s">
        <v>924</v>
      </c>
      <c r="X236">
        <v>0</v>
      </c>
      <c r="Y236">
        <v>55</v>
      </c>
      <c r="Z236">
        <v>1.34E-2</v>
      </c>
      <c r="AA236">
        <v>74.144300000000001</v>
      </c>
      <c r="AB236" t="s">
        <v>926</v>
      </c>
      <c r="AC236" t="s">
        <v>924</v>
      </c>
      <c r="AD236">
        <v>1E-4</v>
      </c>
      <c r="AE236">
        <v>35.571399999999997</v>
      </c>
      <c r="AF236">
        <v>3.0499999999999999E-2</v>
      </c>
      <c r="AG236">
        <v>48.215299999999999</v>
      </c>
      <c r="AH236" t="s">
        <v>926</v>
      </c>
      <c r="AI236" t="s">
        <v>924</v>
      </c>
      <c r="AJ236">
        <v>0</v>
      </c>
      <c r="AK236">
        <v>48.5</v>
      </c>
      <c r="AL236">
        <v>3.3399999999999999E-2</v>
      </c>
      <c r="AM236">
        <v>58.769100000000002</v>
      </c>
      <c r="AN236" t="s">
        <v>926</v>
      </c>
      <c r="AO236" t="s">
        <v>924</v>
      </c>
      <c r="AP236">
        <v>0</v>
      </c>
      <c r="AQ236">
        <v>44.666699999999999</v>
      </c>
      <c r="AR236">
        <v>1.5699999999999999E-2</v>
      </c>
      <c r="AS236">
        <v>50.734200000000001</v>
      </c>
      <c r="AT236" t="s">
        <v>925</v>
      </c>
      <c r="AU236" t="s">
        <v>924</v>
      </c>
      <c r="AV236">
        <v>0</v>
      </c>
      <c r="AW236">
        <v>38</v>
      </c>
      <c r="AX236">
        <v>1.41E-2</v>
      </c>
      <c r="AY236">
        <v>52.588000000000001</v>
      </c>
      <c r="AZ236" t="s">
        <v>925</v>
      </c>
      <c r="BA236" t="s">
        <v>924</v>
      </c>
      <c r="BB236">
        <v>0</v>
      </c>
      <c r="BC236">
        <v>39</v>
      </c>
      <c r="BD236">
        <v>1.6E-2</v>
      </c>
      <c r="BE236">
        <v>49.151899999999998</v>
      </c>
      <c r="BF236" t="s">
        <v>925</v>
      </c>
      <c r="BG236" t="s">
        <v>924</v>
      </c>
      <c r="BH236">
        <v>0</v>
      </c>
      <c r="BI236">
        <v>48</v>
      </c>
      <c r="BJ236">
        <v>1.9599999999999999E-2</v>
      </c>
      <c r="BK236">
        <v>59.841799999999999</v>
      </c>
      <c r="BL236" t="s">
        <v>925</v>
      </c>
      <c r="BM236" t="s">
        <v>924</v>
      </c>
      <c r="BN236">
        <v>0</v>
      </c>
      <c r="BO236">
        <v>37.25</v>
      </c>
      <c r="BP236">
        <v>2.0799999999999999E-2</v>
      </c>
      <c r="BQ236">
        <v>47.282800000000002</v>
      </c>
      <c r="BR236" t="s">
        <v>925</v>
      </c>
      <c r="BS236" t="s">
        <v>924</v>
      </c>
      <c r="BT236">
        <v>0</v>
      </c>
      <c r="BU236">
        <v>39</v>
      </c>
      <c r="BV236">
        <v>3.2800000000000003E-2</v>
      </c>
      <c r="BW236">
        <v>45.124200000000002</v>
      </c>
      <c r="BX236" t="s">
        <v>925</v>
      </c>
      <c r="BY236" t="s">
        <v>924</v>
      </c>
      <c r="BZ236">
        <v>0</v>
      </c>
      <c r="CA236">
        <v>42</v>
      </c>
      <c r="CB236">
        <v>2.5000000000000001E-2</v>
      </c>
      <c r="CC236">
        <v>55.818800000000003</v>
      </c>
      <c r="CD236" t="s">
        <v>925</v>
      </c>
      <c r="CE236" t="s">
        <v>924</v>
      </c>
      <c r="CF236">
        <v>0</v>
      </c>
      <c r="CG236">
        <v>32</v>
      </c>
      <c r="CH236">
        <v>1.4E-2</v>
      </c>
      <c r="CI236">
        <v>59.515500000000003</v>
      </c>
      <c r="CJ236" t="s">
        <v>925</v>
      </c>
      <c r="CK236" t="s">
        <v>924</v>
      </c>
      <c r="CL236">
        <v>0</v>
      </c>
      <c r="CM236">
        <v>29.333300000000001</v>
      </c>
      <c r="CN236">
        <v>9.9000000000000008E-3</v>
      </c>
      <c r="CO236">
        <v>51.061399999999999</v>
      </c>
      <c r="CP236" t="s">
        <v>925</v>
      </c>
      <c r="CQ236" t="s">
        <v>924</v>
      </c>
      <c r="CR236">
        <v>0</v>
      </c>
      <c r="CS236">
        <v>35.333300000000001</v>
      </c>
      <c r="CT236">
        <v>1.7100000000000001E-2</v>
      </c>
      <c r="CU236">
        <v>48.412500000000001</v>
      </c>
      <c r="CV236" t="s">
        <v>925</v>
      </c>
      <c r="CW236" t="s">
        <v>924</v>
      </c>
      <c r="CX236">
        <v>1E-4</v>
      </c>
      <c r="CY236">
        <v>37</v>
      </c>
      <c r="CZ236">
        <v>2.1499999999999998E-2</v>
      </c>
      <c r="DA236">
        <v>46.496099999999998</v>
      </c>
      <c r="DB236" t="s">
        <v>925</v>
      </c>
      <c r="DC236" t="s">
        <v>924</v>
      </c>
      <c r="DD236">
        <v>1E-4</v>
      </c>
      <c r="DE236">
        <v>29</v>
      </c>
      <c r="DF236">
        <v>2.1899999999999999E-2</v>
      </c>
      <c r="DG236">
        <v>39.925699999999999</v>
      </c>
      <c r="DH236" t="s">
        <v>925</v>
      </c>
      <c r="DI236" t="s">
        <v>924</v>
      </c>
      <c r="DJ236">
        <v>1E-4</v>
      </c>
      <c r="DK236">
        <v>26.083300000000001</v>
      </c>
      <c r="DL236">
        <v>3.9300000000000002E-2</v>
      </c>
      <c r="DM236">
        <v>46.238599999999998</v>
      </c>
      <c r="DN236" t="s">
        <v>925</v>
      </c>
      <c r="DO236" t="s">
        <v>924</v>
      </c>
      <c r="DP236">
        <v>1E-3</v>
      </c>
      <c r="DQ236">
        <v>14.9343</v>
      </c>
      <c r="DR236">
        <v>7.4999999999999997E-2</v>
      </c>
      <c r="DS236">
        <v>24.0319</v>
      </c>
      <c r="DT236">
        <v>1E-4</v>
      </c>
      <c r="DU236">
        <v>0</v>
      </c>
    </row>
    <row r="237" spans="1:125" x14ac:dyDescent="0.25">
      <c r="A237">
        <v>0</v>
      </c>
      <c r="B237" t="s">
        <v>927</v>
      </c>
      <c r="C237" t="s">
        <v>32</v>
      </c>
      <c r="D237" t="s">
        <v>928</v>
      </c>
      <c r="E237" t="s">
        <v>927</v>
      </c>
      <c r="F237">
        <v>4.0000000000000001E-3</v>
      </c>
      <c r="G237">
        <v>7.7946</v>
      </c>
      <c r="H237">
        <v>5.6300000000000003E-2</v>
      </c>
      <c r="I237">
        <v>23.786300000000001</v>
      </c>
      <c r="J237" t="s">
        <v>928</v>
      </c>
      <c r="K237" t="s">
        <v>927</v>
      </c>
      <c r="L237">
        <v>4.0000000000000001E-3</v>
      </c>
      <c r="M237">
        <v>7.7946</v>
      </c>
      <c r="N237">
        <v>5.6300000000000003E-2</v>
      </c>
      <c r="O237">
        <v>23.786300000000001</v>
      </c>
      <c r="P237" t="s">
        <v>929</v>
      </c>
      <c r="Q237" t="s">
        <v>927</v>
      </c>
      <c r="R237">
        <v>0</v>
      </c>
      <c r="S237">
        <v>53.461500000000001</v>
      </c>
      <c r="T237">
        <v>1.2999999999999999E-2</v>
      </c>
      <c r="U237">
        <v>72.889099999999999</v>
      </c>
      <c r="V237" t="e">
        <f>-EVKRYLIL</f>
        <v>#NAME?</v>
      </c>
      <c r="W237" t="s">
        <v>927</v>
      </c>
      <c r="X237">
        <v>3.8999999999999998E-3</v>
      </c>
      <c r="Y237">
        <v>5.2817999999999996</v>
      </c>
      <c r="Z237">
        <v>0.1016</v>
      </c>
      <c r="AA237">
        <v>6.3353000000000002</v>
      </c>
      <c r="AB237" t="e">
        <f>-EVKRYLIL</f>
        <v>#NAME?</v>
      </c>
      <c r="AC237" t="s">
        <v>927</v>
      </c>
      <c r="AD237">
        <v>2.6800000000000001E-2</v>
      </c>
      <c r="AE237">
        <v>3.4146999999999998</v>
      </c>
      <c r="AF237">
        <v>0.21340000000000001</v>
      </c>
      <c r="AG237">
        <v>3.9735</v>
      </c>
      <c r="AH237" t="e">
        <f>-EVKRYLIL</f>
        <v>#NAME?</v>
      </c>
      <c r="AI237" t="s">
        <v>927</v>
      </c>
      <c r="AJ237">
        <v>5.9999999999999995E-4</v>
      </c>
      <c r="AK237">
        <v>15.75</v>
      </c>
      <c r="AL237">
        <v>9.3200000000000005E-2</v>
      </c>
      <c r="AM237">
        <v>14.018000000000001</v>
      </c>
      <c r="AN237" t="s">
        <v>928</v>
      </c>
      <c r="AO237" t="s">
        <v>927</v>
      </c>
      <c r="AP237">
        <v>1.2999999999999999E-3</v>
      </c>
      <c r="AQ237">
        <v>12.857699999999999</v>
      </c>
      <c r="AR237">
        <v>3.15E-2</v>
      </c>
      <c r="AS237">
        <v>27.249099999999999</v>
      </c>
      <c r="AT237" t="s">
        <v>928</v>
      </c>
      <c r="AU237" t="s">
        <v>927</v>
      </c>
      <c r="AV237">
        <v>5.0000000000000001E-4</v>
      </c>
      <c r="AW237">
        <v>10.9085</v>
      </c>
      <c r="AX237">
        <v>2.63E-2</v>
      </c>
      <c r="AY237">
        <v>33.936</v>
      </c>
      <c r="AZ237" t="s">
        <v>928</v>
      </c>
      <c r="BA237" t="s">
        <v>927</v>
      </c>
      <c r="BB237">
        <v>5.0000000000000001E-4</v>
      </c>
      <c r="BC237">
        <v>13.557499999999999</v>
      </c>
      <c r="BD237">
        <v>2.7099999999999999E-2</v>
      </c>
      <c r="BE237">
        <v>34.134700000000002</v>
      </c>
      <c r="BF237" t="s">
        <v>928</v>
      </c>
      <c r="BG237" t="s">
        <v>927</v>
      </c>
      <c r="BH237">
        <v>5.0000000000000001E-4</v>
      </c>
      <c r="BI237">
        <v>18.890599999999999</v>
      </c>
      <c r="BJ237">
        <v>2.4299999999999999E-2</v>
      </c>
      <c r="BK237">
        <v>47.793399999999998</v>
      </c>
      <c r="BL237" t="s">
        <v>928</v>
      </c>
      <c r="BM237" t="s">
        <v>927</v>
      </c>
      <c r="BN237">
        <v>2.0000000000000001E-4</v>
      </c>
      <c r="BO237">
        <v>22.6538</v>
      </c>
      <c r="BP237">
        <v>1.8599999999999998E-2</v>
      </c>
      <c r="BQ237">
        <v>51.823799999999999</v>
      </c>
      <c r="BR237" t="s">
        <v>928</v>
      </c>
      <c r="BS237" t="s">
        <v>927</v>
      </c>
      <c r="BT237">
        <v>2.0000000000000001E-4</v>
      </c>
      <c r="BU237">
        <v>15.5</v>
      </c>
      <c r="BV237">
        <v>5.11E-2</v>
      </c>
      <c r="BW237">
        <v>27.388999999999999</v>
      </c>
      <c r="BX237" t="s">
        <v>928</v>
      </c>
      <c r="BY237" t="s">
        <v>927</v>
      </c>
      <c r="BZ237">
        <v>5.0000000000000001E-4</v>
      </c>
      <c r="CA237">
        <v>14.1594</v>
      </c>
      <c r="CB237">
        <v>4.7500000000000001E-2</v>
      </c>
      <c r="CC237">
        <v>29.671800000000001</v>
      </c>
      <c r="CD237" t="s">
        <v>928</v>
      </c>
      <c r="CE237" t="s">
        <v>927</v>
      </c>
      <c r="CF237">
        <v>5.9999999999999995E-4</v>
      </c>
      <c r="CG237">
        <v>10.016</v>
      </c>
      <c r="CH237">
        <v>4.1000000000000002E-2</v>
      </c>
      <c r="CI237">
        <v>21.687000000000001</v>
      </c>
      <c r="CJ237" t="s">
        <v>928</v>
      </c>
      <c r="CK237" t="s">
        <v>927</v>
      </c>
      <c r="CL237">
        <v>2.0000000000000001E-4</v>
      </c>
      <c r="CM237">
        <v>14.029400000000001</v>
      </c>
      <c r="CN237">
        <v>1.2800000000000001E-2</v>
      </c>
      <c r="CO237">
        <v>41.845700000000001</v>
      </c>
      <c r="CP237" t="s">
        <v>928</v>
      </c>
      <c r="CQ237" t="s">
        <v>927</v>
      </c>
      <c r="CR237">
        <v>2.0000000000000001E-4</v>
      </c>
      <c r="CS237">
        <v>19.5806</v>
      </c>
      <c r="CT237">
        <v>1.5100000000000001E-2</v>
      </c>
      <c r="CU237">
        <v>53.5197</v>
      </c>
      <c r="CV237" t="s">
        <v>928</v>
      </c>
      <c r="CW237" t="s">
        <v>927</v>
      </c>
      <c r="CX237">
        <v>5.0000000000000001E-4</v>
      </c>
      <c r="CY237">
        <v>18.611899999999999</v>
      </c>
      <c r="CZ237">
        <v>1.83E-2</v>
      </c>
      <c r="DA237">
        <v>53.277700000000003</v>
      </c>
      <c r="DB237" t="s">
        <v>928</v>
      </c>
      <c r="DC237" t="s">
        <v>927</v>
      </c>
      <c r="DD237">
        <v>5.0000000000000001E-4</v>
      </c>
      <c r="DE237">
        <v>16</v>
      </c>
      <c r="DF237">
        <v>2.06E-2</v>
      </c>
      <c r="DG237">
        <v>42.0732</v>
      </c>
      <c r="DH237" t="s">
        <v>928</v>
      </c>
      <c r="DI237" t="s">
        <v>927</v>
      </c>
      <c r="DJ237">
        <v>2.0999999999999999E-3</v>
      </c>
      <c r="DK237">
        <v>8.2634000000000007</v>
      </c>
      <c r="DL237">
        <v>6.1800000000000001E-2</v>
      </c>
      <c r="DM237">
        <v>31.3916</v>
      </c>
      <c r="DN237" t="s">
        <v>929</v>
      </c>
      <c r="DO237" t="s">
        <v>927</v>
      </c>
      <c r="DP237">
        <v>2.5000000000000001E-3</v>
      </c>
      <c r="DQ237">
        <v>10.4346</v>
      </c>
      <c r="DR237">
        <v>4.9299999999999997E-2</v>
      </c>
      <c r="DS237">
        <v>36.429200000000002</v>
      </c>
      <c r="DT237">
        <v>2.5000000000000001E-3</v>
      </c>
      <c r="DU237">
        <v>0</v>
      </c>
    </row>
    <row r="238" spans="1:125" x14ac:dyDescent="0.25">
      <c r="A238">
        <v>0</v>
      </c>
      <c r="B238" t="s">
        <v>930</v>
      </c>
      <c r="C238" t="s">
        <v>32</v>
      </c>
      <c r="D238" t="s">
        <v>931</v>
      </c>
      <c r="E238" t="s">
        <v>930</v>
      </c>
      <c r="F238">
        <v>2.5999999999999999E-3</v>
      </c>
      <c r="G238">
        <v>9.5861000000000001</v>
      </c>
      <c r="H238">
        <v>6.9500000000000006E-2</v>
      </c>
      <c r="I238">
        <v>18.078299999999999</v>
      </c>
      <c r="J238" t="s">
        <v>931</v>
      </c>
      <c r="K238" t="s">
        <v>930</v>
      </c>
      <c r="L238">
        <v>2.5999999999999999E-3</v>
      </c>
      <c r="M238">
        <v>9.5861000000000001</v>
      </c>
      <c r="N238">
        <v>6.9500000000000006E-2</v>
      </c>
      <c r="O238">
        <v>18.078299999999999</v>
      </c>
      <c r="P238" t="s">
        <v>931</v>
      </c>
      <c r="Q238" t="s">
        <v>930</v>
      </c>
      <c r="R238">
        <v>2.9999999999999997E-4</v>
      </c>
      <c r="S238">
        <v>26</v>
      </c>
      <c r="T238">
        <v>2.07E-2</v>
      </c>
      <c r="U238">
        <v>45.265900000000002</v>
      </c>
      <c r="V238" t="s">
        <v>931</v>
      </c>
      <c r="W238" t="s">
        <v>930</v>
      </c>
      <c r="X238">
        <v>2.0000000000000001E-4</v>
      </c>
      <c r="Y238">
        <v>17.696999999999999</v>
      </c>
      <c r="Z238">
        <v>3.4200000000000001E-2</v>
      </c>
      <c r="AA238">
        <v>30.1721</v>
      </c>
      <c r="AB238" t="s">
        <v>931</v>
      </c>
      <c r="AC238" t="s">
        <v>930</v>
      </c>
      <c r="AD238">
        <v>5.0000000000000001E-4</v>
      </c>
      <c r="AE238">
        <v>16.966699999999999</v>
      </c>
      <c r="AF238">
        <v>4.24E-2</v>
      </c>
      <c r="AG238">
        <v>33.9557</v>
      </c>
      <c r="AH238" t="s">
        <v>931</v>
      </c>
      <c r="AI238" t="s">
        <v>930</v>
      </c>
      <c r="AJ238">
        <v>2.0000000000000001E-4</v>
      </c>
      <c r="AK238">
        <v>27.214300000000001</v>
      </c>
      <c r="AL238">
        <v>4.0599999999999997E-2</v>
      </c>
      <c r="AM238">
        <v>47.761800000000001</v>
      </c>
      <c r="AN238" t="s">
        <v>932</v>
      </c>
      <c r="AO238" t="s">
        <v>930</v>
      </c>
      <c r="AP238">
        <v>1.2800000000000001E-2</v>
      </c>
      <c r="AQ238">
        <v>4.3510999999999997</v>
      </c>
      <c r="AR238">
        <v>8.0600000000000005E-2</v>
      </c>
      <c r="AS238">
        <v>8.2583000000000002</v>
      </c>
      <c r="AT238" t="s">
        <v>932</v>
      </c>
      <c r="AU238" t="s">
        <v>930</v>
      </c>
      <c r="AV238">
        <v>4.0000000000000002E-4</v>
      </c>
      <c r="AW238">
        <v>11.6038</v>
      </c>
      <c r="AX238">
        <v>3.73E-2</v>
      </c>
      <c r="AY238">
        <v>25.3339</v>
      </c>
      <c r="AZ238" t="s">
        <v>932</v>
      </c>
      <c r="BA238" t="s">
        <v>930</v>
      </c>
      <c r="BB238">
        <v>1.1000000000000001E-3</v>
      </c>
      <c r="BC238">
        <v>10.559699999999999</v>
      </c>
      <c r="BD238">
        <v>4.7800000000000002E-2</v>
      </c>
      <c r="BE238">
        <v>21.102900000000002</v>
      </c>
      <c r="BF238" t="s">
        <v>932</v>
      </c>
      <c r="BG238" t="s">
        <v>930</v>
      </c>
      <c r="BH238">
        <v>5.7000000000000002E-3</v>
      </c>
      <c r="BI238">
        <v>5.1304999999999996</v>
      </c>
      <c r="BJ238">
        <v>6.83E-2</v>
      </c>
      <c r="BK238">
        <v>7.84</v>
      </c>
      <c r="BL238" t="s">
        <v>932</v>
      </c>
      <c r="BM238" t="s">
        <v>930</v>
      </c>
      <c r="BN238">
        <v>2.3999999999999998E-3</v>
      </c>
      <c r="BO238">
        <v>8.0088000000000008</v>
      </c>
      <c r="BP238">
        <v>5.9200000000000003E-2</v>
      </c>
      <c r="BQ238">
        <v>14.4337</v>
      </c>
      <c r="BR238" t="s">
        <v>932</v>
      </c>
      <c r="BS238" t="s">
        <v>930</v>
      </c>
      <c r="BT238">
        <v>5.0000000000000001E-4</v>
      </c>
      <c r="BU238">
        <v>10.732699999999999</v>
      </c>
      <c r="BV238">
        <v>6.9900000000000004E-2</v>
      </c>
      <c r="BW238">
        <v>17.4238</v>
      </c>
      <c r="BX238" t="s">
        <v>932</v>
      </c>
      <c r="BY238" t="s">
        <v>930</v>
      </c>
      <c r="BZ238">
        <v>1.2999999999999999E-3</v>
      </c>
      <c r="CA238">
        <v>8.7396999999999991</v>
      </c>
      <c r="CB238">
        <v>7.6799999999999993E-2</v>
      </c>
      <c r="CC238">
        <v>15.444900000000001</v>
      </c>
      <c r="CD238" t="s">
        <v>932</v>
      </c>
      <c r="CE238" t="s">
        <v>930</v>
      </c>
      <c r="CF238">
        <v>3.0000000000000001E-3</v>
      </c>
      <c r="CG238">
        <v>4.7546999999999997</v>
      </c>
      <c r="CH238">
        <v>7.3300000000000004E-2</v>
      </c>
      <c r="CI238">
        <v>9.4963999999999995</v>
      </c>
      <c r="CJ238" t="s">
        <v>932</v>
      </c>
      <c r="CK238" t="s">
        <v>930</v>
      </c>
      <c r="CL238">
        <v>5.0000000000000001E-4</v>
      </c>
      <c r="CM238">
        <v>10.365399999999999</v>
      </c>
      <c r="CN238">
        <v>2.0400000000000001E-2</v>
      </c>
      <c r="CO238">
        <v>27.0867</v>
      </c>
      <c r="CP238" t="s">
        <v>932</v>
      </c>
      <c r="CQ238" t="s">
        <v>930</v>
      </c>
      <c r="CR238">
        <v>1.1000000000000001E-3</v>
      </c>
      <c r="CS238">
        <v>10.349399999999999</v>
      </c>
      <c r="CT238">
        <v>3.4799999999999998E-2</v>
      </c>
      <c r="CU238">
        <v>23.271100000000001</v>
      </c>
      <c r="CV238" t="s">
        <v>932</v>
      </c>
      <c r="CW238" t="s">
        <v>930</v>
      </c>
      <c r="CX238">
        <v>1.9E-3</v>
      </c>
      <c r="CY238">
        <v>10.223100000000001</v>
      </c>
      <c r="CZ238">
        <v>4.2900000000000001E-2</v>
      </c>
      <c r="DA238">
        <v>22.174800000000001</v>
      </c>
      <c r="DB238" t="s">
        <v>932</v>
      </c>
      <c r="DC238" t="s">
        <v>930</v>
      </c>
      <c r="DD238">
        <v>1.5E-3</v>
      </c>
      <c r="DE238">
        <v>10.1988</v>
      </c>
      <c r="DF238">
        <v>3.7600000000000001E-2</v>
      </c>
      <c r="DG238">
        <v>23.960899999999999</v>
      </c>
      <c r="DH238" t="s">
        <v>932</v>
      </c>
      <c r="DI238" t="s">
        <v>930</v>
      </c>
      <c r="DJ238">
        <v>1.1000000000000001E-3</v>
      </c>
      <c r="DK238">
        <v>11.1281</v>
      </c>
      <c r="DL238">
        <v>7.3999999999999996E-2</v>
      </c>
      <c r="DM238">
        <v>26.168500000000002</v>
      </c>
      <c r="DN238" t="s">
        <v>932</v>
      </c>
      <c r="DO238" t="s">
        <v>930</v>
      </c>
      <c r="DP238">
        <v>6.6E-3</v>
      </c>
      <c r="DQ238">
        <v>6.8975</v>
      </c>
      <c r="DR238">
        <v>0.122</v>
      </c>
      <c r="DS238">
        <v>13.062200000000001</v>
      </c>
      <c r="DT238">
        <v>2.3E-3</v>
      </c>
      <c r="DU238">
        <v>0</v>
      </c>
    </row>
    <row r="239" spans="1:125" x14ac:dyDescent="0.25">
      <c r="A239">
        <v>0</v>
      </c>
      <c r="B239" t="s">
        <v>933</v>
      </c>
      <c r="C239" t="s">
        <v>32</v>
      </c>
      <c r="D239" t="s">
        <v>934</v>
      </c>
      <c r="E239" t="s">
        <v>933</v>
      </c>
      <c r="F239">
        <v>1E-4</v>
      </c>
      <c r="G239">
        <v>44.25</v>
      </c>
      <c r="H239">
        <v>1.84E-2</v>
      </c>
      <c r="I239">
        <v>72.104200000000006</v>
      </c>
      <c r="J239" t="s">
        <v>934</v>
      </c>
      <c r="K239" t="s">
        <v>933</v>
      </c>
      <c r="L239">
        <v>1E-4</v>
      </c>
      <c r="M239">
        <v>44.25</v>
      </c>
      <c r="N239">
        <v>1.84E-2</v>
      </c>
      <c r="O239">
        <v>72.104200000000006</v>
      </c>
      <c r="P239" t="s">
        <v>935</v>
      </c>
      <c r="Q239" t="s">
        <v>933</v>
      </c>
      <c r="R239">
        <v>0</v>
      </c>
      <c r="S239">
        <v>75</v>
      </c>
      <c r="T239">
        <v>8.6999999999999994E-3</v>
      </c>
      <c r="U239">
        <v>89.853800000000007</v>
      </c>
      <c r="V239" t="s">
        <v>935</v>
      </c>
      <c r="W239" t="s">
        <v>933</v>
      </c>
      <c r="X239">
        <v>0</v>
      </c>
      <c r="Y239">
        <v>53.75</v>
      </c>
      <c r="Z239">
        <v>8.8999999999999999E-3</v>
      </c>
      <c r="AA239">
        <v>89.453100000000006</v>
      </c>
      <c r="AB239" t="s">
        <v>935</v>
      </c>
      <c r="AC239" t="s">
        <v>933</v>
      </c>
      <c r="AD239">
        <v>0</v>
      </c>
      <c r="AE239">
        <v>43</v>
      </c>
      <c r="AF239">
        <v>1.9199999999999998E-2</v>
      </c>
      <c r="AG239">
        <v>69.902199999999993</v>
      </c>
      <c r="AH239" t="s">
        <v>935</v>
      </c>
      <c r="AI239" t="s">
        <v>933</v>
      </c>
      <c r="AJ239">
        <v>1E-4</v>
      </c>
      <c r="AK239">
        <v>41.5</v>
      </c>
      <c r="AL239">
        <v>2.7300000000000001E-2</v>
      </c>
      <c r="AM239">
        <v>69.732299999999995</v>
      </c>
      <c r="AN239" t="s">
        <v>935</v>
      </c>
      <c r="AO239" t="s">
        <v>933</v>
      </c>
      <c r="AP239">
        <v>1E-4</v>
      </c>
      <c r="AQ239">
        <v>29.8462</v>
      </c>
      <c r="AR239">
        <v>1.26E-2</v>
      </c>
      <c r="AS239">
        <v>59.447099999999999</v>
      </c>
      <c r="AT239" t="s">
        <v>935</v>
      </c>
      <c r="AU239" t="s">
        <v>933</v>
      </c>
      <c r="AV239">
        <v>0</v>
      </c>
      <c r="AW239">
        <v>41</v>
      </c>
      <c r="AX239">
        <v>9.5999999999999992E-3</v>
      </c>
      <c r="AY239">
        <v>64.933800000000005</v>
      </c>
      <c r="AZ239" t="s">
        <v>935</v>
      </c>
      <c r="BA239" t="s">
        <v>933</v>
      </c>
      <c r="BB239">
        <v>0</v>
      </c>
      <c r="BC239">
        <v>40</v>
      </c>
      <c r="BD239">
        <v>1.0500000000000001E-2</v>
      </c>
      <c r="BE239">
        <v>62.593699999999998</v>
      </c>
      <c r="BF239" t="s">
        <v>935</v>
      </c>
      <c r="BG239" t="s">
        <v>933</v>
      </c>
      <c r="BH239">
        <v>0</v>
      </c>
      <c r="BI239">
        <v>50</v>
      </c>
      <c r="BJ239">
        <v>1.21E-2</v>
      </c>
      <c r="BK239">
        <v>83.956000000000003</v>
      </c>
      <c r="BL239" t="s">
        <v>935</v>
      </c>
      <c r="BM239" t="s">
        <v>933</v>
      </c>
      <c r="BN239">
        <v>0</v>
      </c>
      <c r="BO239">
        <v>63.333300000000001</v>
      </c>
      <c r="BP239">
        <v>7.7999999999999996E-3</v>
      </c>
      <c r="BQ239">
        <v>86.343199999999996</v>
      </c>
      <c r="BR239" t="s">
        <v>935</v>
      </c>
      <c r="BS239" t="s">
        <v>933</v>
      </c>
      <c r="BT239">
        <v>0</v>
      </c>
      <c r="BU239">
        <v>47</v>
      </c>
      <c r="BV239">
        <v>1.6199999999999999E-2</v>
      </c>
      <c r="BW239">
        <v>75.614800000000002</v>
      </c>
      <c r="BX239" t="s">
        <v>935</v>
      </c>
      <c r="BY239" t="s">
        <v>933</v>
      </c>
      <c r="BZ239">
        <v>0</v>
      </c>
      <c r="CA239">
        <v>44</v>
      </c>
      <c r="CB239">
        <v>1.54E-2</v>
      </c>
      <c r="CC239">
        <v>75.9148</v>
      </c>
      <c r="CD239" t="s">
        <v>934</v>
      </c>
      <c r="CE239" t="s">
        <v>933</v>
      </c>
      <c r="CF239">
        <v>0</v>
      </c>
      <c r="CG239">
        <v>32.333300000000001</v>
      </c>
      <c r="CH239">
        <v>1.04E-2</v>
      </c>
      <c r="CI239">
        <v>71.750600000000006</v>
      </c>
      <c r="CJ239" t="s">
        <v>935</v>
      </c>
      <c r="CK239" t="s">
        <v>933</v>
      </c>
      <c r="CL239">
        <v>0</v>
      </c>
      <c r="CM239">
        <v>42</v>
      </c>
      <c r="CN239">
        <v>6.7000000000000002E-3</v>
      </c>
      <c r="CO239">
        <v>65.416200000000003</v>
      </c>
      <c r="CP239" t="s">
        <v>935</v>
      </c>
      <c r="CQ239" t="s">
        <v>933</v>
      </c>
      <c r="CR239">
        <v>0</v>
      </c>
      <c r="CS239">
        <v>56.666699999999999</v>
      </c>
      <c r="CT239">
        <v>7.6E-3</v>
      </c>
      <c r="CU239">
        <v>81.341999999999999</v>
      </c>
      <c r="CV239" t="s">
        <v>935</v>
      </c>
      <c r="CW239" t="s">
        <v>933</v>
      </c>
      <c r="CX239">
        <v>0</v>
      </c>
      <c r="CY239">
        <v>54.285699999999999</v>
      </c>
      <c r="CZ239">
        <v>9.4999999999999998E-3</v>
      </c>
      <c r="DA239">
        <v>80.112899999999996</v>
      </c>
      <c r="DB239" t="s">
        <v>935</v>
      </c>
      <c r="DC239" t="s">
        <v>933</v>
      </c>
      <c r="DD239">
        <v>0</v>
      </c>
      <c r="DE239">
        <v>40.5</v>
      </c>
      <c r="DF239">
        <v>1.21E-2</v>
      </c>
      <c r="DG239">
        <v>60.723199999999999</v>
      </c>
      <c r="DH239" t="s">
        <v>935</v>
      </c>
      <c r="DI239" t="s">
        <v>933</v>
      </c>
      <c r="DJ239">
        <v>1E-4</v>
      </c>
      <c r="DK239">
        <v>24.277799999999999</v>
      </c>
      <c r="DL239">
        <v>2.6200000000000001E-2</v>
      </c>
      <c r="DM239">
        <v>60.715299999999999</v>
      </c>
      <c r="DN239" t="s">
        <v>935</v>
      </c>
      <c r="DO239" t="s">
        <v>933</v>
      </c>
      <c r="DP239">
        <v>0</v>
      </c>
      <c r="DQ239">
        <v>42</v>
      </c>
      <c r="DR239">
        <v>1.84E-2</v>
      </c>
      <c r="DS239">
        <v>70.142300000000006</v>
      </c>
      <c r="DT239">
        <v>0</v>
      </c>
      <c r="DU239">
        <v>0</v>
      </c>
    </row>
    <row r="240" spans="1:125" x14ac:dyDescent="0.25">
      <c r="A240">
        <v>0</v>
      </c>
      <c r="B240" t="s">
        <v>936</v>
      </c>
      <c r="C240" t="s">
        <v>32</v>
      </c>
      <c r="D240" t="s">
        <v>937</v>
      </c>
      <c r="E240" t="s">
        <v>936</v>
      </c>
      <c r="F240">
        <v>0</v>
      </c>
      <c r="G240">
        <v>60.714300000000001</v>
      </c>
      <c r="H240">
        <v>2.8199999999999999E-2</v>
      </c>
      <c r="I240">
        <v>51.550800000000002</v>
      </c>
      <c r="J240" t="s">
        <v>937</v>
      </c>
      <c r="K240" t="s">
        <v>936</v>
      </c>
      <c r="L240">
        <v>0</v>
      </c>
      <c r="M240">
        <v>60.714300000000001</v>
      </c>
      <c r="N240">
        <v>2.8199999999999999E-2</v>
      </c>
      <c r="O240">
        <v>51.550800000000002</v>
      </c>
      <c r="P240" t="s">
        <v>938</v>
      </c>
      <c r="Q240" t="s">
        <v>936</v>
      </c>
      <c r="R240">
        <v>1E-4</v>
      </c>
      <c r="S240">
        <v>39.857100000000003</v>
      </c>
      <c r="T240">
        <v>2.4500000000000001E-2</v>
      </c>
      <c r="U240">
        <v>35.274000000000001</v>
      </c>
      <c r="V240" t="s">
        <v>938</v>
      </c>
      <c r="W240" t="s">
        <v>936</v>
      </c>
      <c r="X240">
        <v>0</v>
      </c>
      <c r="Y240">
        <v>60</v>
      </c>
      <c r="Z240">
        <v>1.4800000000000001E-2</v>
      </c>
      <c r="AA240">
        <v>69.334599999999995</v>
      </c>
      <c r="AB240" t="s">
        <v>938</v>
      </c>
      <c r="AC240" t="s">
        <v>936</v>
      </c>
      <c r="AD240">
        <v>1E-4</v>
      </c>
      <c r="AE240">
        <v>33</v>
      </c>
      <c r="AF240">
        <v>4.3200000000000002E-2</v>
      </c>
      <c r="AG240">
        <v>33.111800000000002</v>
      </c>
      <c r="AH240" t="s">
        <v>938</v>
      </c>
      <c r="AI240" t="s">
        <v>936</v>
      </c>
      <c r="AJ240">
        <v>2.0000000000000001E-4</v>
      </c>
      <c r="AK240">
        <v>26.7333</v>
      </c>
      <c r="AL240">
        <v>6.9900000000000004E-2</v>
      </c>
      <c r="AM240">
        <v>22.087</v>
      </c>
      <c r="AN240" t="e">
        <f>-VKRYLILA</f>
        <v>#NAME?</v>
      </c>
      <c r="AO240" t="s">
        <v>936</v>
      </c>
      <c r="AP240">
        <v>0</v>
      </c>
      <c r="AQ240">
        <v>70</v>
      </c>
      <c r="AR240">
        <v>7.3000000000000001E-3</v>
      </c>
      <c r="AS240">
        <v>79.2971</v>
      </c>
      <c r="AT240" t="s">
        <v>937</v>
      </c>
      <c r="AU240" t="s">
        <v>936</v>
      </c>
      <c r="AV240">
        <v>0</v>
      </c>
      <c r="AW240">
        <v>65</v>
      </c>
      <c r="AX240">
        <v>7.0000000000000001E-3</v>
      </c>
      <c r="AY240">
        <v>74.799300000000002</v>
      </c>
      <c r="AZ240" t="s">
        <v>937</v>
      </c>
      <c r="BA240" t="s">
        <v>936</v>
      </c>
      <c r="BB240">
        <v>0</v>
      </c>
      <c r="BC240">
        <v>70</v>
      </c>
      <c r="BD240">
        <v>6.1000000000000004E-3</v>
      </c>
      <c r="BE240">
        <v>79.398399999999995</v>
      </c>
      <c r="BF240" t="s">
        <v>938</v>
      </c>
      <c r="BG240" t="s">
        <v>936</v>
      </c>
      <c r="BH240">
        <v>0</v>
      </c>
      <c r="BI240">
        <v>70</v>
      </c>
      <c r="BJ240">
        <v>1.55E-2</v>
      </c>
      <c r="BK240">
        <v>72.773700000000005</v>
      </c>
      <c r="BL240" t="s">
        <v>938</v>
      </c>
      <c r="BM240" t="s">
        <v>936</v>
      </c>
      <c r="BN240">
        <v>0</v>
      </c>
      <c r="BO240">
        <v>80</v>
      </c>
      <c r="BP240">
        <v>7.4999999999999997E-3</v>
      </c>
      <c r="BQ240">
        <v>87.457599999999999</v>
      </c>
      <c r="BR240" t="s">
        <v>938</v>
      </c>
      <c r="BS240" t="s">
        <v>936</v>
      </c>
      <c r="BT240">
        <v>0</v>
      </c>
      <c r="BU240">
        <v>41.5</v>
      </c>
      <c r="BV240">
        <v>3.1600000000000003E-2</v>
      </c>
      <c r="BW240">
        <v>46.818800000000003</v>
      </c>
      <c r="BX240" t="s">
        <v>939</v>
      </c>
      <c r="BY240" t="s">
        <v>936</v>
      </c>
      <c r="BZ240">
        <v>0</v>
      </c>
      <c r="CA240">
        <v>38.333300000000001</v>
      </c>
      <c r="CB240">
        <v>3.15E-2</v>
      </c>
      <c r="CC240">
        <v>45.933999999999997</v>
      </c>
      <c r="CD240" t="s">
        <v>938</v>
      </c>
      <c r="CE240" t="s">
        <v>936</v>
      </c>
      <c r="CF240">
        <v>0</v>
      </c>
      <c r="CG240">
        <v>45</v>
      </c>
      <c r="CH240">
        <v>1.72E-2</v>
      </c>
      <c r="CI240">
        <v>51.108699999999999</v>
      </c>
      <c r="CJ240" t="s">
        <v>938</v>
      </c>
      <c r="CK240" t="s">
        <v>936</v>
      </c>
      <c r="CL240">
        <v>0</v>
      </c>
      <c r="CM240">
        <v>70</v>
      </c>
      <c r="CN240">
        <v>4.7000000000000002E-3</v>
      </c>
      <c r="CO240">
        <v>78.351699999999994</v>
      </c>
      <c r="CP240" t="s">
        <v>938</v>
      </c>
      <c r="CQ240" t="s">
        <v>936</v>
      </c>
      <c r="CR240">
        <v>0</v>
      </c>
      <c r="CS240">
        <v>75</v>
      </c>
      <c r="CT240">
        <v>6.8999999999999999E-3</v>
      </c>
      <c r="CU240">
        <v>84.555700000000002</v>
      </c>
      <c r="CV240" t="s">
        <v>938</v>
      </c>
      <c r="CW240" t="s">
        <v>936</v>
      </c>
      <c r="CX240">
        <v>0</v>
      </c>
      <c r="CY240">
        <v>75</v>
      </c>
      <c r="CZ240">
        <v>8.5000000000000006E-3</v>
      </c>
      <c r="DA240">
        <v>83.980400000000003</v>
      </c>
      <c r="DB240" t="s">
        <v>939</v>
      </c>
      <c r="DC240" t="s">
        <v>936</v>
      </c>
      <c r="DD240">
        <v>0</v>
      </c>
      <c r="DE240">
        <v>65</v>
      </c>
      <c r="DF240">
        <v>8.5000000000000006E-3</v>
      </c>
      <c r="DG240">
        <v>73.201700000000002</v>
      </c>
      <c r="DH240" t="s">
        <v>938</v>
      </c>
      <c r="DI240" t="s">
        <v>936</v>
      </c>
      <c r="DJ240">
        <v>0</v>
      </c>
      <c r="DK240">
        <v>44.5</v>
      </c>
      <c r="DL240">
        <v>2.64E-2</v>
      </c>
      <c r="DM240">
        <v>60.433300000000003</v>
      </c>
      <c r="DN240" t="s">
        <v>940</v>
      </c>
      <c r="DO240" t="s">
        <v>936</v>
      </c>
      <c r="DP240">
        <v>0</v>
      </c>
      <c r="DQ240">
        <v>47.5</v>
      </c>
      <c r="DR240">
        <v>1.7500000000000002E-2</v>
      </c>
      <c r="DS240">
        <v>71.913899999999998</v>
      </c>
      <c r="DT240">
        <v>0</v>
      </c>
      <c r="DU240">
        <v>0</v>
      </c>
    </row>
    <row r="241" spans="1:125" x14ac:dyDescent="0.25">
      <c r="A241">
        <v>0</v>
      </c>
      <c r="B241" t="s">
        <v>941</v>
      </c>
      <c r="C241" t="s">
        <v>32</v>
      </c>
      <c r="D241" t="s">
        <v>942</v>
      </c>
      <c r="E241" t="s">
        <v>941</v>
      </c>
      <c r="F241">
        <v>0</v>
      </c>
      <c r="G241">
        <v>66.25</v>
      </c>
      <c r="H241">
        <v>1.6299999999999999E-2</v>
      </c>
      <c r="I241">
        <v>77.377600000000001</v>
      </c>
      <c r="J241" t="s">
        <v>942</v>
      </c>
      <c r="K241" t="s">
        <v>941</v>
      </c>
      <c r="L241">
        <v>0</v>
      </c>
      <c r="M241">
        <v>66.25</v>
      </c>
      <c r="N241">
        <v>1.6299999999999999E-2</v>
      </c>
      <c r="O241">
        <v>77.377600000000001</v>
      </c>
      <c r="P241" t="s">
        <v>942</v>
      </c>
      <c r="Q241" t="s">
        <v>941</v>
      </c>
      <c r="R241">
        <v>1E-4</v>
      </c>
      <c r="S241">
        <v>47.666699999999999</v>
      </c>
      <c r="T241">
        <v>1.52E-2</v>
      </c>
      <c r="U241">
        <v>63.892800000000001</v>
      </c>
      <c r="V241" t="s">
        <v>942</v>
      </c>
      <c r="W241" t="s">
        <v>941</v>
      </c>
      <c r="X241">
        <v>0</v>
      </c>
      <c r="Y241">
        <v>56.666699999999999</v>
      </c>
      <c r="Z241">
        <v>2.4299999999999999E-2</v>
      </c>
      <c r="AA241">
        <v>44.894399999999997</v>
      </c>
      <c r="AB241" t="s">
        <v>943</v>
      </c>
      <c r="AC241" t="s">
        <v>941</v>
      </c>
      <c r="AD241">
        <v>1E-4</v>
      </c>
      <c r="AE241">
        <v>39.75</v>
      </c>
      <c r="AF241">
        <v>3.8899999999999997E-2</v>
      </c>
      <c r="AG241">
        <v>37.380000000000003</v>
      </c>
      <c r="AH241" t="s">
        <v>942</v>
      </c>
      <c r="AI241" t="s">
        <v>941</v>
      </c>
      <c r="AJ241">
        <v>2.0000000000000001E-4</v>
      </c>
      <c r="AK241">
        <v>27.071400000000001</v>
      </c>
      <c r="AL241">
        <v>6.1199999999999997E-2</v>
      </c>
      <c r="AM241">
        <v>27.163799999999998</v>
      </c>
      <c r="AN241" t="s">
        <v>943</v>
      </c>
      <c r="AO241" t="s">
        <v>941</v>
      </c>
      <c r="AP241">
        <v>0</v>
      </c>
      <c r="AQ241">
        <v>75</v>
      </c>
      <c r="AR241">
        <v>5.7000000000000002E-3</v>
      </c>
      <c r="AS241">
        <v>86.190100000000001</v>
      </c>
      <c r="AT241" t="s">
        <v>943</v>
      </c>
      <c r="AU241" t="s">
        <v>941</v>
      </c>
      <c r="AV241">
        <v>0</v>
      </c>
      <c r="AW241">
        <v>65</v>
      </c>
      <c r="AX241">
        <v>8.3999999999999995E-3</v>
      </c>
      <c r="AY241">
        <v>68.952399999999997</v>
      </c>
      <c r="AZ241" t="s">
        <v>943</v>
      </c>
      <c r="BA241" t="s">
        <v>941</v>
      </c>
      <c r="BB241">
        <v>0</v>
      </c>
      <c r="BC241">
        <v>70</v>
      </c>
      <c r="BD241">
        <v>8.3999999999999995E-3</v>
      </c>
      <c r="BE241">
        <v>69.761200000000002</v>
      </c>
      <c r="BF241" t="s">
        <v>943</v>
      </c>
      <c r="BG241" t="s">
        <v>941</v>
      </c>
      <c r="BH241">
        <v>1E-4</v>
      </c>
      <c r="BI241">
        <v>44.25</v>
      </c>
      <c r="BJ241">
        <v>2.23E-2</v>
      </c>
      <c r="BK241">
        <v>52.634799999999998</v>
      </c>
      <c r="BL241" t="s">
        <v>942</v>
      </c>
      <c r="BM241" t="s">
        <v>941</v>
      </c>
      <c r="BN241">
        <v>0</v>
      </c>
      <c r="BO241">
        <v>53</v>
      </c>
      <c r="BP241">
        <v>1.6E-2</v>
      </c>
      <c r="BQ241">
        <v>58.171199999999999</v>
      </c>
      <c r="BR241" t="s">
        <v>943</v>
      </c>
      <c r="BS241" t="s">
        <v>941</v>
      </c>
      <c r="BT241">
        <v>0</v>
      </c>
      <c r="BU241">
        <v>60</v>
      </c>
      <c r="BV241">
        <v>2.1299999999999999E-2</v>
      </c>
      <c r="BW241">
        <v>64.457599999999999</v>
      </c>
      <c r="BX241" t="s">
        <v>943</v>
      </c>
      <c r="BY241" t="s">
        <v>941</v>
      </c>
      <c r="BZ241">
        <v>0</v>
      </c>
      <c r="CA241">
        <v>49</v>
      </c>
      <c r="CB241">
        <v>2.3699999999999999E-2</v>
      </c>
      <c r="CC241">
        <v>58.3279</v>
      </c>
      <c r="CD241" t="s">
        <v>943</v>
      </c>
      <c r="CE241" t="s">
        <v>941</v>
      </c>
      <c r="CF241">
        <v>0</v>
      </c>
      <c r="CG241">
        <v>52.5</v>
      </c>
      <c r="CH241">
        <v>1.38E-2</v>
      </c>
      <c r="CI241">
        <v>60.114699999999999</v>
      </c>
      <c r="CJ241" t="s">
        <v>943</v>
      </c>
      <c r="CK241" t="s">
        <v>941</v>
      </c>
      <c r="CL241">
        <v>0</v>
      </c>
      <c r="CM241">
        <v>55</v>
      </c>
      <c r="CN241">
        <v>8.5000000000000006E-3</v>
      </c>
      <c r="CO241">
        <v>56.681600000000003</v>
      </c>
      <c r="CP241" t="s">
        <v>943</v>
      </c>
      <c r="CQ241" t="s">
        <v>941</v>
      </c>
      <c r="CR241">
        <v>0</v>
      </c>
      <c r="CS241">
        <v>46.5</v>
      </c>
      <c r="CT241">
        <v>1.6199999999999999E-2</v>
      </c>
      <c r="CU241">
        <v>50.438600000000001</v>
      </c>
      <c r="CV241" t="s">
        <v>943</v>
      </c>
      <c r="CW241" t="s">
        <v>941</v>
      </c>
      <c r="CX241">
        <v>0</v>
      </c>
      <c r="CY241">
        <v>45</v>
      </c>
      <c r="CZ241">
        <v>1.9699999999999999E-2</v>
      </c>
      <c r="DA241">
        <v>50.0137</v>
      </c>
      <c r="DB241" t="s">
        <v>943</v>
      </c>
      <c r="DC241" t="s">
        <v>941</v>
      </c>
      <c r="DD241">
        <v>0</v>
      </c>
      <c r="DE241">
        <v>44.5</v>
      </c>
      <c r="DF241">
        <v>1.4E-2</v>
      </c>
      <c r="DG241">
        <v>55.313499999999998</v>
      </c>
      <c r="DH241" t="s">
        <v>944</v>
      </c>
      <c r="DI241" t="s">
        <v>941</v>
      </c>
      <c r="DJ241">
        <v>0</v>
      </c>
      <c r="DK241">
        <v>70</v>
      </c>
      <c r="DL241">
        <v>1.61E-2</v>
      </c>
      <c r="DM241">
        <v>77.271900000000002</v>
      </c>
      <c r="DN241" t="s">
        <v>943</v>
      </c>
      <c r="DO241" t="s">
        <v>941</v>
      </c>
      <c r="DP241">
        <v>0</v>
      </c>
      <c r="DQ241">
        <v>67.5</v>
      </c>
      <c r="DR241">
        <v>1.4E-2</v>
      </c>
      <c r="DS241">
        <v>78.731099999999998</v>
      </c>
      <c r="DT241">
        <v>0</v>
      </c>
      <c r="DU241">
        <v>0</v>
      </c>
    </row>
    <row r="242" spans="1:125" x14ac:dyDescent="0.25">
      <c r="A242">
        <v>0</v>
      </c>
      <c r="B242" t="s">
        <v>945</v>
      </c>
      <c r="C242" t="s">
        <v>32</v>
      </c>
      <c r="D242" t="s">
        <v>946</v>
      </c>
      <c r="E242" t="s">
        <v>945</v>
      </c>
      <c r="F242">
        <v>0</v>
      </c>
      <c r="G242">
        <v>56.875</v>
      </c>
      <c r="H242">
        <v>2.4E-2</v>
      </c>
      <c r="I242">
        <v>59.3949</v>
      </c>
      <c r="J242" t="s">
        <v>946</v>
      </c>
      <c r="K242" t="s">
        <v>945</v>
      </c>
      <c r="L242">
        <v>0</v>
      </c>
      <c r="M242">
        <v>56.875</v>
      </c>
      <c r="N242">
        <v>2.4E-2</v>
      </c>
      <c r="O242">
        <v>59.3949</v>
      </c>
      <c r="P242" t="s">
        <v>946</v>
      </c>
      <c r="Q242" t="s">
        <v>945</v>
      </c>
      <c r="R242">
        <v>1E-4</v>
      </c>
      <c r="S242">
        <v>49.333300000000001</v>
      </c>
      <c r="T242">
        <v>1.9199999999999998E-2</v>
      </c>
      <c r="U242">
        <v>49.814100000000003</v>
      </c>
      <c r="V242" t="s">
        <v>947</v>
      </c>
      <c r="W242" t="s">
        <v>945</v>
      </c>
      <c r="X242">
        <v>0</v>
      </c>
      <c r="Y242">
        <v>35.333300000000001</v>
      </c>
      <c r="Z242">
        <v>3.0800000000000001E-2</v>
      </c>
      <c r="AA242">
        <v>34.292499999999997</v>
      </c>
      <c r="AB242" t="s">
        <v>946</v>
      </c>
      <c r="AC242" t="s">
        <v>945</v>
      </c>
      <c r="AD242">
        <v>2.0000000000000001E-4</v>
      </c>
      <c r="AE242">
        <v>26.5625</v>
      </c>
      <c r="AF242">
        <v>4.5900000000000003E-2</v>
      </c>
      <c r="AG242">
        <v>30.820399999999999</v>
      </c>
      <c r="AH242" t="s">
        <v>947</v>
      </c>
      <c r="AI242" t="s">
        <v>945</v>
      </c>
      <c r="AJ242">
        <v>0</v>
      </c>
      <c r="AK242">
        <v>45</v>
      </c>
      <c r="AL242">
        <v>3.5400000000000001E-2</v>
      </c>
      <c r="AM242">
        <v>55.444600000000001</v>
      </c>
      <c r="AN242" t="e">
        <f>-XKILNSCL</f>
        <v>#NAME?</v>
      </c>
      <c r="AO242" t="s">
        <v>945</v>
      </c>
      <c r="AP242">
        <v>0</v>
      </c>
      <c r="AQ242">
        <v>43.666699999999999</v>
      </c>
      <c r="AR242">
        <v>1.3599999999999999E-2</v>
      </c>
      <c r="AS242">
        <v>56.592500000000001</v>
      </c>
      <c r="AT242" t="s">
        <v>946</v>
      </c>
      <c r="AU242" t="s">
        <v>945</v>
      </c>
      <c r="AV242">
        <v>0</v>
      </c>
      <c r="AW242">
        <v>37</v>
      </c>
      <c r="AX242">
        <v>2.0199999999999999E-2</v>
      </c>
      <c r="AY242">
        <v>41.2637</v>
      </c>
      <c r="AZ242" t="s">
        <v>946</v>
      </c>
      <c r="BA242" t="s">
        <v>945</v>
      </c>
      <c r="BB242">
        <v>0</v>
      </c>
      <c r="BC242">
        <v>39</v>
      </c>
      <c r="BD242">
        <v>1.89E-2</v>
      </c>
      <c r="BE242">
        <v>44.148600000000002</v>
      </c>
      <c r="BF242" t="s">
        <v>946</v>
      </c>
      <c r="BG242" t="s">
        <v>945</v>
      </c>
      <c r="BH242">
        <v>1E-4</v>
      </c>
      <c r="BI242">
        <v>38.428600000000003</v>
      </c>
      <c r="BJ242">
        <v>2.7900000000000001E-2</v>
      </c>
      <c r="BK242">
        <v>40.648200000000003</v>
      </c>
      <c r="BL242" t="s">
        <v>946</v>
      </c>
      <c r="BM242" t="s">
        <v>945</v>
      </c>
      <c r="BN242">
        <v>0</v>
      </c>
      <c r="BO242">
        <v>53</v>
      </c>
      <c r="BP242">
        <v>1.5599999999999999E-2</v>
      </c>
      <c r="BQ242">
        <v>59.180500000000002</v>
      </c>
      <c r="BR242" t="s">
        <v>946</v>
      </c>
      <c r="BS242" t="s">
        <v>945</v>
      </c>
      <c r="BT242">
        <v>0</v>
      </c>
      <c r="BU242">
        <v>38.5</v>
      </c>
      <c r="BV242">
        <v>3.5400000000000001E-2</v>
      </c>
      <c r="BW242">
        <v>42.016500000000001</v>
      </c>
      <c r="BX242" t="s">
        <v>948</v>
      </c>
      <c r="BY242" t="s">
        <v>945</v>
      </c>
      <c r="BZ242">
        <v>1E-4</v>
      </c>
      <c r="CA242">
        <v>27.4</v>
      </c>
      <c r="CB242">
        <v>4.8099999999999997E-2</v>
      </c>
      <c r="CC242">
        <v>29.247</v>
      </c>
      <c r="CD242" t="s">
        <v>948</v>
      </c>
      <c r="CE242" t="s">
        <v>945</v>
      </c>
      <c r="CF242">
        <v>2.0000000000000001E-4</v>
      </c>
      <c r="CG242">
        <v>15.567600000000001</v>
      </c>
      <c r="CH242">
        <v>5.0299999999999997E-2</v>
      </c>
      <c r="CI242">
        <v>16.756499999999999</v>
      </c>
      <c r="CJ242" t="s">
        <v>947</v>
      </c>
      <c r="CK242" t="s">
        <v>945</v>
      </c>
      <c r="CL242">
        <v>0</v>
      </c>
      <c r="CM242">
        <v>32</v>
      </c>
      <c r="CN242">
        <v>1.1900000000000001E-2</v>
      </c>
      <c r="CO242">
        <v>44.484099999999998</v>
      </c>
      <c r="CP242" t="s">
        <v>946</v>
      </c>
      <c r="CQ242" t="s">
        <v>945</v>
      </c>
      <c r="CR242">
        <v>0</v>
      </c>
      <c r="CS242">
        <v>37</v>
      </c>
      <c r="CT242">
        <v>1.7299999999999999E-2</v>
      </c>
      <c r="CU242">
        <v>47.918500000000002</v>
      </c>
      <c r="CV242" t="s">
        <v>946</v>
      </c>
      <c r="CW242" t="s">
        <v>945</v>
      </c>
      <c r="CX242">
        <v>0</v>
      </c>
      <c r="CY242">
        <v>40</v>
      </c>
      <c r="CZ242">
        <v>2.12E-2</v>
      </c>
      <c r="DA242">
        <v>47.027299999999997</v>
      </c>
      <c r="DB242" t="s">
        <v>947</v>
      </c>
      <c r="DC242" t="s">
        <v>945</v>
      </c>
      <c r="DD242">
        <v>1E-4</v>
      </c>
      <c r="DE242">
        <v>33.200000000000003</v>
      </c>
      <c r="DF242">
        <v>1.9900000000000001E-2</v>
      </c>
      <c r="DG242">
        <v>43.104300000000002</v>
      </c>
      <c r="DH242" t="s">
        <v>946</v>
      </c>
      <c r="DI242" t="s">
        <v>945</v>
      </c>
      <c r="DJ242">
        <v>0</v>
      </c>
      <c r="DK242">
        <v>43.5</v>
      </c>
      <c r="DL242">
        <v>3.3599999999999998E-2</v>
      </c>
      <c r="DM242">
        <v>51.846299999999999</v>
      </c>
      <c r="DN242" t="s">
        <v>946</v>
      </c>
      <c r="DO242" t="s">
        <v>945</v>
      </c>
      <c r="DP242">
        <v>0</v>
      </c>
      <c r="DQ242">
        <v>55</v>
      </c>
      <c r="DR242">
        <v>2.18E-2</v>
      </c>
      <c r="DS242">
        <v>64.370699999999999</v>
      </c>
      <c r="DT242">
        <v>1E-4</v>
      </c>
      <c r="DU242">
        <v>0</v>
      </c>
    </row>
    <row r="243" spans="1:125" x14ac:dyDescent="0.25">
      <c r="A243">
        <v>0</v>
      </c>
      <c r="B243" t="s">
        <v>949</v>
      </c>
      <c r="C243" t="s">
        <v>32</v>
      </c>
      <c r="D243" t="s">
        <v>950</v>
      </c>
      <c r="E243" t="s">
        <v>949</v>
      </c>
      <c r="F243">
        <v>2.0999999999999999E-3</v>
      </c>
      <c r="G243">
        <v>10.654199999999999</v>
      </c>
      <c r="H243">
        <v>9.8500000000000004E-2</v>
      </c>
      <c r="I243">
        <v>11.2448</v>
      </c>
      <c r="J243" t="s">
        <v>950</v>
      </c>
      <c r="K243" t="s">
        <v>949</v>
      </c>
      <c r="L243">
        <v>2.0999999999999999E-3</v>
      </c>
      <c r="M243">
        <v>10.654199999999999</v>
      </c>
      <c r="N243">
        <v>9.8500000000000004E-2</v>
      </c>
      <c r="O243">
        <v>11.2448</v>
      </c>
      <c r="P243" t="s">
        <v>950</v>
      </c>
      <c r="Q243" t="s">
        <v>949</v>
      </c>
      <c r="R243">
        <v>0.59419999999999995</v>
      </c>
      <c r="S243">
        <v>0.254</v>
      </c>
      <c r="T243">
        <v>0.2261</v>
      </c>
      <c r="U243">
        <v>0.48399999999999999</v>
      </c>
      <c r="V243" t="s">
        <v>950</v>
      </c>
      <c r="W243" t="s">
        <v>949</v>
      </c>
      <c r="X243">
        <v>8.9999999999999998E-4</v>
      </c>
      <c r="Y243">
        <v>9.84</v>
      </c>
      <c r="Z243">
        <v>6.6199999999999995E-2</v>
      </c>
      <c r="AA243">
        <v>11.9283</v>
      </c>
      <c r="AB243" t="s">
        <v>950</v>
      </c>
      <c r="AC243" t="s">
        <v>949</v>
      </c>
      <c r="AD243">
        <v>1.17E-2</v>
      </c>
      <c r="AE243">
        <v>4.7702</v>
      </c>
      <c r="AF243">
        <v>0.15709999999999999</v>
      </c>
      <c r="AG243">
        <v>6.0481999999999996</v>
      </c>
      <c r="AH243" t="s">
        <v>950</v>
      </c>
      <c r="AI243" t="s">
        <v>949</v>
      </c>
      <c r="AJ243">
        <v>5.9999999999999995E-4</v>
      </c>
      <c r="AK243">
        <v>15.0375</v>
      </c>
      <c r="AL243">
        <v>8.9700000000000002E-2</v>
      </c>
      <c r="AM243">
        <v>14.9046</v>
      </c>
      <c r="AN243" t="s">
        <v>950</v>
      </c>
      <c r="AO243" t="s">
        <v>949</v>
      </c>
      <c r="AP243">
        <v>8.9999999999999998E-4</v>
      </c>
      <c r="AQ243">
        <v>14.953200000000001</v>
      </c>
      <c r="AR243">
        <v>4.1300000000000003E-2</v>
      </c>
      <c r="AS243">
        <v>20.338999999999999</v>
      </c>
      <c r="AT243" t="s">
        <v>951</v>
      </c>
      <c r="AU243" t="s">
        <v>949</v>
      </c>
      <c r="AV243">
        <v>5.9999999999999995E-4</v>
      </c>
      <c r="AW243">
        <v>10.3268</v>
      </c>
      <c r="AX243">
        <v>4.5999999999999999E-2</v>
      </c>
      <c r="AY243">
        <v>20.953399999999998</v>
      </c>
      <c r="AZ243" t="s">
        <v>950</v>
      </c>
      <c r="BA243" t="s">
        <v>949</v>
      </c>
      <c r="BB243">
        <v>2.9999999999999997E-4</v>
      </c>
      <c r="BC243">
        <v>15.710100000000001</v>
      </c>
      <c r="BD243">
        <v>4.0099999999999997E-2</v>
      </c>
      <c r="BE243">
        <v>24.750800000000002</v>
      </c>
      <c r="BF243" t="s">
        <v>950</v>
      </c>
      <c r="BG243" t="s">
        <v>949</v>
      </c>
      <c r="BH243">
        <v>3.0999999999999999E-3</v>
      </c>
      <c r="BI243">
        <v>7.5411000000000001</v>
      </c>
      <c r="BJ243">
        <v>6.7100000000000007E-2</v>
      </c>
      <c r="BK243">
        <v>8.2035</v>
      </c>
      <c r="BL243" t="s">
        <v>950</v>
      </c>
      <c r="BM243" t="s">
        <v>949</v>
      </c>
      <c r="BN243">
        <v>2.0000000000000001E-4</v>
      </c>
      <c r="BO243">
        <v>23.521699999999999</v>
      </c>
      <c r="BP243">
        <v>2.93E-2</v>
      </c>
      <c r="BQ243">
        <v>34.5124</v>
      </c>
      <c r="BR243" t="s">
        <v>950</v>
      </c>
      <c r="BS243" t="s">
        <v>949</v>
      </c>
      <c r="BT243">
        <v>0.1077</v>
      </c>
      <c r="BU243">
        <v>0.27200000000000002</v>
      </c>
      <c r="BV243">
        <v>0.26090000000000002</v>
      </c>
      <c r="BW243">
        <v>0.91390000000000005</v>
      </c>
      <c r="BX243" t="s">
        <v>950</v>
      </c>
      <c r="BY243" t="s">
        <v>949</v>
      </c>
      <c r="BZ243">
        <v>8.3400000000000002E-2</v>
      </c>
      <c r="CA243">
        <v>0.63190000000000002</v>
      </c>
      <c r="CB243">
        <v>0.24199999999999999</v>
      </c>
      <c r="CC243">
        <v>1.4843</v>
      </c>
      <c r="CD243" t="s">
        <v>950</v>
      </c>
      <c r="CE243" t="s">
        <v>949</v>
      </c>
      <c r="CF243">
        <v>3.3799999999999997E-2</v>
      </c>
      <c r="CG243">
        <v>0.90780000000000005</v>
      </c>
      <c r="CH243">
        <v>0.15920000000000001</v>
      </c>
      <c r="CI243">
        <v>1.9433</v>
      </c>
      <c r="CJ243" t="s">
        <v>952</v>
      </c>
      <c r="CK243" t="s">
        <v>949</v>
      </c>
      <c r="CL243">
        <v>5.0000000000000001E-4</v>
      </c>
      <c r="CM243">
        <v>10.336499999999999</v>
      </c>
      <c r="CN243">
        <v>2.3099999999999999E-2</v>
      </c>
      <c r="CO243">
        <v>23.6737</v>
      </c>
      <c r="CP243" t="s">
        <v>950</v>
      </c>
      <c r="CQ243" t="s">
        <v>949</v>
      </c>
      <c r="CR243">
        <v>1E-4</v>
      </c>
      <c r="CS243">
        <v>24.7333</v>
      </c>
      <c r="CT243">
        <v>2.76E-2</v>
      </c>
      <c r="CU243">
        <v>30.5364</v>
      </c>
      <c r="CV243" t="s">
        <v>950</v>
      </c>
      <c r="CW243" t="s">
        <v>949</v>
      </c>
      <c r="CX243">
        <v>2.0000000000000001E-4</v>
      </c>
      <c r="CY243">
        <v>23.5</v>
      </c>
      <c r="CZ243">
        <v>3.2099999999999997E-2</v>
      </c>
      <c r="DA243">
        <v>31.346</v>
      </c>
      <c r="DB243" t="s">
        <v>950</v>
      </c>
      <c r="DC243" t="s">
        <v>949</v>
      </c>
      <c r="DD243">
        <v>8.0000000000000004E-4</v>
      </c>
      <c r="DE243">
        <v>13.3264</v>
      </c>
      <c r="DF243">
        <v>3.6499999999999998E-2</v>
      </c>
      <c r="DG243">
        <v>24.766300000000001</v>
      </c>
      <c r="DH243" t="s">
        <v>950</v>
      </c>
      <c r="DI243" t="s">
        <v>949</v>
      </c>
      <c r="DJ243">
        <v>3.3E-3</v>
      </c>
      <c r="DK243">
        <v>6.7714999999999996</v>
      </c>
      <c r="DL243">
        <v>0.1221</v>
      </c>
      <c r="DM243">
        <v>14.115</v>
      </c>
      <c r="DN243" t="s">
        <v>951</v>
      </c>
      <c r="DO243" t="s">
        <v>949</v>
      </c>
      <c r="DP243">
        <v>8.9999999999999998E-4</v>
      </c>
      <c r="DQ243">
        <v>15.511799999999999</v>
      </c>
      <c r="DR243">
        <v>8.1900000000000001E-2</v>
      </c>
      <c r="DS243">
        <v>21.7971</v>
      </c>
      <c r="DT243">
        <v>4.24E-2</v>
      </c>
      <c r="DU243">
        <v>4</v>
      </c>
    </row>
    <row r="244" spans="1:125" x14ac:dyDescent="0.25">
      <c r="A244">
        <v>0</v>
      </c>
      <c r="B244" t="s">
        <v>953</v>
      </c>
      <c r="C244" t="s">
        <v>32</v>
      </c>
      <c r="D244" t="s">
        <v>954</v>
      </c>
      <c r="E244" t="s">
        <v>953</v>
      </c>
      <c r="F244">
        <v>0</v>
      </c>
      <c r="G244">
        <v>51.25</v>
      </c>
      <c r="H244">
        <v>2.0799999999999999E-2</v>
      </c>
      <c r="I244">
        <v>66.497200000000007</v>
      </c>
      <c r="J244" t="s">
        <v>954</v>
      </c>
      <c r="K244" t="s">
        <v>953</v>
      </c>
      <c r="L244">
        <v>0</v>
      </c>
      <c r="M244">
        <v>51.25</v>
      </c>
      <c r="N244">
        <v>2.0799999999999999E-2</v>
      </c>
      <c r="O244">
        <v>66.497200000000007</v>
      </c>
      <c r="P244" t="s">
        <v>955</v>
      </c>
      <c r="Q244" t="s">
        <v>953</v>
      </c>
      <c r="R244">
        <v>8.9999999999999998E-4</v>
      </c>
      <c r="S244">
        <v>15.3697</v>
      </c>
      <c r="T244">
        <v>2.06E-2</v>
      </c>
      <c r="U244">
        <v>45.540500000000002</v>
      </c>
      <c r="V244" t="s">
        <v>954</v>
      </c>
      <c r="W244" t="s">
        <v>953</v>
      </c>
      <c r="X244">
        <v>2.0000000000000001E-4</v>
      </c>
      <c r="Y244">
        <v>17.818200000000001</v>
      </c>
      <c r="Z244">
        <v>3.6499999999999998E-2</v>
      </c>
      <c r="AA244">
        <v>27.8415</v>
      </c>
      <c r="AB244" t="s">
        <v>954</v>
      </c>
      <c r="AC244" t="s">
        <v>953</v>
      </c>
      <c r="AD244">
        <v>5.0000000000000001E-3</v>
      </c>
      <c r="AE244">
        <v>6.7686999999999999</v>
      </c>
      <c r="AF244">
        <v>0.12740000000000001</v>
      </c>
      <c r="AG244">
        <v>8.0597999999999992</v>
      </c>
      <c r="AH244" t="s">
        <v>956</v>
      </c>
      <c r="AI244" t="s">
        <v>953</v>
      </c>
      <c r="AJ244">
        <v>1.1000000000000001E-3</v>
      </c>
      <c r="AK244">
        <v>11.723000000000001</v>
      </c>
      <c r="AL244">
        <v>9.4899999999999998E-2</v>
      </c>
      <c r="AM244">
        <v>13.6401</v>
      </c>
      <c r="AN244" t="s">
        <v>955</v>
      </c>
      <c r="AO244" t="s">
        <v>953</v>
      </c>
      <c r="AP244">
        <v>1E-4</v>
      </c>
      <c r="AQ244">
        <v>35.142899999999997</v>
      </c>
      <c r="AR244">
        <v>1.4500000000000001E-2</v>
      </c>
      <c r="AS244">
        <v>53.868400000000001</v>
      </c>
      <c r="AT244" t="s">
        <v>957</v>
      </c>
      <c r="AU244" t="s">
        <v>953</v>
      </c>
      <c r="AV244">
        <v>0</v>
      </c>
      <c r="AW244">
        <v>28.333300000000001</v>
      </c>
      <c r="AX244">
        <v>1.4500000000000001E-2</v>
      </c>
      <c r="AY244">
        <v>51.737400000000001</v>
      </c>
      <c r="AZ244" t="s">
        <v>955</v>
      </c>
      <c r="BA244" t="s">
        <v>953</v>
      </c>
      <c r="BB244">
        <v>0</v>
      </c>
      <c r="BC244">
        <v>31</v>
      </c>
      <c r="BD244">
        <v>1.52E-2</v>
      </c>
      <c r="BE244">
        <v>50.849699999999999</v>
      </c>
      <c r="BF244" t="s">
        <v>955</v>
      </c>
      <c r="BG244" t="s">
        <v>953</v>
      </c>
      <c r="BH244">
        <v>1E-3</v>
      </c>
      <c r="BI244">
        <v>13.7233</v>
      </c>
      <c r="BJ244">
        <v>3.7199999999999997E-2</v>
      </c>
      <c r="BK244">
        <v>27.1403</v>
      </c>
      <c r="BL244" t="s">
        <v>955</v>
      </c>
      <c r="BM244" t="s">
        <v>953</v>
      </c>
      <c r="BN244">
        <v>1E-3</v>
      </c>
      <c r="BO244">
        <v>12.0581</v>
      </c>
      <c r="BP244">
        <v>4.24E-2</v>
      </c>
      <c r="BQ244">
        <v>22.896999999999998</v>
      </c>
      <c r="BR244" t="s">
        <v>955</v>
      </c>
      <c r="BS244" t="s">
        <v>953</v>
      </c>
      <c r="BT244">
        <v>1E-4</v>
      </c>
      <c r="BU244">
        <v>19.125</v>
      </c>
      <c r="BV244">
        <v>4.4200000000000003E-2</v>
      </c>
      <c r="BW244">
        <v>32.904299999999999</v>
      </c>
      <c r="BX244" t="e">
        <f>-KDTXFLPY</f>
        <v>#NAME?</v>
      </c>
      <c r="BY244" t="s">
        <v>953</v>
      </c>
      <c r="BZ244">
        <v>5.9999999999999995E-4</v>
      </c>
      <c r="CA244">
        <v>12.311299999999999</v>
      </c>
      <c r="CB244">
        <v>6.1800000000000001E-2</v>
      </c>
      <c r="CC244">
        <v>21.2074</v>
      </c>
      <c r="CD244" t="e">
        <f>-KDTXFLPY</f>
        <v>#NAME?</v>
      </c>
      <c r="CE244" t="s">
        <v>953</v>
      </c>
      <c r="CF244">
        <v>0</v>
      </c>
      <c r="CG244">
        <v>41</v>
      </c>
      <c r="CH244">
        <v>1.3899999999999999E-2</v>
      </c>
      <c r="CI244">
        <v>59.883699999999997</v>
      </c>
      <c r="CJ244" t="s">
        <v>955</v>
      </c>
      <c r="CK244" t="s">
        <v>953</v>
      </c>
      <c r="CL244">
        <v>1E-4</v>
      </c>
      <c r="CM244">
        <v>23.428599999999999</v>
      </c>
      <c r="CN244">
        <v>1.32E-2</v>
      </c>
      <c r="CO244">
        <v>40.828600000000002</v>
      </c>
      <c r="CP244" t="s">
        <v>955</v>
      </c>
      <c r="CQ244" t="s">
        <v>953</v>
      </c>
      <c r="CR244">
        <v>1.2999999999999999E-3</v>
      </c>
      <c r="CS244">
        <v>9.5551999999999992</v>
      </c>
      <c r="CT244">
        <v>3.2500000000000001E-2</v>
      </c>
      <c r="CU244">
        <v>25.3459</v>
      </c>
      <c r="CV244" t="s">
        <v>955</v>
      </c>
      <c r="CW244" t="s">
        <v>953</v>
      </c>
      <c r="CX244">
        <v>1.5E-3</v>
      </c>
      <c r="CY244">
        <v>11.2967</v>
      </c>
      <c r="CZ244">
        <v>3.6299999999999999E-2</v>
      </c>
      <c r="DA244">
        <v>27.171199999999999</v>
      </c>
      <c r="DB244" t="s">
        <v>955</v>
      </c>
      <c r="DC244" t="s">
        <v>953</v>
      </c>
      <c r="DD244">
        <v>1E-4</v>
      </c>
      <c r="DE244">
        <v>26.083300000000001</v>
      </c>
      <c r="DF244">
        <v>2.1600000000000001E-2</v>
      </c>
      <c r="DG244">
        <v>40.383800000000001</v>
      </c>
      <c r="DH244" t="s">
        <v>955</v>
      </c>
      <c r="DI244" t="s">
        <v>953</v>
      </c>
      <c r="DJ244">
        <v>1E-4</v>
      </c>
      <c r="DK244">
        <v>26.083300000000001</v>
      </c>
      <c r="DL244">
        <v>4.2299999999999997E-2</v>
      </c>
      <c r="DM244">
        <v>43.745199999999997</v>
      </c>
      <c r="DN244" t="s">
        <v>955</v>
      </c>
      <c r="DO244" t="s">
        <v>953</v>
      </c>
      <c r="DP244">
        <v>5.9999999999999995E-4</v>
      </c>
      <c r="DQ244">
        <v>17.476199999999999</v>
      </c>
      <c r="DR244">
        <v>6.9099999999999995E-2</v>
      </c>
      <c r="DS244">
        <v>26.302099999999999</v>
      </c>
      <c r="DT244">
        <v>6.9999999999999999E-4</v>
      </c>
      <c r="DU244">
        <v>0</v>
      </c>
    </row>
    <row r="245" spans="1:125" x14ac:dyDescent="0.25">
      <c r="A245">
        <v>0</v>
      </c>
      <c r="B245" t="s">
        <v>958</v>
      </c>
      <c r="C245" t="s">
        <v>32</v>
      </c>
      <c r="D245" t="s">
        <v>959</v>
      </c>
      <c r="E245" t="s">
        <v>958</v>
      </c>
      <c r="F245">
        <v>1E-4</v>
      </c>
      <c r="G245">
        <v>45.333300000000001</v>
      </c>
      <c r="H245">
        <v>4.5699999999999998E-2</v>
      </c>
      <c r="I245">
        <v>30.643799999999999</v>
      </c>
      <c r="J245" t="s">
        <v>959</v>
      </c>
      <c r="K245" t="s">
        <v>958</v>
      </c>
      <c r="L245">
        <v>1E-4</v>
      </c>
      <c r="M245">
        <v>45.333300000000001</v>
      </c>
      <c r="N245">
        <v>4.5699999999999998E-2</v>
      </c>
      <c r="O245">
        <v>30.643799999999999</v>
      </c>
      <c r="P245" t="s">
        <v>960</v>
      </c>
      <c r="Q245" t="s">
        <v>958</v>
      </c>
      <c r="R245">
        <v>0</v>
      </c>
      <c r="S245">
        <v>54.615400000000001</v>
      </c>
      <c r="T245">
        <v>2.52E-2</v>
      </c>
      <c r="U245">
        <v>33.841500000000003</v>
      </c>
      <c r="V245" t="s">
        <v>959</v>
      </c>
      <c r="W245" t="s">
        <v>958</v>
      </c>
      <c r="X245">
        <v>0</v>
      </c>
      <c r="Y245">
        <v>65</v>
      </c>
      <c r="Z245">
        <v>2.6100000000000002E-2</v>
      </c>
      <c r="AA245">
        <v>41.411299999999997</v>
      </c>
      <c r="AB245" t="s">
        <v>959</v>
      </c>
      <c r="AC245" t="s">
        <v>958</v>
      </c>
      <c r="AD245">
        <v>0</v>
      </c>
      <c r="AE245">
        <v>61.25</v>
      </c>
      <c r="AF245">
        <v>4.3499999999999997E-2</v>
      </c>
      <c r="AG245">
        <v>32.868600000000001</v>
      </c>
      <c r="AH245" t="s">
        <v>959</v>
      </c>
      <c r="AI245" t="s">
        <v>958</v>
      </c>
      <c r="AJ245">
        <v>0</v>
      </c>
      <c r="AK245">
        <v>68.75</v>
      </c>
      <c r="AL245">
        <v>5.1700000000000003E-2</v>
      </c>
      <c r="AM245">
        <v>34.944899999999997</v>
      </c>
      <c r="AN245" t="s">
        <v>959</v>
      </c>
      <c r="AO245" t="s">
        <v>958</v>
      </c>
      <c r="AP245">
        <v>1.1999999999999999E-3</v>
      </c>
      <c r="AQ245">
        <v>13.442399999999999</v>
      </c>
      <c r="AR245">
        <v>5.1900000000000002E-2</v>
      </c>
      <c r="AS245">
        <v>15.510199999999999</v>
      </c>
      <c r="AT245" t="s">
        <v>959</v>
      </c>
      <c r="AU245" t="s">
        <v>958</v>
      </c>
      <c r="AV245">
        <v>0</v>
      </c>
      <c r="AW245">
        <v>27.25</v>
      </c>
      <c r="AX245">
        <v>3.6700000000000003E-2</v>
      </c>
      <c r="AY245">
        <v>25.726299999999998</v>
      </c>
      <c r="AZ245" t="s">
        <v>959</v>
      </c>
      <c r="BA245" t="s">
        <v>958</v>
      </c>
      <c r="BB245">
        <v>1E-4</v>
      </c>
      <c r="BC245">
        <v>27</v>
      </c>
      <c r="BD245">
        <v>4.4400000000000002E-2</v>
      </c>
      <c r="BE245">
        <v>22.616</v>
      </c>
      <c r="BF245" t="s">
        <v>961</v>
      </c>
      <c r="BG245" t="s">
        <v>958</v>
      </c>
      <c r="BH245">
        <v>2.0000000000000001E-4</v>
      </c>
      <c r="BI245">
        <v>27.85</v>
      </c>
      <c r="BJ245">
        <v>4.99E-2</v>
      </c>
      <c r="BK245">
        <v>16.0962</v>
      </c>
      <c r="BL245" t="s">
        <v>959</v>
      </c>
      <c r="BM245" t="s">
        <v>958</v>
      </c>
      <c r="BN245">
        <v>2.0000000000000001E-4</v>
      </c>
      <c r="BO245">
        <v>25.529399999999999</v>
      </c>
      <c r="BP245">
        <v>4.6399999999999997E-2</v>
      </c>
      <c r="BQ245">
        <v>20.413799999999998</v>
      </c>
      <c r="BR245" t="s">
        <v>959</v>
      </c>
      <c r="BS245" t="s">
        <v>958</v>
      </c>
      <c r="BT245">
        <v>0</v>
      </c>
      <c r="BU245">
        <v>53.333300000000001</v>
      </c>
      <c r="BV245">
        <v>3.6499999999999998E-2</v>
      </c>
      <c r="BW245">
        <v>40.623699999999999</v>
      </c>
      <c r="BX245" t="s">
        <v>961</v>
      </c>
      <c r="BY245" t="s">
        <v>958</v>
      </c>
      <c r="BZ245">
        <v>0</v>
      </c>
      <c r="CA245">
        <v>46.5</v>
      </c>
      <c r="CB245">
        <v>3.2300000000000002E-2</v>
      </c>
      <c r="CC245">
        <v>44.945799999999998</v>
      </c>
      <c r="CD245" t="s">
        <v>959</v>
      </c>
      <c r="CE245" t="s">
        <v>958</v>
      </c>
      <c r="CF245">
        <v>0</v>
      </c>
      <c r="CG245">
        <v>35</v>
      </c>
      <c r="CH245">
        <v>3.0200000000000001E-2</v>
      </c>
      <c r="CI245">
        <v>30.725200000000001</v>
      </c>
      <c r="CJ245" t="s">
        <v>959</v>
      </c>
      <c r="CK245" t="s">
        <v>958</v>
      </c>
      <c r="CL245">
        <v>0</v>
      </c>
      <c r="CM245">
        <v>29.333300000000001</v>
      </c>
      <c r="CN245">
        <v>2.35E-2</v>
      </c>
      <c r="CO245">
        <v>23.250299999999999</v>
      </c>
      <c r="CP245" t="s">
        <v>959</v>
      </c>
      <c r="CQ245" t="s">
        <v>958</v>
      </c>
      <c r="CR245">
        <v>1E-4</v>
      </c>
      <c r="CS245">
        <v>31.833300000000001</v>
      </c>
      <c r="CT245">
        <v>3.4200000000000001E-2</v>
      </c>
      <c r="CU245">
        <v>23.767399999999999</v>
      </c>
      <c r="CV245" t="s">
        <v>959</v>
      </c>
      <c r="CW245" t="s">
        <v>958</v>
      </c>
      <c r="CX245">
        <v>1E-4</v>
      </c>
      <c r="CY245">
        <v>31</v>
      </c>
      <c r="CZ245">
        <v>4.1000000000000002E-2</v>
      </c>
      <c r="DA245">
        <v>23.4331</v>
      </c>
      <c r="DB245" t="s">
        <v>959</v>
      </c>
      <c r="DC245" t="s">
        <v>958</v>
      </c>
      <c r="DD245">
        <v>1E-4</v>
      </c>
      <c r="DE245">
        <v>26.75</v>
      </c>
      <c r="DF245">
        <v>4.1700000000000001E-2</v>
      </c>
      <c r="DG245">
        <v>21.369900000000001</v>
      </c>
      <c r="DH245" t="s">
        <v>959</v>
      </c>
      <c r="DI245" t="s">
        <v>958</v>
      </c>
      <c r="DJ245">
        <v>0</v>
      </c>
      <c r="DK245">
        <v>39.666699999999999</v>
      </c>
      <c r="DL245">
        <v>0.06</v>
      </c>
      <c r="DM245">
        <v>32.322000000000003</v>
      </c>
      <c r="DN245" t="s">
        <v>962</v>
      </c>
      <c r="DO245" t="s">
        <v>958</v>
      </c>
      <c r="DP245">
        <v>2.0000000000000001E-4</v>
      </c>
      <c r="DQ245">
        <v>24.2333</v>
      </c>
      <c r="DR245">
        <v>0.10050000000000001</v>
      </c>
      <c r="DS245">
        <v>16.944500000000001</v>
      </c>
      <c r="DT245">
        <v>1E-4</v>
      </c>
      <c r="DU245">
        <v>0</v>
      </c>
    </row>
    <row r="246" spans="1:125" x14ac:dyDescent="0.25">
      <c r="A246">
        <v>0</v>
      </c>
      <c r="B246" t="s">
        <v>963</v>
      </c>
      <c r="C246" t="s">
        <v>32</v>
      </c>
      <c r="D246" t="s">
        <v>964</v>
      </c>
      <c r="E246" t="s">
        <v>963</v>
      </c>
      <c r="F246">
        <v>0</v>
      </c>
      <c r="G246">
        <v>66.25</v>
      </c>
      <c r="H246">
        <v>1.6E-2</v>
      </c>
      <c r="I246">
        <v>78.067999999999998</v>
      </c>
      <c r="J246" t="s">
        <v>964</v>
      </c>
      <c r="K246" t="s">
        <v>963</v>
      </c>
      <c r="L246">
        <v>0</v>
      </c>
      <c r="M246">
        <v>66.25</v>
      </c>
      <c r="N246">
        <v>1.6E-2</v>
      </c>
      <c r="O246">
        <v>78.067999999999998</v>
      </c>
      <c r="P246" t="e">
        <f>-RYLILALY</f>
        <v>#NAME?</v>
      </c>
      <c r="Q246" t="s">
        <v>963</v>
      </c>
      <c r="R246">
        <v>3.5799999999999998E-2</v>
      </c>
      <c r="S246">
        <v>2.7012999999999998</v>
      </c>
      <c r="T246">
        <v>7.9799999999999996E-2</v>
      </c>
      <c r="U246">
        <v>4.4748999999999999</v>
      </c>
      <c r="V246" t="s">
        <v>964</v>
      </c>
      <c r="W246" t="s">
        <v>963</v>
      </c>
      <c r="X246">
        <v>0</v>
      </c>
      <c r="Y246">
        <v>49</v>
      </c>
      <c r="Z246">
        <v>1.7600000000000001E-2</v>
      </c>
      <c r="AA246">
        <v>61.042299999999997</v>
      </c>
      <c r="AB246" t="s">
        <v>964</v>
      </c>
      <c r="AC246" t="s">
        <v>963</v>
      </c>
      <c r="AD246">
        <v>1E-4</v>
      </c>
      <c r="AE246">
        <v>36.333300000000001</v>
      </c>
      <c r="AF246">
        <v>3.0200000000000001E-2</v>
      </c>
      <c r="AG246">
        <v>48.668700000000001</v>
      </c>
      <c r="AH246" t="s">
        <v>965</v>
      </c>
      <c r="AI246" t="s">
        <v>963</v>
      </c>
      <c r="AJ246">
        <v>0</v>
      </c>
      <c r="AK246">
        <v>45.333300000000001</v>
      </c>
      <c r="AL246">
        <v>3.61E-2</v>
      </c>
      <c r="AM246">
        <v>54.389400000000002</v>
      </c>
      <c r="AN246" t="s">
        <v>965</v>
      </c>
      <c r="AO246" t="s">
        <v>963</v>
      </c>
      <c r="AP246">
        <v>1E-4</v>
      </c>
      <c r="AQ246">
        <v>34.625</v>
      </c>
      <c r="AR246">
        <v>1.41E-2</v>
      </c>
      <c r="AS246">
        <v>55.039099999999998</v>
      </c>
      <c r="AT246" t="s">
        <v>964</v>
      </c>
      <c r="AU246" t="s">
        <v>963</v>
      </c>
      <c r="AV246">
        <v>0</v>
      </c>
      <c r="AW246">
        <v>35</v>
      </c>
      <c r="AX246">
        <v>1.09E-2</v>
      </c>
      <c r="AY246">
        <v>60.630499999999998</v>
      </c>
      <c r="AZ246" t="s">
        <v>964</v>
      </c>
      <c r="BA246" t="s">
        <v>963</v>
      </c>
      <c r="BB246">
        <v>0</v>
      </c>
      <c r="BC246">
        <v>45</v>
      </c>
      <c r="BD246">
        <v>1.01E-2</v>
      </c>
      <c r="BE246">
        <v>63.796900000000001</v>
      </c>
      <c r="BF246" t="s">
        <v>964</v>
      </c>
      <c r="BG246" t="s">
        <v>963</v>
      </c>
      <c r="BH246">
        <v>6.9999999999999999E-4</v>
      </c>
      <c r="BI246">
        <v>16.418600000000001</v>
      </c>
      <c r="BJ246">
        <v>3.6400000000000002E-2</v>
      </c>
      <c r="BK246">
        <v>28.081399999999999</v>
      </c>
      <c r="BL246" t="s">
        <v>964</v>
      </c>
      <c r="BM246" t="s">
        <v>963</v>
      </c>
      <c r="BN246">
        <v>0</v>
      </c>
      <c r="BO246">
        <v>51</v>
      </c>
      <c r="BP246">
        <v>1.2E-2</v>
      </c>
      <c r="BQ246">
        <v>70.624099999999999</v>
      </c>
      <c r="BR246" t="e">
        <f>-RYLILALY</f>
        <v>#NAME?</v>
      </c>
      <c r="BS246" t="s">
        <v>963</v>
      </c>
      <c r="BT246">
        <v>1.6000000000000001E-3</v>
      </c>
      <c r="BU246">
        <v>5.8856000000000002</v>
      </c>
      <c r="BV246">
        <v>8.1299999999999997E-2</v>
      </c>
      <c r="BW246">
        <v>13.584899999999999</v>
      </c>
      <c r="BX246" t="s">
        <v>964</v>
      </c>
      <c r="BY246" t="s">
        <v>963</v>
      </c>
      <c r="BZ246">
        <v>9.7999999999999997E-3</v>
      </c>
      <c r="CA246">
        <v>3.0291000000000001</v>
      </c>
      <c r="CB246">
        <v>0.13170000000000001</v>
      </c>
      <c r="CC246">
        <v>6.0355999999999996</v>
      </c>
      <c r="CD246" t="s">
        <v>964</v>
      </c>
      <c r="CE246" t="s">
        <v>963</v>
      </c>
      <c r="CF246">
        <v>1E-4</v>
      </c>
      <c r="CG246">
        <v>22.454499999999999</v>
      </c>
      <c r="CH246">
        <v>2.1700000000000001E-2</v>
      </c>
      <c r="CI246">
        <v>42.0655</v>
      </c>
      <c r="CJ246" t="s">
        <v>965</v>
      </c>
      <c r="CK246" t="s">
        <v>963</v>
      </c>
      <c r="CL246">
        <v>0</v>
      </c>
      <c r="CM246">
        <v>33.5</v>
      </c>
      <c r="CN246">
        <v>7.1000000000000004E-3</v>
      </c>
      <c r="CO246">
        <v>63.657400000000003</v>
      </c>
      <c r="CP246" t="s">
        <v>965</v>
      </c>
      <c r="CQ246" t="s">
        <v>963</v>
      </c>
      <c r="CR246">
        <v>0</v>
      </c>
      <c r="CS246">
        <v>53.75</v>
      </c>
      <c r="CT246">
        <v>9.4999999999999998E-3</v>
      </c>
      <c r="CU246">
        <v>73.080200000000005</v>
      </c>
      <c r="CV246" t="s">
        <v>966</v>
      </c>
      <c r="CW246" t="s">
        <v>963</v>
      </c>
      <c r="CX246">
        <v>0</v>
      </c>
      <c r="CY246">
        <v>48</v>
      </c>
      <c r="CZ246">
        <v>1.11E-2</v>
      </c>
      <c r="DA246">
        <v>74.286699999999996</v>
      </c>
      <c r="DB246" t="s">
        <v>965</v>
      </c>
      <c r="DC246" t="s">
        <v>963</v>
      </c>
      <c r="DD246">
        <v>0</v>
      </c>
      <c r="DE246">
        <v>34.799999999999997</v>
      </c>
      <c r="DF246">
        <v>1.09E-2</v>
      </c>
      <c r="DG246">
        <v>64.466200000000001</v>
      </c>
      <c r="DH246" t="s">
        <v>964</v>
      </c>
      <c r="DI246" t="s">
        <v>963</v>
      </c>
      <c r="DJ246">
        <v>2.9999999999999997E-4</v>
      </c>
      <c r="DK246">
        <v>18.3721</v>
      </c>
      <c r="DL246">
        <v>6.3200000000000006E-2</v>
      </c>
      <c r="DM246">
        <v>30.722100000000001</v>
      </c>
      <c r="DN246" t="s">
        <v>964</v>
      </c>
      <c r="DO246" t="s">
        <v>963</v>
      </c>
      <c r="DP246">
        <v>5.0000000000000001E-4</v>
      </c>
      <c r="DQ246">
        <v>18.4773</v>
      </c>
      <c r="DR246">
        <v>6.3899999999999998E-2</v>
      </c>
      <c r="DS246">
        <v>28.521100000000001</v>
      </c>
      <c r="DT246">
        <v>2.5000000000000001E-3</v>
      </c>
      <c r="DU246">
        <v>0</v>
      </c>
    </row>
    <row r="247" spans="1:125" x14ac:dyDescent="0.25">
      <c r="A247">
        <v>0</v>
      </c>
      <c r="B247" t="s">
        <v>967</v>
      </c>
      <c r="C247" t="s">
        <v>32</v>
      </c>
      <c r="D247" t="s">
        <v>968</v>
      </c>
      <c r="E247" t="s">
        <v>967</v>
      </c>
      <c r="F247">
        <v>0</v>
      </c>
      <c r="G247">
        <v>72.5</v>
      </c>
      <c r="H247">
        <v>1.1599999999999999E-2</v>
      </c>
      <c r="I247">
        <v>89.363500000000002</v>
      </c>
      <c r="J247" t="s">
        <v>968</v>
      </c>
      <c r="K247" t="s">
        <v>967</v>
      </c>
      <c r="L247">
        <v>0</v>
      </c>
      <c r="M247">
        <v>72.5</v>
      </c>
      <c r="N247">
        <v>1.1599999999999999E-2</v>
      </c>
      <c r="O247">
        <v>89.363500000000002</v>
      </c>
      <c r="P247" t="s">
        <v>968</v>
      </c>
      <c r="Q247" t="s">
        <v>967</v>
      </c>
      <c r="R247">
        <v>0</v>
      </c>
      <c r="S247">
        <v>78.333299999999994</v>
      </c>
      <c r="T247">
        <v>7.7999999999999996E-3</v>
      </c>
      <c r="U247">
        <v>92.4696</v>
      </c>
      <c r="V247" t="s">
        <v>969</v>
      </c>
      <c r="W247" t="s">
        <v>967</v>
      </c>
      <c r="X247">
        <v>0</v>
      </c>
      <c r="Y247">
        <v>70</v>
      </c>
      <c r="Z247">
        <v>1.03E-2</v>
      </c>
      <c r="AA247">
        <v>84.870900000000006</v>
      </c>
      <c r="AB247" t="e">
        <f>-DTXFLPYT</f>
        <v>#NAME?</v>
      </c>
      <c r="AC247" t="s">
        <v>967</v>
      </c>
      <c r="AD247">
        <v>1E-4</v>
      </c>
      <c r="AE247">
        <v>38.4</v>
      </c>
      <c r="AF247">
        <v>3.04E-2</v>
      </c>
      <c r="AG247">
        <v>48.464100000000002</v>
      </c>
      <c r="AH247" t="e">
        <f>-DTXFLPYT</f>
        <v>#NAME?</v>
      </c>
      <c r="AI247" t="s">
        <v>967</v>
      </c>
      <c r="AJ247">
        <v>0</v>
      </c>
      <c r="AK247">
        <v>47.666699999999999</v>
      </c>
      <c r="AL247">
        <v>3.8100000000000002E-2</v>
      </c>
      <c r="AM247">
        <v>51.378</v>
      </c>
      <c r="AN247" t="s">
        <v>969</v>
      </c>
      <c r="AO247" t="s">
        <v>967</v>
      </c>
      <c r="AP247">
        <v>0</v>
      </c>
      <c r="AQ247">
        <v>63.333300000000001</v>
      </c>
      <c r="AR247">
        <v>7.9000000000000008E-3</v>
      </c>
      <c r="AS247">
        <v>76.882800000000003</v>
      </c>
      <c r="AT247" t="s">
        <v>968</v>
      </c>
      <c r="AU247" t="s">
        <v>967</v>
      </c>
      <c r="AV247">
        <v>0</v>
      </c>
      <c r="AW247">
        <v>55</v>
      </c>
      <c r="AX247">
        <v>7.6E-3</v>
      </c>
      <c r="AY247">
        <v>72.252300000000005</v>
      </c>
      <c r="AZ247" t="s">
        <v>969</v>
      </c>
      <c r="BA247" t="s">
        <v>967</v>
      </c>
      <c r="BB247">
        <v>0</v>
      </c>
      <c r="BC247">
        <v>60</v>
      </c>
      <c r="BD247">
        <v>8.3999999999999995E-3</v>
      </c>
      <c r="BE247">
        <v>69.878799999999998</v>
      </c>
      <c r="BF247" t="s">
        <v>969</v>
      </c>
      <c r="BG247" t="s">
        <v>967</v>
      </c>
      <c r="BH247">
        <v>0</v>
      </c>
      <c r="BI247">
        <v>51.818199999999997</v>
      </c>
      <c r="BJ247">
        <v>1.21E-2</v>
      </c>
      <c r="BK247">
        <v>83.880499999999998</v>
      </c>
      <c r="BL247" t="s">
        <v>969</v>
      </c>
      <c r="BM247" t="s">
        <v>967</v>
      </c>
      <c r="BN247">
        <v>0</v>
      </c>
      <c r="BO247">
        <v>61.666699999999999</v>
      </c>
      <c r="BP247">
        <v>9.4999999999999998E-3</v>
      </c>
      <c r="BQ247">
        <v>79.658799999999999</v>
      </c>
      <c r="BR247" t="s">
        <v>969</v>
      </c>
      <c r="BS247" t="s">
        <v>967</v>
      </c>
      <c r="BT247">
        <v>0</v>
      </c>
      <c r="BU247">
        <v>53.333300000000001</v>
      </c>
      <c r="BV247">
        <v>2.01E-2</v>
      </c>
      <c r="BW247">
        <v>66.832700000000003</v>
      </c>
      <c r="BX247" t="s">
        <v>969</v>
      </c>
      <c r="BY247" t="s">
        <v>967</v>
      </c>
      <c r="BZ247">
        <v>0</v>
      </c>
      <c r="CA247">
        <v>56.666699999999999</v>
      </c>
      <c r="CB247">
        <v>1.2500000000000001E-2</v>
      </c>
      <c r="CC247">
        <v>83.379300000000001</v>
      </c>
      <c r="CD247" t="s">
        <v>969</v>
      </c>
      <c r="CE247" t="s">
        <v>967</v>
      </c>
      <c r="CF247">
        <v>0</v>
      </c>
      <c r="CG247">
        <v>60</v>
      </c>
      <c r="CH247">
        <v>7.7000000000000002E-3</v>
      </c>
      <c r="CI247">
        <v>82.2851</v>
      </c>
      <c r="CJ247" t="s">
        <v>969</v>
      </c>
      <c r="CK247" t="s">
        <v>967</v>
      </c>
      <c r="CL247">
        <v>0</v>
      </c>
      <c r="CM247">
        <v>50</v>
      </c>
      <c r="CN247">
        <v>6.1999999999999998E-3</v>
      </c>
      <c r="CO247">
        <v>68.627700000000004</v>
      </c>
      <c r="CP247" t="s">
        <v>969</v>
      </c>
      <c r="CQ247" t="s">
        <v>967</v>
      </c>
      <c r="CR247">
        <v>0</v>
      </c>
      <c r="CS247">
        <v>53.75</v>
      </c>
      <c r="CT247">
        <v>7.9000000000000008E-3</v>
      </c>
      <c r="CU247">
        <v>80.080799999999996</v>
      </c>
      <c r="CV247" t="s">
        <v>969</v>
      </c>
      <c r="CW247" t="s">
        <v>967</v>
      </c>
      <c r="CX247">
        <v>0</v>
      </c>
      <c r="CY247">
        <v>48</v>
      </c>
      <c r="CZ247">
        <v>1.0800000000000001E-2</v>
      </c>
      <c r="DA247">
        <v>75.414199999999994</v>
      </c>
      <c r="DB247" t="s">
        <v>969</v>
      </c>
      <c r="DC247" t="s">
        <v>967</v>
      </c>
      <c r="DD247">
        <v>0</v>
      </c>
      <c r="DE247">
        <v>49</v>
      </c>
      <c r="DF247">
        <v>9.1000000000000004E-3</v>
      </c>
      <c r="DG247">
        <v>70.789699999999996</v>
      </c>
      <c r="DH247" t="s">
        <v>969</v>
      </c>
      <c r="DI247" t="s">
        <v>967</v>
      </c>
      <c r="DJ247">
        <v>1E-4</v>
      </c>
      <c r="DK247">
        <v>27.083300000000001</v>
      </c>
      <c r="DL247">
        <v>2.5999999999999999E-2</v>
      </c>
      <c r="DM247">
        <v>60.988700000000001</v>
      </c>
      <c r="DN247" t="s">
        <v>968</v>
      </c>
      <c r="DO247" t="s">
        <v>967</v>
      </c>
      <c r="DP247">
        <v>0</v>
      </c>
      <c r="DQ247">
        <v>45.5</v>
      </c>
      <c r="DR247">
        <v>2.64E-2</v>
      </c>
      <c r="DS247">
        <v>57.6111</v>
      </c>
      <c r="DT247">
        <v>0</v>
      </c>
      <c r="DU247">
        <v>0</v>
      </c>
    </row>
    <row r="248" spans="1:125" x14ac:dyDescent="0.25">
      <c r="A248">
        <v>0</v>
      </c>
      <c r="B248" t="s">
        <v>970</v>
      </c>
      <c r="C248" t="s">
        <v>32</v>
      </c>
      <c r="D248" t="s">
        <v>971</v>
      </c>
      <c r="E248" t="s">
        <v>970</v>
      </c>
      <c r="F248">
        <v>0</v>
      </c>
      <c r="G248">
        <v>85</v>
      </c>
      <c r="H248">
        <v>2.0899999999999998E-2</v>
      </c>
      <c r="I248">
        <v>66.154600000000002</v>
      </c>
      <c r="J248" t="s">
        <v>971</v>
      </c>
      <c r="K248" t="s">
        <v>970</v>
      </c>
      <c r="L248">
        <v>0</v>
      </c>
      <c r="M248">
        <v>85</v>
      </c>
      <c r="N248">
        <v>2.0899999999999998E-2</v>
      </c>
      <c r="O248">
        <v>66.154600000000002</v>
      </c>
      <c r="P248" t="s">
        <v>972</v>
      </c>
      <c r="Q248" t="s">
        <v>970</v>
      </c>
      <c r="R248">
        <v>0</v>
      </c>
      <c r="S248">
        <v>83.333299999999994</v>
      </c>
      <c r="T248">
        <v>1.49E-2</v>
      </c>
      <c r="U248">
        <v>65.198700000000002</v>
      </c>
      <c r="V248" t="s">
        <v>973</v>
      </c>
      <c r="W248" t="s">
        <v>970</v>
      </c>
      <c r="X248">
        <v>0</v>
      </c>
      <c r="Y248">
        <v>75</v>
      </c>
      <c r="Z248">
        <v>1.83E-2</v>
      </c>
      <c r="AA248">
        <v>58.9482</v>
      </c>
      <c r="AB248" t="s">
        <v>974</v>
      </c>
      <c r="AC248" t="s">
        <v>970</v>
      </c>
      <c r="AD248">
        <v>0</v>
      </c>
      <c r="AE248">
        <v>85</v>
      </c>
      <c r="AF248">
        <v>2.4199999999999999E-2</v>
      </c>
      <c r="AG248">
        <v>59.238300000000002</v>
      </c>
      <c r="AH248" t="s">
        <v>973</v>
      </c>
      <c r="AI248" t="s">
        <v>970</v>
      </c>
      <c r="AJ248">
        <v>0</v>
      </c>
      <c r="AK248">
        <v>65</v>
      </c>
      <c r="AL248">
        <v>4.4499999999999998E-2</v>
      </c>
      <c r="AM248">
        <v>42.730499999999999</v>
      </c>
      <c r="AN248" t="s">
        <v>973</v>
      </c>
      <c r="AO248" t="s">
        <v>970</v>
      </c>
      <c r="AP248">
        <v>0</v>
      </c>
      <c r="AQ248">
        <v>70</v>
      </c>
      <c r="AR248">
        <v>1.15E-2</v>
      </c>
      <c r="AS248">
        <v>63.055399999999999</v>
      </c>
      <c r="AT248" t="s">
        <v>973</v>
      </c>
      <c r="AU248" t="s">
        <v>970</v>
      </c>
      <c r="AV248">
        <v>0</v>
      </c>
      <c r="AW248">
        <v>65</v>
      </c>
      <c r="AX248">
        <v>1.0200000000000001E-2</v>
      </c>
      <c r="AY248">
        <v>63.1053</v>
      </c>
      <c r="AZ248" t="s">
        <v>973</v>
      </c>
      <c r="BA248" t="s">
        <v>970</v>
      </c>
      <c r="BB248">
        <v>0</v>
      </c>
      <c r="BC248">
        <v>70</v>
      </c>
      <c r="BD248">
        <v>1.1299999999999999E-2</v>
      </c>
      <c r="BE248">
        <v>60.26</v>
      </c>
      <c r="BF248" t="s">
        <v>973</v>
      </c>
      <c r="BG248" t="s">
        <v>970</v>
      </c>
      <c r="BH248">
        <v>0</v>
      </c>
      <c r="BI248">
        <v>72.5</v>
      </c>
      <c r="BJ248">
        <v>2.2100000000000002E-2</v>
      </c>
      <c r="BK248">
        <v>53.184100000000001</v>
      </c>
      <c r="BL248" t="s">
        <v>973</v>
      </c>
      <c r="BM248" t="s">
        <v>970</v>
      </c>
      <c r="BN248">
        <v>0</v>
      </c>
      <c r="BO248">
        <v>50</v>
      </c>
      <c r="BP248">
        <v>1.9199999999999998E-2</v>
      </c>
      <c r="BQ248">
        <v>50.421199999999999</v>
      </c>
      <c r="BR248" t="s">
        <v>972</v>
      </c>
      <c r="BS248" t="s">
        <v>970</v>
      </c>
      <c r="BT248">
        <v>0</v>
      </c>
      <c r="BU248">
        <v>75</v>
      </c>
      <c r="BV248">
        <v>1.6500000000000001E-2</v>
      </c>
      <c r="BW248">
        <v>74.941400000000002</v>
      </c>
      <c r="BX248" t="s">
        <v>972</v>
      </c>
      <c r="BY248" t="s">
        <v>970</v>
      </c>
      <c r="BZ248">
        <v>0</v>
      </c>
      <c r="CA248">
        <v>75</v>
      </c>
      <c r="CB248">
        <v>1.83E-2</v>
      </c>
      <c r="CC248">
        <v>69.142200000000003</v>
      </c>
      <c r="CD248" t="s">
        <v>973</v>
      </c>
      <c r="CE248" t="s">
        <v>970</v>
      </c>
      <c r="CF248">
        <v>0</v>
      </c>
      <c r="CG248">
        <v>80</v>
      </c>
      <c r="CH248">
        <v>1.0500000000000001E-2</v>
      </c>
      <c r="CI248">
        <v>71.254800000000003</v>
      </c>
      <c r="CJ248" t="s">
        <v>973</v>
      </c>
      <c r="CK248" t="s">
        <v>970</v>
      </c>
      <c r="CL248">
        <v>0</v>
      </c>
      <c r="CM248">
        <v>70</v>
      </c>
      <c r="CN248">
        <v>9.1000000000000004E-3</v>
      </c>
      <c r="CO248">
        <v>54.1096</v>
      </c>
      <c r="CP248" t="s">
        <v>973</v>
      </c>
      <c r="CQ248" t="s">
        <v>970</v>
      </c>
      <c r="CR248">
        <v>0</v>
      </c>
      <c r="CS248">
        <v>65</v>
      </c>
      <c r="CT248">
        <v>1.4200000000000001E-2</v>
      </c>
      <c r="CU248">
        <v>56.168700000000001</v>
      </c>
      <c r="CV248" t="s">
        <v>973</v>
      </c>
      <c r="CW248" t="s">
        <v>970</v>
      </c>
      <c r="CX248">
        <v>0</v>
      </c>
      <c r="CY248">
        <v>65</v>
      </c>
      <c r="CZ248">
        <v>1.8200000000000001E-2</v>
      </c>
      <c r="DA248">
        <v>53.499499999999998</v>
      </c>
      <c r="DB248" t="s">
        <v>973</v>
      </c>
      <c r="DC248" t="s">
        <v>970</v>
      </c>
      <c r="DD248">
        <v>0</v>
      </c>
      <c r="DE248">
        <v>62.5</v>
      </c>
      <c r="DF248">
        <v>1.5900000000000001E-2</v>
      </c>
      <c r="DG248">
        <v>50.843800000000002</v>
      </c>
      <c r="DH248" t="s">
        <v>975</v>
      </c>
      <c r="DI248" t="s">
        <v>970</v>
      </c>
      <c r="DJ248">
        <v>0</v>
      </c>
      <c r="DK248">
        <v>85</v>
      </c>
      <c r="DL248">
        <v>2.3300000000000001E-2</v>
      </c>
      <c r="DM248">
        <v>64.902600000000007</v>
      </c>
      <c r="DN248" t="s">
        <v>976</v>
      </c>
      <c r="DO248" t="s">
        <v>970</v>
      </c>
      <c r="DP248">
        <v>0</v>
      </c>
      <c r="DQ248">
        <v>85</v>
      </c>
      <c r="DR248">
        <v>2.0400000000000001E-2</v>
      </c>
      <c r="DS248">
        <v>66.735100000000003</v>
      </c>
      <c r="DT248">
        <v>0</v>
      </c>
      <c r="DU248">
        <v>0</v>
      </c>
    </row>
    <row r="249" spans="1:125" x14ac:dyDescent="0.25">
      <c r="A249">
        <v>0</v>
      </c>
      <c r="B249" t="s">
        <v>977</v>
      </c>
      <c r="C249" t="s">
        <v>32</v>
      </c>
      <c r="D249" t="s">
        <v>978</v>
      </c>
      <c r="E249" t="s">
        <v>977</v>
      </c>
      <c r="F249">
        <v>2.9999999999999997E-4</v>
      </c>
      <c r="G249">
        <v>25.444400000000002</v>
      </c>
      <c r="H249">
        <v>3.5000000000000003E-2</v>
      </c>
      <c r="I249">
        <v>41.4863</v>
      </c>
      <c r="J249" t="s">
        <v>978</v>
      </c>
      <c r="K249" t="s">
        <v>977</v>
      </c>
      <c r="L249">
        <v>2.9999999999999997E-4</v>
      </c>
      <c r="M249">
        <v>25.444400000000002</v>
      </c>
      <c r="N249">
        <v>3.5000000000000003E-2</v>
      </c>
      <c r="O249">
        <v>41.4863</v>
      </c>
      <c r="P249" t="s">
        <v>978</v>
      </c>
      <c r="Q249" t="s">
        <v>977</v>
      </c>
      <c r="R249">
        <v>2.0000000000000001E-4</v>
      </c>
      <c r="S249">
        <v>27.35</v>
      </c>
      <c r="T249">
        <v>2.5399999999999999E-2</v>
      </c>
      <c r="U249">
        <v>33.445099999999996</v>
      </c>
      <c r="V249" t="s">
        <v>978</v>
      </c>
      <c r="W249" t="s">
        <v>977</v>
      </c>
      <c r="X249">
        <v>1E-4</v>
      </c>
      <c r="Y249">
        <v>30.8</v>
      </c>
      <c r="Z249">
        <v>4.0800000000000003E-2</v>
      </c>
      <c r="AA249">
        <v>23.997699999999998</v>
      </c>
      <c r="AB249" t="s">
        <v>978</v>
      </c>
      <c r="AC249" t="s">
        <v>977</v>
      </c>
      <c r="AD249">
        <v>2.0000000000000001E-4</v>
      </c>
      <c r="AE249">
        <v>23.769200000000001</v>
      </c>
      <c r="AF249">
        <v>6.4299999999999996E-2</v>
      </c>
      <c r="AG249">
        <v>19.948</v>
      </c>
      <c r="AH249" t="s">
        <v>978</v>
      </c>
      <c r="AI249" t="s">
        <v>977</v>
      </c>
      <c r="AJ249">
        <v>1E-4</v>
      </c>
      <c r="AK249">
        <v>41.75</v>
      </c>
      <c r="AL249">
        <v>4.9399999999999999E-2</v>
      </c>
      <c r="AM249">
        <v>37.230200000000004</v>
      </c>
      <c r="AN249" t="s">
        <v>978</v>
      </c>
      <c r="AO249" t="s">
        <v>977</v>
      </c>
      <c r="AP249">
        <v>1.7600000000000001E-2</v>
      </c>
      <c r="AQ249">
        <v>3.6124999999999998</v>
      </c>
      <c r="AR249">
        <v>0.10580000000000001</v>
      </c>
      <c r="AS249">
        <v>5.1860999999999997</v>
      </c>
      <c r="AT249" t="s">
        <v>978</v>
      </c>
      <c r="AU249" t="s">
        <v>977</v>
      </c>
      <c r="AV249">
        <v>1.12E-2</v>
      </c>
      <c r="AW249">
        <v>3.13</v>
      </c>
      <c r="AX249">
        <v>0.1656</v>
      </c>
      <c r="AY249">
        <v>4.6638999999999999</v>
      </c>
      <c r="AZ249" t="s">
        <v>978</v>
      </c>
      <c r="BA249" t="s">
        <v>977</v>
      </c>
      <c r="BB249">
        <v>1.9900000000000001E-2</v>
      </c>
      <c r="BC249">
        <v>3.1463000000000001</v>
      </c>
      <c r="BD249">
        <v>0.17150000000000001</v>
      </c>
      <c r="BE249">
        <v>4.6054000000000004</v>
      </c>
      <c r="BF249" t="s">
        <v>978</v>
      </c>
      <c r="BG249" t="s">
        <v>977</v>
      </c>
      <c r="BH249">
        <v>4.7000000000000002E-3</v>
      </c>
      <c r="BI249">
        <v>5.7918000000000003</v>
      </c>
      <c r="BJ249">
        <v>6.93E-2</v>
      </c>
      <c r="BK249">
        <v>7.5877999999999997</v>
      </c>
      <c r="BL249" t="s">
        <v>978</v>
      </c>
      <c r="BM249" t="s">
        <v>977</v>
      </c>
      <c r="BN249">
        <v>5.4000000000000003E-3</v>
      </c>
      <c r="BO249">
        <v>5.4397000000000002</v>
      </c>
      <c r="BP249">
        <v>8.5400000000000004E-2</v>
      </c>
      <c r="BQ249">
        <v>8.1259999999999994</v>
      </c>
      <c r="BR249" t="s">
        <v>978</v>
      </c>
      <c r="BS249" t="s">
        <v>977</v>
      </c>
      <c r="BT249">
        <v>4.0000000000000002E-4</v>
      </c>
      <c r="BU249">
        <v>11.723699999999999</v>
      </c>
      <c r="BV249">
        <v>6.5199999999999994E-2</v>
      </c>
      <c r="BW249">
        <v>19.407399999999999</v>
      </c>
      <c r="BX249" t="s">
        <v>978</v>
      </c>
      <c r="BY249" t="s">
        <v>977</v>
      </c>
      <c r="BZ249">
        <v>4.1000000000000003E-3</v>
      </c>
      <c r="CA249">
        <v>4.9211999999999998</v>
      </c>
      <c r="CB249">
        <v>9.9699999999999997E-2</v>
      </c>
      <c r="CC249">
        <v>9.9816000000000003</v>
      </c>
      <c r="CD249" t="s">
        <v>978</v>
      </c>
      <c r="CE249" t="s">
        <v>977</v>
      </c>
      <c r="CF249">
        <v>5.8999999999999999E-3</v>
      </c>
      <c r="CG249">
        <v>3.2122999999999999</v>
      </c>
      <c r="CH249">
        <v>0.1014</v>
      </c>
      <c r="CI249">
        <v>5.2962999999999996</v>
      </c>
      <c r="CJ249" t="s">
        <v>978</v>
      </c>
      <c r="CK249" t="s">
        <v>977</v>
      </c>
      <c r="CL249">
        <v>2.3E-3</v>
      </c>
      <c r="CM249">
        <v>4.9466999999999999</v>
      </c>
      <c r="CN249">
        <v>6.3500000000000001E-2</v>
      </c>
      <c r="CO249">
        <v>5.7609000000000004</v>
      </c>
      <c r="CP249" t="s">
        <v>978</v>
      </c>
      <c r="CQ249" t="s">
        <v>977</v>
      </c>
      <c r="CR249">
        <v>3.0999999999999999E-3</v>
      </c>
      <c r="CS249">
        <v>6.6087999999999996</v>
      </c>
      <c r="CT249">
        <v>6.7799999999999999E-2</v>
      </c>
      <c r="CU249">
        <v>8.9064999999999994</v>
      </c>
      <c r="CV249" t="s">
        <v>978</v>
      </c>
      <c r="CW249" t="s">
        <v>977</v>
      </c>
      <c r="CX249">
        <v>5.1999999999999998E-3</v>
      </c>
      <c r="CY249">
        <v>6.5412999999999997</v>
      </c>
      <c r="CZ249">
        <v>7.8799999999999995E-2</v>
      </c>
      <c r="DA249">
        <v>8.8571000000000009</v>
      </c>
      <c r="DB249" t="s">
        <v>978</v>
      </c>
      <c r="DC249" t="s">
        <v>977</v>
      </c>
      <c r="DD249">
        <v>8.6E-3</v>
      </c>
      <c r="DE249">
        <v>4.7176999999999998</v>
      </c>
      <c r="DF249">
        <v>0.1026</v>
      </c>
      <c r="DG249">
        <v>6.0839999999999996</v>
      </c>
      <c r="DH249" t="s">
        <v>978</v>
      </c>
      <c r="DI249" t="s">
        <v>977</v>
      </c>
      <c r="DJ249">
        <v>2.0999999999999999E-3</v>
      </c>
      <c r="DK249">
        <v>8.3511000000000006</v>
      </c>
      <c r="DL249">
        <v>0.13300000000000001</v>
      </c>
      <c r="DM249">
        <v>12.496499999999999</v>
      </c>
      <c r="DN249" t="s">
        <v>978</v>
      </c>
      <c r="DO249" t="s">
        <v>977</v>
      </c>
      <c r="DP249">
        <v>3.2000000000000002E-3</v>
      </c>
      <c r="DQ249">
        <v>9.4611000000000001</v>
      </c>
      <c r="DR249">
        <v>0.1164</v>
      </c>
      <c r="DS249">
        <v>13.934799999999999</v>
      </c>
      <c r="DT249">
        <v>4.7000000000000002E-3</v>
      </c>
      <c r="DU249">
        <v>0</v>
      </c>
    </row>
    <row r="250" spans="1:125" x14ac:dyDescent="0.25">
      <c r="A250">
        <v>0</v>
      </c>
      <c r="B250" t="s">
        <v>979</v>
      </c>
      <c r="C250" t="s">
        <v>32</v>
      </c>
      <c r="D250" t="s">
        <v>980</v>
      </c>
      <c r="E250" t="s">
        <v>979</v>
      </c>
      <c r="F250">
        <v>0</v>
      </c>
      <c r="G250">
        <v>63.571399999999997</v>
      </c>
      <c r="H250">
        <v>1.5599999999999999E-2</v>
      </c>
      <c r="I250">
        <v>79.059799999999996</v>
      </c>
      <c r="J250" t="s">
        <v>980</v>
      </c>
      <c r="K250" t="s">
        <v>979</v>
      </c>
      <c r="L250">
        <v>0</v>
      </c>
      <c r="M250">
        <v>63.571399999999997</v>
      </c>
      <c r="N250">
        <v>1.5599999999999999E-2</v>
      </c>
      <c r="O250">
        <v>79.059799999999996</v>
      </c>
      <c r="P250" t="s">
        <v>980</v>
      </c>
      <c r="Q250" t="s">
        <v>979</v>
      </c>
      <c r="R250">
        <v>0</v>
      </c>
      <c r="S250">
        <v>69.166700000000006</v>
      </c>
      <c r="T250">
        <v>9.2999999999999992E-3</v>
      </c>
      <c r="U250">
        <v>87.606999999999999</v>
      </c>
      <c r="V250" t="s">
        <v>980</v>
      </c>
      <c r="W250" t="s">
        <v>979</v>
      </c>
      <c r="X250">
        <v>0</v>
      </c>
      <c r="Y250">
        <v>65</v>
      </c>
      <c r="Z250">
        <v>1.4E-2</v>
      </c>
      <c r="AA250">
        <v>72.016400000000004</v>
      </c>
      <c r="AB250" t="s">
        <v>981</v>
      </c>
      <c r="AC250" t="s">
        <v>979</v>
      </c>
      <c r="AD250">
        <v>0</v>
      </c>
      <c r="AE250">
        <v>42.5</v>
      </c>
      <c r="AF250">
        <v>3.1300000000000001E-2</v>
      </c>
      <c r="AG250">
        <v>47.116199999999999</v>
      </c>
      <c r="AH250" t="s">
        <v>981</v>
      </c>
      <c r="AI250" t="s">
        <v>979</v>
      </c>
      <c r="AJ250">
        <v>1E-4</v>
      </c>
      <c r="AK250">
        <v>44.25</v>
      </c>
      <c r="AL250">
        <v>4.2700000000000002E-2</v>
      </c>
      <c r="AM250">
        <v>45.046500000000002</v>
      </c>
      <c r="AN250" t="s">
        <v>980</v>
      </c>
      <c r="AO250" t="s">
        <v>979</v>
      </c>
      <c r="AP250">
        <v>0</v>
      </c>
      <c r="AQ250">
        <v>46.333300000000001</v>
      </c>
      <c r="AR250">
        <v>1.1900000000000001E-2</v>
      </c>
      <c r="AS250">
        <v>61.621600000000001</v>
      </c>
      <c r="AT250" t="s">
        <v>980</v>
      </c>
      <c r="AU250" t="s">
        <v>979</v>
      </c>
      <c r="AV250">
        <v>0</v>
      </c>
      <c r="AW250">
        <v>36</v>
      </c>
      <c r="AX250">
        <v>1.3599999999999999E-2</v>
      </c>
      <c r="AY250">
        <v>53.704900000000002</v>
      </c>
      <c r="AZ250" t="s">
        <v>980</v>
      </c>
      <c r="BA250" t="s">
        <v>979</v>
      </c>
      <c r="BB250">
        <v>0</v>
      </c>
      <c r="BC250">
        <v>32.333300000000001</v>
      </c>
      <c r="BD250">
        <v>1.38E-2</v>
      </c>
      <c r="BE250">
        <v>53.849699999999999</v>
      </c>
      <c r="BF250" t="s">
        <v>980</v>
      </c>
      <c r="BG250" t="s">
        <v>979</v>
      </c>
      <c r="BH250">
        <v>0</v>
      </c>
      <c r="BI250">
        <v>49</v>
      </c>
      <c r="BJ250">
        <v>1.4200000000000001E-2</v>
      </c>
      <c r="BK250">
        <v>76.884399999999999</v>
      </c>
      <c r="BL250" t="s">
        <v>980</v>
      </c>
      <c r="BM250" t="s">
        <v>979</v>
      </c>
      <c r="BN250">
        <v>0</v>
      </c>
      <c r="BO250">
        <v>63.333300000000001</v>
      </c>
      <c r="BP250">
        <v>1.11E-2</v>
      </c>
      <c r="BQ250">
        <v>73.730400000000003</v>
      </c>
      <c r="BR250" t="s">
        <v>981</v>
      </c>
      <c r="BS250" t="s">
        <v>979</v>
      </c>
      <c r="BT250">
        <v>0</v>
      </c>
      <c r="BU250">
        <v>53.333300000000001</v>
      </c>
      <c r="BV250">
        <v>1.9099999999999999E-2</v>
      </c>
      <c r="BW250">
        <v>69.111699999999999</v>
      </c>
      <c r="BX250" t="s">
        <v>980</v>
      </c>
      <c r="BY250" t="s">
        <v>979</v>
      </c>
      <c r="BZ250">
        <v>0</v>
      </c>
      <c r="CA250">
        <v>52</v>
      </c>
      <c r="CB250">
        <v>1.9E-2</v>
      </c>
      <c r="CC250">
        <v>67.715500000000006</v>
      </c>
      <c r="CD250" t="s">
        <v>980</v>
      </c>
      <c r="CE250" t="s">
        <v>979</v>
      </c>
      <c r="CF250">
        <v>0</v>
      </c>
      <c r="CG250">
        <v>50</v>
      </c>
      <c r="CH250">
        <v>1.01E-2</v>
      </c>
      <c r="CI250">
        <v>72.811800000000005</v>
      </c>
      <c r="CJ250" t="s">
        <v>981</v>
      </c>
      <c r="CK250" t="s">
        <v>979</v>
      </c>
      <c r="CL250">
        <v>0</v>
      </c>
      <c r="CM250">
        <v>40</v>
      </c>
      <c r="CN250">
        <v>8.3999999999999995E-3</v>
      </c>
      <c r="CO250">
        <v>57.267400000000002</v>
      </c>
      <c r="CP250" t="s">
        <v>980</v>
      </c>
      <c r="CQ250" t="s">
        <v>979</v>
      </c>
      <c r="CR250">
        <v>0</v>
      </c>
      <c r="CS250">
        <v>55</v>
      </c>
      <c r="CT250">
        <v>1.0200000000000001E-2</v>
      </c>
      <c r="CU250">
        <v>70.151899999999998</v>
      </c>
      <c r="CV250" t="s">
        <v>982</v>
      </c>
      <c r="CW250" t="s">
        <v>979</v>
      </c>
      <c r="CX250">
        <v>0</v>
      </c>
      <c r="CY250">
        <v>48.5</v>
      </c>
      <c r="CZ250">
        <v>1.24E-2</v>
      </c>
      <c r="DA250">
        <v>69.7864</v>
      </c>
      <c r="DB250" t="s">
        <v>982</v>
      </c>
      <c r="DC250" t="s">
        <v>979</v>
      </c>
      <c r="DD250">
        <v>0</v>
      </c>
      <c r="DE250">
        <v>37.333300000000001</v>
      </c>
      <c r="DF250">
        <v>1.3299999999999999E-2</v>
      </c>
      <c r="DG250">
        <v>57.3872</v>
      </c>
      <c r="DH250" t="s">
        <v>980</v>
      </c>
      <c r="DI250" t="s">
        <v>979</v>
      </c>
      <c r="DJ250">
        <v>0</v>
      </c>
      <c r="DK250">
        <v>43.5</v>
      </c>
      <c r="DL250">
        <v>3.3700000000000001E-2</v>
      </c>
      <c r="DM250">
        <v>51.750399999999999</v>
      </c>
      <c r="DN250" t="s">
        <v>981</v>
      </c>
      <c r="DO250" t="s">
        <v>979</v>
      </c>
      <c r="DP250">
        <v>0</v>
      </c>
      <c r="DQ250">
        <v>44.333300000000001</v>
      </c>
      <c r="DR250">
        <v>3.0300000000000001E-2</v>
      </c>
      <c r="DS250">
        <v>52.914700000000003</v>
      </c>
      <c r="DT250">
        <v>0</v>
      </c>
      <c r="DU250">
        <v>0</v>
      </c>
    </row>
    <row r="251" spans="1:125" x14ac:dyDescent="0.25">
      <c r="A251">
        <v>0</v>
      </c>
      <c r="B251" t="s">
        <v>983</v>
      </c>
      <c r="C251" t="s">
        <v>32</v>
      </c>
      <c r="D251" t="s">
        <v>984</v>
      </c>
      <c r="E251" t="s">
        <v>983</v>
      </c>
      <c r="F251">
        <v>0</v>
      </c>
      <c r="G251">
        <v>87.5</v>
      </c>
      <c r="H251">
        <v>1.9300000000000001E-2</v>
      </c>
      <c r="I251">
        <v>69.8459</v>
      </c>
      <c r="J251" t="s">
        <v>984</v>
      </c>
      <c r="K251" t="s">
        <v>983</v>
      </c>
      <c r="L251">
        <v>0</v>
      </c>
      <c r="M251">
        <v>87.5</v>
      </c>
      <c r="N251">
        <v>1.9300000000000001E-2</v>
      </c>
      <c r="O251">
        <v>69.8459</v>
      </c>
      <c r="P251" t="s">
        <v>984</v>
      </c>
      <c r="Q251" t="s">
        <v>983</v>
      </c>
      <c r="R251">
        <v>0</v>
      </c>
      <c r="S251">
        <v>80</v>
      </c>
      <c r="T251">
        <v>1.6799999999999999E-2</v>
      </c>
      <c r="U251">
        <v>58.072299999999998</v>
      </c>
      <c r="V251" t="s">
        <v>984</v>
      </c>
      <c r="W251" t="s">
        <v>983</v>
      </c>
      <c r="X251">
        <v>0</v>
      </c>
      <c r="Y251">
        <v>85</v>
      </c>
      <c r="Z251">
        <v>1.8599999999999998E-2</v>
      </c>
      <c r="AA251">
        <v>58.122999999999998</v>
      </c>
      <c r="AB251" t="s">
        <v>984</v>
      </c>
      <c r="AC251" t="s">
        <v>983</v>
      </c>
      <c r="AD251">
        <v>0</v>
      </c>
      <c r="AE251">
        <v>72.5</v>
      </c>
      <c r="AF251">
        <v>3.04E-2</v>
      </c>
      <c r="AG251">
        <v>48.407600000000002</v>
      </c>
      <c r="AH251" t="s">
        <v>984</v>
      </c>
      <c r="AI251" t="s">
        <v>983</v>
      </c>
      <c r="AJ251">
        <v>0</v>
      </c>
      <c r="AK251">
        <v>85</v>
      </c>
      <c r="AL251">
        <v>3.85E-2</v>
      </c>
      <c r="AM251">
        <v>50.865900000000003</v>
      </c>
      <c r="AN251" t="s">
        <v>984</v>
      </c>
      <c r="AO251" t="s">
        <v>983</v>
      </c>
      <c r="AP251">
        <v>0</v>
      </c>
      <c r="AQ251">
        <v>90</v>
      </c>
      <c r="AR251">
        <v>8.3000000000000001E-3</v>
      </c>
      <c r="AS251">
        <v>74.859499999999997</v>
      </c>
      <c r="AT251" t="s">
        <v>984</v>
      </c>
      <c r="AU251" t="s">
        <v>983</v>
      </c>
      <c r="AV251">
        <v>0</v>
      </c>
      <c r="AW251">
        <v>100</v>
      </c>
      <c r="AX251">
        <v>1.06E-2</v>
      </c>
      <c r="AY251">
        <v>61.645600000000002</v>
      </c>
      <c r="AZ251" t="s">
        <v>984</v>
      </c>
      <c r="BA251" t="s">
        <v>983</v>
      </c>
      <c r="BB251">
        <v>0</v>
      </c>
      <c r="BC251">
        <v>100</v>
      </c>
      <c r="BD251">
        <v>9.4999999999999998E-3</v>
      </c>
      <c r="BE251">
        <v>65.944400000000002</v>
      </c>
      <c r="BF251" t="s">
        <v>985</v>
      </c>
      <c r="BG251" t="s">
        <v>983</v>
      </c>
      <c r="BH251">
        <v>0</v>
      </c>
      <c r="BI251">
        <v>87.5</v>
      </c>
      <c r="BJ251">
        <v>1.43E-2</v>
      </c>
      <c r="BK251">
        <v>76.636099999999999</v>
      </c>
      <c r="BL251" t="s">
        <v>985</v>
      </c>
      <c r="BM251" t="s">
        <v>983</v>
      </c>
      <c r="BN251">
        <v>0</v>
      </c>
      <c r="BO251">
        <v>80</v>
      </c>
      <c r="BP251">
        <v>1.0699999999999999E-2</v>
      </c>
      <c r="BQ251">
        <v>75.147800000000004</v>
      </c>
      <c r="BR251" t="s">
        <v>984</v>
      </c>
      <c r="BS251" t="s">
        <v>983</v>
      </c>
      <c r="BT251">
        <v>0</v>
      </c>
      <c r="BU251">
        <v>75</v>
      </c>
      <c r="BV251">
        <v>2.29E-2</v>
      </c>
      <c r="BW251">
        <v>61.279000000000003</v>
      </c>
      <c r="BX251" t="s">
        <v>985</v>
      </c>
      <c r="BY251" t="s">
        <v>983</v>
      </c>
      <c r="BZ251">
        <v>0</v>
      </c>
      <c r="CA251">
        <v>54</v>
      </c>
      <c r="CB251">
        <v>2.8400000000000002E-2</v>
      </c>
      <c r="CC251">
        <v>50.314399999999999</v>
      </c>
      <c r="CD251" t="s">
        <v>986</v>
      </c>
      <c r="CE251" t="s">
        <v>983</v>
      </c>
      <c r="CF251">
        <v>0</v>
      </c>
      <c r="CG251">
        <v>100</v>
      </c>
      <c r="CH251">
        <v>8.9999999999999993E-3</v>
      </c>
      <c r="CI251">
        <v>76.942400000000006</v>
      </c>
      <c r="CJ251" t="s">
        <v>987</v>
      </c>
      <c r="CK251" t="s">
        <v>983</v>
      </c>
      <c r="CL251">
        <v>0</v>
      </c>
      <c r="CM251">
        <v>70</v>
      </c>
      <c r="CN251">
        <v>6.8999999999999999E-3</v>
      </c>
      <c r="CO251">
        <v>64.346699999999998</v>
      </c>
      <c r="CP251" t="s">
        <v>985</v>
      </c>
      <c r="CQ251" t="s">
        <v>983</v>
      </c>
      <c r="CR251">
        <v>0</v>
      </c>
      <c r="CS251">
        <v>75</v>
      </c>
      <c r="CT251">
        <v>1.09E-2</v>
      </c>
      <c r="CU251">
        <v>67.336699999999993</v>
      </c>
      <c r="CV251" t="s">
        <v>984</v>
      </c>
      <c r="CW251" t="s">
        <v>983</v>
      </c>
      <c r="CX251">
        <v>0</v>
      </c>
      <c r="CY251">
        <v>80</v>
      </c>
      <c r="CZ251">
        <v>1.2699999999999999E-2</v>
      </c>
      <c r="DA251">
        <v>68.7864</v>
      </c>
      <c r="DB251" t="s">
        <v>984</v>
      </c>
      <c r="DC251" t="s">
        <v>983</v>
      </c>
      <c r="DD251">
        <v>0</v>
      </c>
      <c r="DE251">
        <v>70</v>
      </c>
      <c r="DF251">
        <v>1.24E-2</v>
      </c>
      <c r="DG251">
        <v>59.898200000000003</v>
      </c>
      <c r="DH251" t="s">
        <v>984</v>
      </c>
      <c r="DI251" t="s">
        <v>983</v>
      </c>
      <c r="DJ251">
        <v>0</v>
      </c>
      <c r="DK251">
        <v>67.5</v>
      </c>
      <c r="DL251">
        <v>3.0099999999999998E-2</v>
      </c>
      <c r="DM251">
        <v>55.666200000000003</v>
      </c>
      <c r="DN251" t="s">
        <v>984</v>
      </c>
      <c r="DO251" t="s">
        <v>983</v>
      </c>
      <c r="DP251">
        <v>0</v>
      </c>
      <c r="DQ251">
        <v>67.5</v>
      </c>
      <c r="DR251">
        <v>2.52E-2</v>
      </c>
      <c r="DS251">
        <v>59.201099999999997</v>
      </c>
      <c r="DT251">
        <v>0</v>
      </c>
      <c r="DU251">
        <v>0</v>
      </c>
    </row>
    <row r="252" spans="1:125" x14ac:dyDescent="0.25">
      <c r="A252">
        <v>0</v>
      </c>
      <c r="B252" t="s">
        <v>988</v>
      </c>
      <c r="C252" t="s">
        <v>32</v>
      </c>
      <c r="D252" t="s">
        <v>989</v>
      </c>
      <c r="E252" t="s">
        <v>988</v>
      </c>
      <c r="F252">
        <v>0</v>
      </c>
      <c r="G252">
        <v>87.5</v>
      </c>
      <c r="H252">
        <v>1.6199999999999999E-2</v>
      </c>
      <c r="I252">
        <v>77.436899999999994</v>
      </c>
      <c r="J252" t="s">
        <v>989</v>
      </c>
      <c r="K252" t="s">
        <v>988</v>
      </c>
      <c r="L252">
        <v>0</v>
      </c>
      <c r="M252">
        <v>87.5</v>
      </c>
      <c r="N252">
        <v>1.6199999999999999E-2</v>
      </c>
      <c r="O252">
        <v>77.436899999999994</v>
      </c>
      <c r="P252" t="s">
        <v>989</v>
      </c>
      <c r="Q252" t="s">
        <v>988</v>
      </c>
      <c r="R252">
        <v>0</v>
      </c>
      <c r="S252">
        <v>90</v>
      </c>
      <c r="T252">
        <v>1.2999999999999999E-2</v>
      </c>
      <c r="U252">
        <v>73.104299999999995</v>
      </c>
      <c r="V252" t="s">
        <v>990</v>
      </c>
      <c r="W252" t="s">
        <v>988</v>
      </c>
      <c r="X252">
        <v>0</v>
      </c>
      <c r="Y252">
        <v>100</v>
      </c>
      <c r="Z252">
        <v>1.12E-2</v>
      </c>
      <c r="AA252">
        <v>81.730599999999995</v>
      </c>
      <c r="AB252" t="s">
        <v>990</v>
      </c>
      <c r="AC252" t="s">
        <v>988</v>
      </c>
      <c r="AD252">
        <v>0</v>
      </c>
      <c r="AE252">
        <v>90</v>
      </c>
      <c r="AF252">
        <v>2.4E-2</v>
      </c>
      <c r="AG252">
        <v>59.726999999999997</v>
      </c>
      <c r="AH252" t="s">
        <v>990</v>
      </c>
      <c r="AI252" t="s">
        <v>988</v>
      </c>
      <c r="AJ252">
        <v>0</v>
      </c>
      <c r="AK252">
        <v>82.5</v>
      </c>
      <c r="AL252">
        <v>3.3300000000000003E-2</v>
      </c>
      <c r="AM252">
        <v>58.964799999999997</v>
      </c>
      <c r="AN252" t="s">
        <v>990</v>
      </c>
      <c r="AO252" t="s">
        <v>988</v>
      </c>
      <c r="AP252">
        <v>0</v>
      </c>
      <c r="AQ252">
        <v>72.5</v>
      </c>
      <c r="AR252">
        <v>7.1999999999999998E-3</v>
      </c>
      <c r="AS252">
        <v>79.698700000000002</v>
      </c>
      <c r="AT252" t="s">
        <v>990</v>
      </c>
      <c r="AU252" t="s">
        <v>988</v>
      </c>
      <c r="AV252">
        <v>0</v>
      </c>
      <c r="AW252">
        <v>100</v>
      </c>
      <c r="AX252">
        <v>8.2000000000000007E-3</v>
      </c>
      <c r="AY252">
        <v>69.797600000000003</v>
      </c>
      <c r="AZ252" t="s">
        <v>990</v>
      </c>
      <c r="BA252" t="s">
        <v>988</v>
      </c>
      <c r="BB252">
        <v>0</v>
      </c>
      <c r="BC252">
        <v>70</v>
      </c>
      <c r="BD252">
        <v>8.3999999999999995E-3</v>
      </c>
      <c r="BE252">
        <v>69.665000000000006</v>
      </c>
      <c r="BF252" t="s">
        <v>989</v>
      </c>
      <c r="BG252" t="s">
        <v>988</v>
      </c>
      <c r="BH252">
        <v>0</v>
      </c>
      <c r="BI252">
        <v>85</v>
      </c>
      <c r="BJ252">
        <v>1.35E-2</v>
      </c>
      <c r="BK252">
        <v>79.2483</v>
      </c>
      <c r="BL252" t="s">
        <v>989</v>
      </c>
      <c r="BM252" t="s">
        <v>988</v>
      </c>
      <c r="BN252">
        <v>0</v>
      </c>
      <c r="BO252">
        <v>80</v>
      </c>
      <c r="BP252">
        <v>8.6999999999999994E-3</v>
      </c>
      <c r="BQ252">
        <v>82.677199999999999</v>
      </c>
      <c r="BR252" t="s">
        <v>989</v>
      </c>
      <c r="BS252" t="s">
        <v>988</v>
      </c>
      <c r="BT252">
        <v>0</v>
      </c>
      <c r="BU252">
        <v>85</v>
      </c>
      <c r="BV252">
        <v>8.3999999999999995E-3</v>
      </c>
      <c r="BW252">
        <v>94.076300000000003</v>
      </c>
      <c r="BX252" t="s">
        <v>991</v>
      </c>
      <c r="BY252" t="s">
        <v>988</v>
      </c>
      <c r="BZ252">
        <v>0</v>
      </c>
      <c r="CA252">
        <v>80</v>
      </c>
      <c r="CB252">
        <v>9.9000000000000008E-3</v>
      </c>
      <c r="CC252">
        <v>89.810100000000006</v>
      </c>
      <c r="CD252" t="s">
        <v>990</v>
      </c>
      <c r="CE252" t="s">
        <v>988</v>
      </c>
      <c r="CF252">
        <v>0</v>
      </c>
      <c r="CG252">
        <v>100</v>
      </c>
      <c r="CH252">
        <v>6.1999999999999998E-3</v>
      </c>
      <c r="CI252">
        <v>88.748999999999995</v>
      </c>
      <c r="CJ252" t="s">
        <v>989</v>
      </c>
      <c r="CK252" t="s">
        <v>988</v>
      </c>
      <c r="CL252">
        <v>0</v>
      </c>
      <c r="CM252">
        <v>70</v>
      </c>
      <c r="CN252">
        <v>6.6E-3</v>
      </c>
      <c r="CO252">
        <v>66.0124</v>
      </c>
      <c r="CP252" t="s">
        <v>989</v>
      </c>
      <c r="CQ252" t="s">
        <v>988</v>
      </c>
      <c r="CR252">
        <v>0</v>
      </c>
      <c r="CS252">
        <v>70</v>
      </c>
      <c r="CT252">
        <v>7.6E-3</v>
      </c>
      <c r="CU252">
        <v>81.4542</v>
      </c>
      <c r="CV252" t="s">
        <v>989</v>
      </c>
      <c r="CW252" t="s">
        <v>988</v>
      </c>
      <c r="CX252">
        <v>0</v>
      </c>
      <c r="CY252">
        <v>75</v>
      </c>
      <c r="CZ252">
        <v>0.01</v>
      </c>
      <c r="DA252">
        <v>78.339399999999998</v>
      </c>
      <c r="DB252" t="s">
        <v>989</v>
      </c>
      <c r="DC252" t="s">
        <v>988</v>
      </c>
      <c r="DD252">
        <v>0</v>
      </c>
      <c r="DE252">
        <v>70</v>
      </c>
      <c r="DF252">
        <v>1.09E-2</v>
      </c>
      <c r="DG252">
        <v>64.3917</v>
      </c>
      <c r="DH252" t="s">
        <v>990</v>
      </c>
      <c r="DI252" t="s">
        <v>988</v>
      </c>
      <c r="DJ252">
        <v>0</v>
      </c>
      <c r="DK252">
        <v>85</v>
      </c>
      <c r="DL252">
        <v>1.7299999999999999E-2</v>
      </c>
      <c r="DM252">
        <v>74.918899999999994</v>
      </c>
      <c r="DN252" t="s">
        <v>989</v>
      </c>
      <c r="DO252" t="s">
        <v>988</v>
      </c>
      <c r="DP252">
        <v>0</v>
      </c>
      <c r="DQ252">
        <v>75</v>
      </c>
      <c r="DR252">
        <v>1.6899999999999998E-2</v>
      </c>
      <c r="DS252">
        <v>72.938199999999995</v>
      </c>
      <c r="DT252">
        <v>0</v>
      </c>
      <c r="DU252">
        <v>0</v>
      </c>
    </row>
    <row r="253" spans="1:125" x14ac:dyDescent="0.25">
      <c r="A253">
        <v>0</v>
      </c>
      <c r="B253" t="s">
        <v>992</v>
      </c>
      <c r="C253" t="s">
        <v>32</v>
      </c>
      <c r="D253" t="s">
        <v>993</v>
      </c>
      <c r="E253" t="s">
        <v>992</v>
      </c>
      <c r="F253">
        <v>8.0000000000000004E-4</v>
      </c>
      <c r="G253">
        <v>16.586500000000001</v>
      </c>
      <c r="H253">
        <v>4.6199999999999998E-2</v>
      </c>
      <c r="I253">
        <v>30.203700000000001</v>
      </c>
      <c r="J253" t="s">
        <v>993</v>
      </c>
      <c r="K253" t="s">
        <v>992</v>
      </c>
      <c r="L253">
        <v>8.0000000000000004E-4</v>
      </c>
      <c r="M253">
        <v>16.586500000000001</v>
      </c>
      <c r="N253">
        <v>4.6199999999999998E-2</v>
      </c>
      <c r="O253">
        <v>30.203700000000001</v>
      </c>
      <c r="P253" t="s">
        <v>993</v>
      </c>
      <c r="Q253" t="s">
        <v>992</v>
      </c>
      <c r="R253">
        <v>1E-3</v>
      </c>
      <c r="S253">
        <v>14.731999999999999</v>
      </c>
      <c r="T253">
        <v>1.7600000000000001E-2</v>
      </c>
      <c r="U253">
        <v>55.138199999999998</v>
      </c>
      <c r="V253" t="s">
        <v>993</v>
      </c>
      <c r="W253" t="s">
        <v>992</v>
      </c>
      <c r="X253">
        <v>0</v>
      </c>
      <c r="Y253">
        <v>34.75</v>
      </c>
      <c r="Z253">
        <v>2.23E-2</v>
      </c>
      <c r="AA253">
        <v>49.021999999999998</v>
      </c>
      <c r="AB253" t="s">
        <v>993</v>
      </c>
      <c r="AC253" t="s">
        <v>992</v>
      </c>
      <c r="AD253">
        <v>1E-4</v>
      </c>
      <c r="AE253">
        <v>31.666699999999999</v>
      </c>
      <c r="AF253">
        <v>3.2599999999999997E-2</v>
      </c>
      <c r="AG253">
        <v>45.225200000000001</v>
      </c>
      <c r="AH253" t="s">
        <v>994</v>
      </c>
      <c r="AI253" t="s">
        <v>992</v>
      </c>
      <c r="AJ253">
        <v>1E-4</v>
      </c>
      <c r="AK253">
        <v>37.799999999999997</v>
      </c>
      <c r="AL253">
        <v>3.1300000000000001E-2</v>
      </c>
      <c r="AM253">
        <v>62.364800000000002</v>
      </c>
      <c r="AN253" t="s">
        <v>993</v>
      </c>
      <c r="AO253" t="s">
        <v>992</v>
      </c>
      <c r="AP253">
        <v>2.2100000000000002E-2</v>
      </c>
      <c r="AQ253">
        <v>3.1259000000000001</v>
      </c>
      <c r="AR253">
        <v>8.7800000000000003E-2</v>
      </c>
      <c r="AS253">
        <v>7.1501999999999999</v>
      </c>
      <c r="AT253" t="s">
        <v>993</v>
      </c>
      <c r="AU253" t="s">
        <v>992</v>
      </c>
      <c r="AV253">
        <v>5.9999999999999995E-4</v>
      </c>
      <c r="AW253">
        <v>10.607799999999999</v>
      </c>
      <c r="AX253">
        <v>5.62E-2</v>
      </c>
      <c r="AY253">
        <v>17.2623</v>
      </c>
      <c r="AZ253" t="s">
        <v>995</v>
      </c>
      <c r="BA253" t="s">
        <v>992</v>
      </c>
      <c r="BB253">
        <v>1E-3</v>
      </c>
      <c r="BC253">
        <v>10.8908</v>
      </c>
      <c r="BD253">
        <v>5.1799999999999999E-2</v>
      </c>
      <c r="BE253">
        <v>19.596699999999998</v>
      </c>
      <c r="BF253" t="s">
        <v>993</v>
      </c>
      <c r="BG253" t="s">
        <v>992</v>
      </c>
      <c r="BH253">
        <v>1.8700000000000001E-2</v>
      </c>
      <c r="BI253">
        <v>2.3142</v>
      </c>
      <c r="BJ253">
        <v>7.4700000000000003E-2</v>
      </c>
      <c r="BK253">
        <v>6.1928000000000001</v>
      </c>
      <c r="BL253" t="s">
        <v>993</v>
      </c>
      <c r="BM253" t="s">
        <v>992</v>
      </c>
      <c r="BN253">
        <v>8.0000000000000004E-4</v>
      </c>
      <c r="BO253">
        <v>13.548400000000001</v>
      </c>
      <c r="BP253">
        <v>3.1E-2</v>
      </c>
      <c r="BQ253">
        <v>32.592599999999997</v>
      </c>
      <c r="BR253" t="s">
        <v>994</v>
      </c>
      <c r="BS253" t="s">
        <v>992</v>
      </c>
      <c r="BT253">
        <v>5.0000000000000001E-4</v>
      </c>
      <c r="BU253">
        <v>10.7723</v>
      </c>
      <c r="BV253">
        <v>5.7299999999999997E-2</v>
      </c>
      <c r="BW253">
        <v>23.488399999999999</v>
      </c>
      <c r="BX253" t="s">
        <v>994</v>
      </c>
      <c r="BY253" t="s">
        <v>992</v>
      </c>
      <c r="BZ253">
        <v>7.7000000000000002E-3</v>
      </c>
      <c r="CA253">
        <v>3.4731000000000001</v>
      </c>
      <c r="CB253">
        <v>0.13400000000000001</v>
      </c>
      <c r="CC253">
        <v>5.8479999999999999</v>
      </c>
      <c r="CD253" t="s">
        <v>993</v>
      </c>
      <c r="CE253" t="s">
        <v>992</v>
      </c>
      <c r="CF253">
        <v>0.01</v>
      </c>
      <c r="CG253">
        <v>2.3056999999999999</v>
      </c>
      <c r="CH253">
        <v>0.115</v>
      </c>
      <c r="CI253">
        <v>4.1162000000000001</v>
      </c>
      <c r="CJ253" t="s">
        <v>993</v>
      </c>
      <c r="CK253" t="s">
        <v>992</v>
      </c>
      <c r="CL253">
        <v>2.9999999999999997E-4</v>
      </c>
      <c r="CM253">
        <v>12.368399999999999</v>
      </c>
      <c r="CN253">
        <v>2.1499999999999998E-2</v>
      </c>
      <c r="CO253">
        <v>25.670999999999999</v>
      </c>
      <c r="CP253" t="s">
        <v>994</v>
      </c>
      <c r="CQ253" t="s">
        <v>992</v>
      </c>
      <c r="CR253">
        <v>1E-3</v>
      </c>
      <c r="CS253">
        <v>10.8635</v>
      </c>
      <c r="CT253">
        <v>3.2399999999999998E-2</v>
      </c>
      <c r="CU253">
        <v>25.367100000000001</v>
      </c>
      <c r="CV253" t="s">
        <v>994</v>
      </c>
      <c r="CW253" t="s">
        <v>992</v>
      </c>
      <c r="CX253">
        <v>1.8E-3</v>
      </c>
      <c r="CY253">
        <v>10.551399999999999</v>
      </c>
      <c r="CZ253">
        <v>3.9300000000000002E-2</v>
      </c>
      <c r="DA253">
        <v>24.729800000000001</v>
      </c>
      <c r="DB253" t="s">
        <v>993</v>
      </c>
      <c r="DC253" t="s">
        <v>992</v>
      </c>
      <c r="DD253">
        <v>1.1000000000000001E-3</v>
      </c>
      <c r="DE253">
        <v>11.728</v>
      </c>
      <c r="DF253">
        <v>3.6499999999999998E-2</v>
      </c>
      <c r="DG253">
        <v>24.749600000000001</v>
      </c>
      <c r="DH253" t="s">
        <v>994</v>
      </c>
      <c r="DI253" t="s">
        <v>992</v>
      </c>
      <c r="DJ253">
        <v>2.9999999999999997E-4</v>
      </c>
      <c r="DK253">
        <v>18.395399999999999</v>
      </c>
      <c r="DL253">
        <v>6.6900000000000001E-2</v>
      </c>
      <c r="DM253">
        <v>29.0334</v>
      </c>
      <c r="DN253" t="s">
        <v>993</v>
      </c>
      <c r="DO253" t="s">
        <v>992</v>
      </c>
      <c r="DP253">
        <v>5.0000000000000001E-4</v>
      </c>
      <c r="DQ253">
        <v>19.313400000000001</v>
      </c>
      <c r="DR253">
        <v>5.6800000000000003E-2</v>
      </c>
      <c r="DS253">
        <v>32.044400000000003</v>
      </c>
      <c r="DT253">
        <v>3.5000000000000001E-3</v>
      </c>
      <c r="DU253">
        <v>0</v>
      </c>
    </row>
    <row r="254" spans="1:125" x14ac:dyDescent="0.25">
      <c r="A254">
        <v>0</v>
      </c>
      <c r="B254" t="s">
        <v>996</v>
      </c>
      <c r="C254" t="s">
        <v>32</v>
      </c>
      <c r="D254" t="s">
        <v>997</v>
      </c>
      <c r="E254" t="s">
        <v>996</v>
      </c>
      <c r="F254">
        <v>0</v>
      </c>
      <c r="G254">
        <v>67.5</v>
      </c>
      <c r="H254">
        <v>1.24E-2</v>
      </c>
      <c r="I254">
        <v>87.419499999999999</v>
      </c>
      <c r="J254" t="s">
        <v>997</v>
      </c>
      <c r="K254" t="s">
        <v>996</v>
      </c>
      <c r="L254">
        <v>0</v>
      </c>
      <c r="M254">
        <v>67.5</v>
      </c>
      <c r="N254">
        <v>1.24E-2</v>
      </c>
      <c r="O254">
        <v>87.419499999999999</v>
      </c>
      <c r="P254" t="s">
        <v>997</v>
      </c>
      <c r="Q254" t="s">
        <v>996</v>
      </c>
      <c r="R254">
        <v>0</v>
      </c>
      <c r="S254">
        <v>71.25</v>
      </c>
      <c r="T254">
        <v>1.0999999999999999E-2</v>
      </c>
      <c r="U254">
        <v>81.073999999999998</v>
      </c>
      <c r="V254" t="s">
        <v>997</v>
      </c>
      <c r="W254" t="s">
        <v>996</v>
      </c>
      <c r="X254">
        <v>0</v>
      </c>
      <c r="Y254">
        <v>58.333300000000001</v>
      </c>
      <c r="Z254">
        <v>0.01</v>
      </c>
      <c r="AA254">
        <v>85.627799999999993</v>
      </c>
      <c r="AB254" t="s">
        <v>997</v>
      </c>
      <c r="AC254" t="s">
        <v>996</v>
      </c>
      <c r="AD254">
        <v>0</v>
      </c>
      <c r="AE254">
        <v>45.666699999999999</v>
      </c>
      <c r="AF254">
        <v>2.0199999999999999E-2</v>
      </c>
      <c r="AG254">
        <v>67.537800000000004</v>
      </c>
      <c r="AH254" t="s">
        <v>998</v>
      </c>
      <c r="AI254" t="s">
        <v>996</v>
      </c>
      <c r="AJ254">
        <v>0</v>
      </c>
      <c r="AK254">
        <v>60.833300000000001</v>
      </c>
      <c r="AL254">
        <v>2.8000000000000001E-2</v>
      </c>
      <c r="AM254">
        <v>68.426900000000003</v>
      </c>
      <c r="AN254" t="s">
        <v>997</v>
      </c>
      <c r="AO254" t="s">
        <v>996</v>
      </c>
      <c r="AP254">
        <v>0</v>
      </c>
      <c r="AQ254">
        <v>63.333300000000001</v>
      </c>
      <c r="AR254">
        <v>6.7999999999999996E-3</v>
      </c>
      <c r="AS254">
        <v>81.171199999999999</v>
      </c>
      <c r="AT254" t="s">
        <v>997</v>
      </c>
      <c r="AU254" t="s">
        <v>996</v>
      </c>
      <c r="AV254">
        <v>0</v>
      </c>
      <c r="AW254">
        <v>55</v>
      </c>
      <c r="AX254">
        <v>8.3999999999999995E-3</v>
      </c>
      <c r="AY254">
        <v>69.250699999999995</v>
      </c>
      <c r="AZ254" t="s">
        <v>997</v>
      </c>
      <c r="BA254" t="s">
        <v>996</v>
      </c>
      <c r="BB254">
        <v>0</v>
      </c>
      <c r="BC254">
        <v>55</v>
      </c>
      <c r="BD254">
        <v>9.1000000000000004E-3</v>
      </c>
      <c r="BE254">
        <v>67.099100000000007</v>
      </c>
      <c r="BF254" t="s">
        <v>997</v>
      </c>
      <c r="BG254" t="s">
        <v>996</v>
      </c>
      <c r="BH254">
        <v>1E-4</v>
      </c>
      <c r="BI254">
        <v>43.75</v>
      </c>
      <c r="BJ254">
        <v>1.3599999999999999E-2</v>
      </c>
      <c r="BK254">
        <v>79.163300000000007</v>
      </c>
      <c r="BL254" t="s">
        <v>997</v>
      </c>
      <c r="BM254" t="s">
        <v>996</v>
      </c>
      <c r="BN254">
        <v>0</v>
      </c>
      <c r="BO254">
        <v>47</v>
      </c>
      <c r="BP254">
        <v>1.0999999999999999E-2</v>
      </c>
      <c r="BQ254">
        <v>74.144099999999995</v>
      </c>
      <c r="BR254" t="s">
        <v>997</v>
      </c>
      <c r="BS254" t="s">
        <v>996</v>
      </c>
      <c r="BT254">
        <v>0</v>
      </c>
      <c r="BU254">
        <v>51.666699999999999</v>
      </c>
      <c r="BV254">
        <v>1.89E-2</v>
      </c>
      <c r="BW254">
        <v>69.424300000000002</v>
      </c>
      <c r="BX254" t="s">
        <v>997</v>
      </c>
      <c r="BY254" t="s">
        <v>996</v>
      </c>
      <c r="BZ254">
        <v>0</v>
      </c>
      <c r="CA254">
        <v>58.333300000000001</v>
      </c>
      <c r="CB254">
        <v>1.2699999999999999E-2</v>
      </c>
      <c r="CC254">
        <v>82.947400000000002</v>
      </c>
      <c r="CD254" t="s">
        <v>997</v>
      </c>
      <c r="CE254" t="s">
        <v>996</v>
      </c>
      <c r="CF254">
        <v>0</v>
      </c>
      <c r="CG254">
        <v>57.5</v>
      </c>
      <c r="CH254">
        <v>8.0000000000000002E-3</v>
      </c>
      <c r="CI254">
        <v>81.405000000000001</v>
      </c>
      <c r="CJ254" t="s">
        <v>997</v>
      </c>
      <c r="CK254" t="s">
        <v>996</v>
      </c>
      <c r="CL254">
        <v>0</v>
      </c>
      <c r="CM254">
        <v>39</v>
      </c>
      <c r="CN254">
        <v>7.3000000000000001E-3</v>
      </c>
      <c r="CO254">
        <v>62.5154</v>
      </c>
      <c r="CP254" t="s">
        <v>997</v>
      </c>
      <c r="CQ254" t="s">
        <v>996</v>
      </c>
      <c r="CR254">
        <v>0</v>
      </c>
      <c r="CS254">
        <v>50</v>
      </c>
      <c r="CT254">
        <v>9.1999999999999998E-3</v>
      </c>
      <c r="CU254">
        <v>74.139200000000002</v>
      </c>
      <c r="CV254" t="s">
        <v>997</v>
      </c>
      <c r="CW254" t="s">
        <v>996</v>
      </c>
      <c r="CX254">
        <v>0</v>
      </c>
      <c r="CY254">
        <v>49</v>
      </c>
      <c r="CZ254">
        <v>1.15E-2</v>
      </c>
      <c r="DA254">
        <v>73.049000000000007</v>
      </c>
      <c r="DB254" t="s">
        <v>997</v>
      </c>
      <c r="DC254" t="s">
        <v>996</v>
      </c>
      <c r="DD254">
        <v>0</v>
      </c>
      <c r="DE254">
        <v>37</v>
      </c>
      <c r="DF254">
        <v>1.15E-2</v>
      </c>
      <c r="DG254">
        <v>62.600900000000003</v>
      </c>
      <c r="DH254" t="s">
        <v>997</v>
      </c>
      <c r="DI254" t="s">
        <v>996</v>
      </c>
      <c r="DJ254">
        <v>0</v>
      </c>
      <c r="DK254">
        <v>39</v>
      </c>
      <c r="DL254">
        <v>2.4799999999999999E-2</v>
      </c>
      <c r="DM254">
        <v>62.752299999999998</v>
      </c>
      <c r="DN254" t="s">
        <v>997</v>
      </c>
      <c r="DO254" t="s">
        <v>996</v>
      </c>
      <c r="DP254">
        <v>1E-4</v>
      </c>
      <c r="DQ254">
        <v>30.615400000000001</v>
      </c>
      <c r="DR254">
        <v>3.2800000000000003E-2</v>
      </c>
      <c r="DS254">
        <v>50.030700000000003</v>
      </c>
      <c r="DT254">
        <v>0</v>
      </c>
      <c r="DU254">
        <v>0</v>
      </c>
    </row>
    <row r="255" spans="1:125" x14ac:dyDescent="0.25">
      <c r="A255">
        <v>0</v>
      </c>
      <c r="B255" t="s">
        <v>999</v>
      </c>
      <c r="C255" t="s">
        <v>32</v>
      </c>
      <c r="D255" t="s">
        <v>1000</v>
      </c>
      <c r="E255" t="s">
        <v>999</v>
      </c>
      <c r="F255">
        <v>5.0000000000000001E-4</v>
      </c>
      <c r="G255">
        <v>19.1311</v>
      </c>
      <c r="H255">
        <v>4.9200000000000001E-2</v>
      </c>
      <c r="I255">
        <v>27.997900000000001</v>
      </c>
      <c r="J255" t="s">
        <v>1000</v>
      </c>
      <c r="K255" t="s">
        <v>999</v>
      </c>
      <c r="L255">
        <v>5.0000000000000001E-4</v>
      </c>
      <c r="M255">
        <v>19.1311</v>
      </c>
      <c r="N255">
        <v>4.9200000000000001E-2</v>
      </c>
      <c r="O255">
        <v>27.997900000000001</v>
      </c>
      <c r="P255" t="s">
        <v>1000</v>
      </c>
      <c r="Q255" t="s">
        <v>999</v>
      </c>
      <c r="R255">
        <v>2.0000000000000001E-4</v>
      </c>
      <c r="S255">
        <v>28.777799999999999</v>
      </c>
      <c r="T255">
        <v>2.2499999999999999E-2</v>
      </c>
      <c r="U255">
        <v>40.329900000000002</v>
      </c>
      <c r="V255" t="s">
        <v>1000</v>
      </c>
      <c r="W255" t="s">
        <v>999</v>
      </c>
      <c r="X255">
        <v>1E-4</v>
      </c>
      <c r="Y255">
        <v>31.2</v>
      </c>
      <c r="Z255">
        <v>3.95E-2</v>
      </c>
      <c r="AA255">
        <v>25.059100000000001</v>
      </c>
      <c r="AB255" t="s">
        <v>1000</v>
      </c>
      <c r="AC255" t="s">
        <v>999</v>
      </c>
      <c r="AD255">
        <v>2.0000000000000001E-4</v>
      </c>
      <c r="AE255">
        <v>24.318200000000001</v>
      </c>
      <c r="AF255">
        <v>6.2899999999999998E-2</v>
      </c>
      <c r="AG255">
        <v>20.534199999999998</v>
      </c>
      <c r="AH255" t="s">
        <v>1000</v>
      </c>
      <c r="AI255" t="s">
        <v>999</v>
      </c>
      <c r="AJ255">
        <v>1E-4</v>
      </c>
      <c r="AK255">
        <v>35.166699999999999</v>
      </c>
      <c r="AL255">
        <v>5.4199999999999998E-2</v>
      </c>
      <c r="AM255">
        <v>32.647599999999997</v>
      </c>
      <c r="AN255" t="s">
        <v>1000</v>
      </c>
      <c r="AO255" t="s">
        <v>999</v>
      </c>
      <c r="AP255">
        <v>3.5400000000000001E-2</v>
      </c>
      <c r="AQ255">
        <v>2.3104</v>
      </c>
      <c r="AR255">
        <v>0.12740000000000001</v>
      </c>
      <c r="AS255">
        <v>3.6215999999999999</v>
      </c>
      <c r="AT255" t="s">
        <v>1000</v>
      </c>
      <c r="AU255" t="s">
        <v>999</v>
      </c>
      <c r="AV255">
        <v>4.3E-3</v>
      </c>
      <c r="AW255">
        <v>4.7884000000000002</v>
      </c>
      <c r="AX255">
        <v>0.1046</v>
      </c>
      <c r="AY255">
        <v>8.6419999999999995</v>
      </c>
      <c r="AZ255" t="s">
        <v>1000</v>
      </c>
      <c r="BA255" t="s">
        <v>999</v>
      </c>
      <c r="BB255">
        <v>1.03E-2</v>
      </c>
      <c r="BC255">
        <v>4.3373999999999997</v>
      </c>
      <c r="BD255">
        <v>0.10979999999999999</v>
      </c>
      <c r="BE255">
        <v>8.5511999999999997</v>
      </c>
      <c r="BF255" t="s">
        <v>1000</v>
      </c>
      <c r="BG255" t="s">
        <v>999</v>
      </c>
      <c r="BH255">
        <v>4.1000000000000003E-3</v>
      </c>
      <c r="BI255">
        <v>6.3063000000000002</v>
      </c>
      <c r="BJ255">
        <v>5.8200000000000002E-2</v>
      </c>
      <c r="BK255">
        <v>11.5634</v>
      </c>
      <c r="BL255" t="s">
        <v>1000</v>
      </c>
      <c r="BM255" t="s">
        <v>999</v>
      </c>
      <c r="BN255">
        <v>2.7000000000000001E-3</v>
      </c>
      <c r="BO255">
        <v>7.4886999999999997</v>
      </c>
      <c r="BP255">
        <v>6.08E-2</v>
      </c>
      <c r="BQ255">
        <v>13.8569</v>
      </c>
      <c r="BR255" t="s">
        <v>1000</v>
      </c>
      <c r="BS255" t="s">
        <v>999</v>
      </c>
      <c r="BT255">
        <v>2.0000000000000001E-4</v>
      </c>
      <c r="BU255">
        <v>17.8261</v>
      </c>
      <c r="BV255">
        <v>4.4699999999999997E-2</v>
      </c>
      <c r="BW255">
        <v>32.470599999999997</v>
      </c>
      <c r="BX255" t="s">
        <v>1000</v>
      </c>
      <c r="BY255" t="s">
        <v>999</v>
      </c>
      <c r="BZ255">
        <v>1.1000000000000001E-3</v>
      </c>
      <c r="CA255">
        <v>9.5925999999999991</v>
      </c>
      <c r="CB255">
        <v>7.1499999999999994E-2</v>
      </c>
      <c r="CC255">
        <v>17.134599999999999</v>
      </c>
      <c r="CD255" t="s">
        <v>1001</v>
      </c>
      <c r="CE255" t="s">
        <v>999</v>
      </c>
      <c r="CF255">
        <v>3.5999999999999999E-3</v>
      </c>
      <c r="CG255">
        <v>4.2580999999999998</v>
      </c>
      <c r="CH255">
        <v>7.4300000000000005E-2</v>
      </c>
      <c r="CI255">
        <v>9.2733000000000008</v>
      </c>
      <c r="CJ255" t="s">
        <v>1000</v>
      </c>
      <c r="CK255" t="s">
        <v>999</v>
      </c>
      <c r="CL255">
        <v>1.5E-3</v>
      </c>
      <c r="CM255">
        <v>6.1520999999999999</v>
      </c>
      <c r="CN255">
        <v>4.36E-2</v>
      </c>
      <c r="CO255">
        <v>10.4908</v>
      </c>
      <c r="CP255" t="s">
        <v>1000</v>
      </c>
      <c r="CQ255" t="s">
        <v>999</v>
      </c>
      <c r="CR255">
        <v>2.3E-3</v>
      </c>
      <c r="CS255">
        <v>7.5938999999999997</v>
      </c>
      <c r="CT255">
        <v>5.8200000000000002E-2</v>
      </c>
      <c r="CU255">
        <v>11.457800000000001</v>
      </c>
      <c r="CV255" t="s">
        <v>1000</v>
      </c>
      <c r="CW255" t="s">
        <v>999</v>
      </c>
      <c r="CX255">
        <v>3.3999999999999998E-3</v>
      </c>
      <c r="CY255">
        <v>8.0640999999999998</v>
      </c>
      <c r="CZ255">
        <v>6.83E-2</v>
      </c>
      <c r="DA255">
        <v>11.2608</v>
      </c>
      <c r="DB255" t="s">
        <v>1000</v>
      </c>
      <c r="DC255" t="s">
        <v>999</v>
      </c>
      <c r="DD255">
        <v>8.3999999999999995E-3</v>
      </c>
      <c r="DE255">
        <v>4.7628000000000004</v>
      </c>
      <c r="DF255">
        <v>8.2799999999999999E-2</v>
      </c>
      <c r="DG255">
        <v>8.6498000000000008</v>
      </c>
      <c r="DH255" t="s">
        <v>1000</v>
      </c>
      <c r="DI255" t="s">
        <v>999</v>
      </c>
      <c r="DJ255">
        <v>1E-3</v>
      </c>
      <c r="DK255">
        <v>11.8079</v>
      </c>
      <c r="DL255">
        <v>9.6199999999999994E-2</v>
      </c>
      <c r="DM255">
        <v>19.227399999999999</v>
      </c>
      <c r="DN255" t="s">
        <v>1000</v>
      </c>
      <c r="DO255" t="s">
        <v>999</v>
      </c>
      <c r="DP255">
        <v>3.2000000000000002E-3</v>
      </c>
      <c r="DQ255">
        <v>9.4632000000000005</v>
      </c>
      <c r="DR255">
        <v>0.1017</v>
      </c>
      <c r="DS255">
        <v>16.6965</v>
      </c>
      <c r="DT255">
        <v>4.1999999999999997E-3</v>
      </c>
      <c r="DU255">
        <v>0</v>
      </c>
    </row>
    <row r="256" spans="1:125" x14ac:dyDescent="0.25">
      <c r="A256">
        <v>0</v>
      </c>
      <c r="B256" t="s">
        <v>1002</v>
      </c>
      <c r="C256" t="s">
        <v>32</v>
      </c>
      <c r="D256" t="s">
        <v>1003</v>
      </c>
      <c r="E256" t="s">
        <v>1002</v>
      </c>
      <c r="F256">
        <v>1E-4</v>
      </c>
      <c r="G256">
        <v>36.375</v>
      </c>
      <c r="H256">
        <v>3.3399999999999999E-2</v>
      </c>
      <c r="I256">
        <v>43.663899999999998</v>
      </c>
      <c r="J256" t="s">
        <v>1003</v>
      </c>
      <c r="K256" t="s">
        <v>1002</v>
      </c>
      <c r="L256">
        <v>1E-4</v>
      </c>
      <c r="M256">
        <v>36.375</v>
      </c>
      <c r="N256">
        <v>3.3399999999999999E-2</v>
      </c>
      <c r="O256">
        <v>43.663899999999998</v>
      </c>
      <c r="P256" t="s">
        <v>1003</v>
      </c>
      <c r="Q256" t="s">
        <v>1002</v>
      </c>
      <c r="R256">
        <v>5.9999999999999995E-4</v>
      </c>
      <c r="S256">
        <v>19.052600000000002</v>
      </c>
      <c r="T256">
        <v>3.4099999999999998E-2</v>
      </c>
      <c r="U256">
        <v>20.238700000000001</v>
      </c>
      <c r="V256" t="s">
        <v>1004</v>
      </c>
      <c r="W256" t="s">
        <v>1002</v>
      </c>
      <c r="X256">
        <v>0</v>
      </c>
      <c r="Y256">
        <v>39</v>
      </c>
      <c r="Z256">
        <v>2.6100000000000002E-2</v>
      </c>
      <c r="AA256">
        <v>41.3962</v>
      </c>
      <c r="AB256" t="s">
        <v>1003</v>
      </c>
      <c r="AC256" t="s">
        <v>1002</v>
      </c>
      <c r="AD256">
        <v>0</v>
      </c>
      <c r="AE256">
        <v>43.5</v>
      </c>
      <c r="AF256">
        <v>2.1499999999999998E-2</v>
      </c>
      <c r="AG256">
        <v>64.6905</v>
      </c>
      <c r="AH256" t="s">
        <v>1003</v>
      </c>
      <c r="AI256" t="s">
        <v>1002</v>
      </c>
      <c r="AJ256">
        <v>0</v>
      </c>
      <c r="AK256">
        <v>51.1111</v>
      </c>
      <c r="AL256">
        <v>3.4700000000000002E-2</v>
      </c>
      <c r="AM256">
        <v>56.594200000000001</v>
      </c>
      <c r="AN256" t="s">
        <v>1003</v>
      </c>
      <c r="AO256" t="s">
        <v>1002</v>
      </c>
      <c r="AP256">
        <v>1.8499999999999999E-2</v>
      </c>
      <c r="AQ256">
        <v>3.5057999999999998</v>
      </c>
      <c r="AR256">
        <v>0.1138</v>
      </c>
      <c r="AS256">
        <v>4.5118</v>
      </c>
      <c r="AT256" t="s">
        <v>1003</v>
      </c>
      <c r="AU256" t="s">
        <v>1002</v>
      </c>
      <c r="AV256">
        <v>1.1999999999999999E-3</v>
      </c>
      <c r="AW256">
        <v>7.9880000000000004</v>
      </c>
      <c r="AX256">
        <v>7.3300000000000004E-2</v>
      </c>
      <c r="AY256">
        <v>13.005800000000001</v>
      </c>
      <c r="AZ256" t="s">
        <v>1005</v>
      </c>
      <c r="BA256" t="s">
        <v>1002</v>
      </c>
      <c r="BB256">
        <v>1.5E-3</v>
      </c>
      <c r="BC256">
        <v>9.2197999999999993</v>
      </c>
      <c r="BD256">
        <v>7.4899999999999994E-2</v>
      </c>
      <c r="BE256">
        <v>13.4443</v>
      </c>
      <c r="BF256" t="s">
        <v>1003</v>
      </c>
      <c r="BG256" t="s">
        <v>1002</v>
      </c>
      <c r="BH256">
        <v>8.8000000000000005E-3</v>
      </c>
      <c r="BI256">
        <v>3.8893</v>
      </c>
      <c r="BJ256">
        <v>9.7500000000000003E-2</v>
      </c>
      <c r="BK256">
        <v>2.8677000000000001</v>
      </c>
      <c r="BL256" t="s">
        <v>1003</v>
      </c>
      <c r="BM256" t="s">
        <v>1002</v>
      </c>
      <c r="BN256">
        <v>3.8999999999999998E-3</v>
      </c>
      <c r="BO256">
        <v>6.4221000000000004</v>
      </c>
      <c r="BP256">
        <v>8.7900000000000006E-2</v>
      </c>
      <c r="BQ256">
        <v>7.7481999999999998</v>
      </c>
      <c r="BR256" t="s">
        <v>1005</v>
      </c>
      <c r="BS256" t="s">
        <v>1002</v>
      </c>
      <c r="BT256">
        <v>4.4999999999999997E-3</v>
      </c>
      <c r="BU256">
        <v>3.2492999999999999</v>
      </c>
      <c r="BV256">
        <v>0.1671</v>
      </c>
      <c r="BW256">
        <v>3.1505999999999998</v>
      </c>
      <c r="BX256" t="s">
        <v>1003</v>
      </c>
      <c r="BY256" t="s">
        <v>1002</v>
      </c>
      <c r="BZ256">
        <v>1.26E-2</v>
      </c>
      <c r="CA256">
        <v>2.609</v>
      </c>
      <c r="CB256">
        <v>0.22539999999999999</v>
      </c>
      <c r="CC256">
        <v>1.8056000000000001</v>
      </c>
      <c r="CD256" t="s">
        <v>1003</v>
      </c>
      <c r="CE256" t="s">
        <v>1002</v>
      </c>
      <c r="CF256">
        <v>1.2999999999999999E-3</v>
      </c>
      <c r="CG256">
        <v>7.3781999999999996</v>
      </c>
      <c r="CH256">
        <v>7.3400000000000007E-2</v>
      </c>
      <c r="CI256">
        <v>9.4662000000000006</v>
      </c>
      <c r="CJ256" t="s">
        <v>1003</v>
      </c>
      <c r="CK256" t="s">
        <v>1002</v>
      </c>
      <c r="CL256">
        <v>2.9999999999999997E-4</v>
      </c>
      <c r="CM256">
        <v>12.438599999999999</v>
      </c>
      <c r="CN256">
        <v>2.9700000000000001E-2</v>
      </c>
      <c r="CO256">
        <v>17.660399999999999</v>
      </c>
      <c r="CP256" t="s">
        <v>1003</v>
      </c>
      <c r="CQ256" t="s">
        <v>1002</v>
      </c>
      <c r="CR256">
        <v>2.3999999999999998E-3</v>
      </c>
      <c r="CS256">
        <v>7.4771000000000001</v>
      </c>
      <c r="CT256">
        <v>5.3499999999999999E-2</v>
      </c>
      <c r="CU256">
        <v>13.0275</v>
      </c>
      <c r="CV256" t="s">
        <v>1003</v>
      </c>
      <c r="CW256" t="s">
        <v>1002</v>
      </c>
      <c r="CX256">
        <v>3.3999999999999998E-3</v>
      </c>
      <c r="CY256">
        <v>7.9858000000000002</v>
      </c>
      <c r="CZ256">
        <v>6.4799999999999996E-2</v>
      </c>
      <c r="DA256">
        <v>12.3087</v>
      </c>
      <c r="DB256" t="s">
        <v>1003</v>
      </c>
      <c r="DC256" t="s">
        <v>1002</v>
      </c>
      <c r="DD256">
        <v>1.5E-3</v>
      </c>
      <c r="DE256">
        <v>10.289199999999999</v>
      </c>
      <c r="DF256">
        <v>5.6399999999999999E-2</v>
      </c>
      <c r="DG256">
        <v>14.898099999999999</v>
      </c>
      <c r="DH256" t="s">
        <v>1005</v>
      </c>
      <c r="DI256" t="s">
        <v>1002</v>
      </c>
      <c r="DJ256">
        <v>1.47E-2</v>
      </c>
      <c r="DK256">
        <v>3.0516999999999999</v>
      </c>
      <c r="DL256">
        <v>0.27560000000000001</v>
      </c>
      <c r="DM256">
        <v>3.3454999999999999</v>
      </c>
      <c r="DN256" t="s">
        <v>1005</v>
      </c>
      <c r="DO256" t="s">
        <v>1002</v>
      </c>
      <c r="DP256">
        <v>2.3400000000000001E-2</v>
      </c>
      <c r="DQ256">
        <v>3.5684</v>
      </c>
      <c r="DR256">
        <v>0.21929999999999999</v>
      </c>
      <c r="DS256">
        <v>4.8002000000000002</v>
      </c>
      <c r="DT256">
        <v>4.8999999999999998E-3</v>
      </c>
      <c r="DU256">
        <v>0</v>
      </c>
    </row>
    <row r="257" spans="1:125" x14ac:dyDescent="0.25">
      <c r="A257">
        <v>0</v>
      </c>
      <c r="B257" t="s">
        <v>1006</v>
      </c>
      <c r="C257" t="s">
        <v>32</v>
      </c>
      <c r="D257" t="s">
        <v>1007</v>
      </c>
      <c r="E257" t="s">
        <v>1006</v>
      </c>
      <c r="F257">
        <v>4.0000000000000002E-4</v>
      </c>
      <c r="G257">
        <v>21.617000000000001</v>
      </c>
      <c r="H257">
        <v>3.56E-2</v>
      </c>
      <c r="I257">
        <v>40.685200000000002</v>
      </c>
      <c r="J257" t="s">
        <v>1007</v>
      </c>
      <c r="K257" t="s">
        <v>1006</v>
      </c>
      <c r="L257">
        <v>4.0000000000000002E-4</v>
      </c>
      <c r="M257">
        <v>21.617000000000001</v>
      </c>
      <c r="N257">
        <v>3.56E-2</v>
      </c>
      <c r="O257">
        <v>40.685200000000002</v>
      </c>
      <c r="P257" t="s">
        <v>1007</v>
      </c>
      <c r="Q257" t="s">
        <v>1006</v>
      </c>
      <c r="R257">
        <v>1E-4</v>
      </c>
      <c r="S257">
        <v>43</v>
      </c>
      <c r="T257">
        <v>1.24E-2</v>
      </c>
      <c r="U257">
        <v>75.296700000000001</v>
      </c>
      <c r="V257" t="s">
        <v>1007</v>
      </c>
      <c r="W257" t="s">
        <v>1006</v>
      </c>
      <c r="X257">
        <v>1E-4</v>
      </c>
      <c r="Y257">
        <v>26</v>
      </c>
      <c r="Z257">
        <v>2.06E-2</v>
      </c>
      <c r="AA257">
        <v>53.073399999999999</v>
      </c>
      <c r="AB257" t="s">
        <v>1007</v>
      </c>
      <c r="AC257" t="s">
        <v>1006</v>
      </c>
      <c r="AD257">
        <v>1.1000000000000001E-3</v>
      </c>
      <c r="AE257">
        <v>12.8658</v>
      </c>
      <c r="AF257">
        <v>3.7999999999999999E-2</v>
      </c>
      <c r="AG257">
        <v>38.392899999999997</v>
      </c>
      <c r="AH257" t="s">
        <v>1007</v>
      </c>
      <c r="AI257" t="s">
        <v>1006</v>
      </c>
      <c r="AJ257">
        <v>2.0000000000000001E-4</v>
      </c>
      <c r="AK257">
        <v>26.666699999999999</v>
      </c>
      <c r="AL257">
        <v>3.8899999999999997E-2</v>
      </c>
      <c r="AM257">
        <v>50.212000000000003</v>
      </c>
      <c r="AN257" t="s">
        <v>1007</v>
      </c>
      <c r="AO257" t="s">
        <v>1006</v>
      </c>
      <c r="AP257">
        <v>4.4000000000000003E-3</v>
      </c>
      <c r="AQ257">
        <v>7.5231000000000003</v>
      </c>
      <c r="AR257">
        <v>3.39E-2</v>
      </c>
      <c r="AS257">
        <v>25.236599999999999</v>
      </c>
      <c r="AT257" t="s">
        <v>1007</v>
      </c>
      <c r="AU257" t="s">
        <v>1006</v>
      </c>
      <c r="AV257">
        <v>6.9999999999999999E-4</v>
      </c>
      <c r="AW257">
        <v>9.9649999999999999</v>
      </c>
      <c r="AX257">
        <v>3.5999999999999997E-2</v>
      </c>
      <c r="AY257">
        <v>26.168399999999998</v>
      </c>
      <c r="AZ257" t="s">
        <v>1007</v>
      </c>
      <c r="BA257" t="s">
        <v>1006</v>
      </c>
      <c r="BB257">
        <v>1.1000000000000001E-3</v>
      </c>
      <c r="BC257">
        <v>10.5358</v>
      </c>
      <c r="BD257">
        <v>3.8600000000000002E-2</v>
      </c>
      <c r="BE257">
        <v>25.589300000000001</v>
      </c>
      <c r="BF257" t="s">
        <v>1007</v>
      </c>
      <c r="BG257" t="s">
        <v>1006</v>
      </c>
      <c r="BH257">
        <v>1.2999999999999999E-3</v>
      </c>
      <c r="BI257">
        <v>12.297800000000001</v>
      </c>
      <c r="BJ257">
        <v>2.6599999999999999E-2</v>
      </c>
      <c r="BK257">
        <v>43.165100000000002</v>
      </c>
      <c r="BL257" t="s">
        <v>1007</v>
      </c>
      <c r="BM257" t="s">
        <v>1006</v>
      </c>
      <c r="BN257">
        <v>1.1000000000000001E-3</v>
      </c>
      <c r="BO257">
        <v>11.694800000000001</v>
      </c>
      <c r="BP257">
        <v>3.2500000000000001E-2</v>
      </c>
      <c r="BQ257">
        <v>31.060600000000001</v>
      </c>
      <c r="BR257" t="s">
        <v>1007</v>
      </c>
      <c r="BS257" t="s">
        <v>1006</v>
      </c>
      <c r="BT257">
        <v>1E-4</v>
      </c>
      <c r="BU257">
        <v>28.2</v>
      </c>
      <c r="BV257">
        <v>2.7E-2</v>
      </c>
      <c r="BW257">
        <v>53.904299999999999</v>
      </c>
      <c r="BX257" t="s">
        <v>1007</v>
      </c>
      <c r="BY257" t="s">
        <v>1006</v>
      </c>
      <c r="BZ257">
        <v>1E-4</v>
      </c>
      <c r="CA257">
        <v>32.799999999999997</v>
      </c>
      <c r="CB257">
        <v>1.9800000000000002E-2</v>
      </c>
      <c r="CC257">
        <v>65.857799999999997</v>
      </c>
      <c r="CD257" t="s">
        <v>1007</v>
      </c>
      <c r="CE257" t="s">
        <v>1006</v>
      </c>
      <c r="CF257">
        <v>1E-4</v>
      </c>
      <c r="CG257">
        <v>20.928599999999999</v>
      </c>
      <c r="CH257">
        <v>2.06E-2</v>
      </c>
      <c r="CI257">
        <v>44.049700000000001</v>
      </c>
      <c r="CJ257" t="s">
        <v>1007</v>
      </c>
      <c r="CK257" t="s">
        <v>1006</v>
      </c>
      <c r="CL257">
        <v>1.8E-3</v>
      </c>
      <c r="CM257">
        <v>5.5820999999999996</v>
      </c>
      <c r="CN257">
        <v>2.5000000000000001E-2</v>
      </c>
      <c r="CO257">
        <v>21.736899999999999</v>
      </c>
      <c r="CP257" t="s">
        <v>1007</v>
      </c>
      <c r="CQ257" t="s">
        <v>1006</v>
      </c>
      <c r="CR257">
        <v>1.8E-3</v>
      </c>
      <c r="CS257">
        <v>8.4773999999999994</v>
      </c>
      <c r="CT257">
        <v>3.09E-2</v>
      </c>
      <c r="CU257">
        <v>26.875900000000001</v>
      </c>
      <c r="CV257" t="s">
        <v>1007</v>
      </c>
      <c r="CW257" t="s">
        <v>1006</v>
      </c>
      <c r="CX257">
        <v>2.0999999999999999E-3</v>
      </c>
      <c r="CY257">
        <v>9.8537999999999997</v>
      </c>
      <c r="CZ257">
        <v>3.49E-2</v>
      </c>
      <c r="DA257">
        <v>28.459399999999999</v>
      </c>
      <c r="DB257" t="s">
        <v>1007</v>
      </c>
      <c r="DC257" t="s">
        <v>1006</v>
      </c>
      <c r="DD257">
        <v>5.1000000000000004E-3</v>
      </c>
      <c r="DE257">
        <v>6.0030999999999999</v>
      </c>
      <c r="DF257">
        <v>3.9800000000000002E-2</v>
      </c>
      <c r="DG257">
        <v>22.540199999999999</v>
      </c>
      <c r="DH257" t="s">
        <v>1007</v>
      </c>
      <c r="DI257" t="s">
        <v>1006</v>
      </c>
      <c r="DJ257">
        <v>8.0000000000000004E-4</v>
      </c>
      <c r="DK257">
        <v>12.6111</v>
      </c>
      <c r="DL257">
        <v>5.3100000000000001E-2</v>
      </c>
      <c r="DM257">
        <v>36.154200000000003</v>
      </c>
      <c r="DN257" t="s">
        <v>1007</v>
      </c>
      <c r="DO257" t="s">
        <v>1006</v>
      </c>
      <c r="DP257">
        <v>5.7000000000000002E-3</v>
      </c>
      <c r="DQ257">
        <v>7.3924000000000003</v>
      </c>
      <c r="DR257">
        <v>8.1199999999999994E-2</v>
      </c>
      <c r="DS257">
        <v>22.0045</v>
      </c>
      <c r="DT257">
        <v>1.4E-3</v>
      </c>
      <c r="DU257">
        <v>0</v>
      </c>
    </row>
    <row r="258" spans="1:125" x14ac:dyDescent="0.25">
      <c r="A258">
        <v>0</v>
      </c>
      <c r="B258" t="s">
        <v>1008</v>
      </c>
      <c r="C258" t="s">
        <v>32</v>
      </c>
      <c r="D258" t="s">
        <v>1009</v>
      </c>
      <c r="E258" t="s">
        <v>1008</v>
      </c>
      <c r="F258">
        <v>1E-4</v>
      </c>
      <c r="G258">
        <v>36.375</v>
      </c>
      <c r="H258">
        <v>3.9899999999999998E-2</v>
      </c>
      <c r="I258">
        <v>35.817399999999999</v>
      </c>
      <c r="J258" t="s">
        <v>1009</v>
      </c>
      <c r="K258" t="s">
        <v>1008</v>
      </c>
      <c r="L258">
        <v>1E-4</v>
      </c>
      <c r="M258">
        <v>36.375</v>
      </c>
      <c r="N258">
        <v>3.9899999999999998E-2</v>
      </c>
      <c r="O258">
        <v>35.817399999999999</v>
      </c>
      <c r="P258" t="s">
        <v>1010</v>
      </c>
      <c r="Q258" t="s">
        <v>1008</v>
      </c>
      <c r="R258">
        <v>1E-4</v>
      </c>
      <c r="S258">
        <v>39.142899999999997</v>
      </c>
      <c r="T258">
        <v>2.5100000000000001E-2</v>
      </c>
      <c r="U258">
        <v>34.153300000000002</v>
      </c>
      <c r="V258" t="s">
        <v>1010</v>
      </c>
      <c r="W258" t="s">
        <v>1008</v>
      </c>
      <c r="X258">
        <v>0</v>
      </c>
      <c r="Y258">
        <v>43.5</v>
      </c>
      <c r="Z258">
        <v>2.7199999999999998E-2</v>
      </c>
      <c r="AA258">
        <v>39.478200000000001</v>
      </c>
      <c r="AB258" t="s">
        <v>1010</v>
      </c>
      <c r="AC258" t="s">
        <v>1008</v>
      </c>
      <c r="AD258">
        <v>1E-4</v>
      </c>
      <c r="AE258">
        <v>38</v>
      </c>
      <c r="AF258">
        <v>4.3299999999999998E-2</v>
      </c>
      <c r="AG258">
        <v>33.000999999999998</v>
      </c>
      <c r="AH258" t="s">
        <v>1010</v>
      </c>
      <c r="AI258" t="s">
        <v>1008</v>
      </c>
      <c r="AJ258">
        <v>0</v>
      </c>
      <c r="AK258">
        <v>71.666700000000006</v>
      </c>
      <c r="AL258">
        <v>3.8100000000000002E-2</v>
      </c>
      <c r="AM258">
        <v>51.366100000000003</v>
      </c>
      <c r="AN258" t="s">
        <v>1010</v>
      </c>
      <c r="AO258" t="s">
        <v>1008</v>
      </c>
      <c r="AP258">
        <v>5.0000000000000001E-4</v>
      </c>
      <c r="AQ258">
        <v>18.315100000000001</v>
      </c>
      <c r="AR258">
        <v>3.85E-2</v>
      </c>
      <c r="AS258">
        <v>21.9603</v>
      </c>
      <c r="AT258" t="s">
        <v>1010</v>
      </c>
      <c r="AU258" t="s">
        <v>1008</v>
      </c>
      <c r="AV258">
        <v>2.2000000000000001E-3</v>
      </c>
      <c r="AW258">
        <v>6.2804000000000002</v>
      </c>
      <c r="AX258">
        <v>0.1167</v>
      </c>
      <c r="AY258">
        <v>7.5263999999999998</v>
      </c>
      <c r="AZ258" t="s">
        <v>1010</v>
      </c>
      <c r="BA258" t="s">
        <v>1008</v>
      </c>
      <c r="BB258">
        <v>5.1000000000000004E-3</v>
      </c>
      <c r="BC258">
        <v>5.8117999999999999</v>
      </c>
      <c r="BD258">
        <v>0.11119999999999999</v>
      </c>
      <c r="BE258">
        <v>8.4199000000000002</v>
      </c>
      <c r="BF258" t="s">
        <v>1011</v>
      </c>
      <c r="BG258" t="s">
        <v>1008</v>
      </c>
      <c r="BH258">
        <v>5.0000000000000001E-4</v>
      </c>
      <c r="BI258">
        <v>18.718800000000002</v>
      </c>
      <c r="BJ258">
        <v>5.3600000000000002E-2</v>
      </c>
      <c r="BK258">
        <v>13.945</v>
      </c>
      <c r="BL258" t="s">
        <v>1010</v>
      </c>
      <c r="BM258" t="s">
        <v>1008</v>
      </c>
      <c r="BN258">
        <v>5.0000000000000001E-4</v>
      </c>
      <c r="BO258">
        <v>16.3429</v>
      </c>
      <c r="BP258">
        <v>5.1799999999999999E-2</v>
      </c>
      <c r="BQ258">
        <v>17.478200000000001</v>
      </c>
      <c r="BR258" t="s">
        <v>1010</v>
      </c>
      <c r="BS258" t="s">
        <v>1008</v>
      </c>
      <c r="BT258">
        <v>2.0000000000000001E-4</v>
      </c>
      <c r="BU258">
        <v>17.347799999999999</v>
      </c>
      <c r="BV258">
        <v>5.5800000000000002E-2</v>
      </c>
      <c r="BW258">
        <v>24.331299999999999</v>
      </c>
      <c r="BX258" t="s">
        <v>1010</v>
      </c>
      <c r="BY258" t="s">
        <v>1008</v>
      </c>
      <c r="BZ258">
        <v>2.0000000000000001E-4</v>
      </c>
      <c r="CA258">
        <v>19</v>
      </c>
      <c r="CB258">
        <v>5.6000000000000001E-2</v>
      </c>
      <c r="CC258">
        <v>24.166499999999999</v>
      </c>
      <c r="CD258" t="s">
        <v>1010</v>
      </c>
      <c r="CE258" t="s">
        <v>1008</v>
      </c>
      <c r="CF258">
        <v>0</v>
      </c>
      <c r="CG258">
        <v>28.75</v>
      </c>
      <c r="CH258">
        <v>2.7199999999999998E-2</v>
      </c>
      <c r="CI258">
        <v>34.188699999999997</v>
      </c>
      <c r="CJ258" t="s">
        <v>1009</v>
      </c>
      <c r="CK258" t="s">
        <v>1008</v>
      </c>
      <c r="CL258">
        <v>4.0000000000000002E-4</v>
      </c>
      <c r="CM258">
        <v>10.557700000000001</v>
      </c>
      <c r="CN258">
        <v>4.0099999999999997E-2</v>
      </c>
      <c r="CO258">
        <v>11.833299999999999</v>
      </c>
      <c r="CP258" t="s">
        <v>1010</v>
      </c>
      <c r="CQ258" t="s">
        <v>1008</v>
      </c>
      <c r="CR258">
        <v>2.9999999999999997E-4</v>
      </c>
      <c r="CS258">
        <v>18.256399999999999</v>
      </c>
      <c r="CT258">
        <v>4.0800000000000003E-2</v>
      </c>
      <c r="CU258">
        <v>18.953399999999998</v>
      </c>
      <c r="CV258" t="s">
        <v>1010</v>
      </c>
      <c r="CW258" t="s">
        <v>1008</v>
      </c>
      <c r="CX258">
        <v>6.9999999999999999E-4</v>
      </c>
      <c r="CY258">
        <v>16.150500000000001</v>
      </c>
      <c r="CZ258">
        <v>5.1799999999999999E-2</v>
      </c>
      <c r="DA258">
        <v>17.092099999999999</v>
      </c>
      <c r="DB258" t="s">
        <v>1010</v>
      </c>
      <c r="DC258" t="s">
        <v>1008</v>
      </c>
      <c r="DD258">
        <v>1.1999999999999999E-3</v>
      </c>
      <c r="DE258">
        <v>11.375500000000001</v>
      </c>
      <c r="DF258">
        <v>7.0499999999999993E-2</v>
      </c>
      <c r="DG258">
        <v>10.984500000000001</v>
      </c>
      <c r="DH258" t="s">
        <v>1010</v>
      </c>
      <c r="DI258" t="s">
        <v>1008</v>
      </c>
      <c r="DJ258">
        <v>6.4000000000000003E-3</v>
      </c>
      <c r="DK258">
        <v>4.8345000000000002</v>
      </c>
      <c r="DL258">
        <v>0.1946</v>
      </c>
      <c r="DM258">
        <v>6.7260999999999997</v>
      </c>
      <c r="DN258" t="s">
        <v>1010</v>
      </c>
      <c r="DO258" t="s">
        <v>1008</v>
      </c>
      <c r="DP258">
        <v>2.4400000000000002E-2</v>
      </c>
      <c r="DQ258">
        <v>3.4756999999999998</v>
      </c>
      <c r="DR258">
        <v>0.2397</v>
      </c>
      <c r="DS258">
        <v>3.9134000000000002</v>
      </c>
      <c r="DT258">
        <v>2.2000000000000001E-3</v>
      </c>
      <c r="DU258">
        <v>0</v>
      </c>
    </row>
    <row r="259" spans="1:125" x14ac:dyDescent="0.25">
      <c r="A259">
        <v>0</v>
      </c>
      <c r="B259" t="s">
        <v>1012</v>
      </c>
      <c r="C259" t="s">
        <v>32</v>
      </c>
      <c r="D259" t="s">
        <v>1013</v>
      </c>
      <c r="E259" t="s">
        <v>1012</v>
      </c>
      <c r="F259">
        <v>9.1000000000000004E-3</v>
      </c>
      <c r="G259">
        <v>5.3430999999999997</v>
      </c>
      <c r="H259">
        <v>0.2167</v>
      </c>
      <c r="I259">
        <v>3.3603000000000001</v>
      </c>
      <c r="J259" t="s">
        <v>1013</v>
      </c>
      <c r="K259" t="s">
        <v>1012</v>
      </c>
      <c r="L259">
        <v>9.1000000000000004E-3</v>
      </c>
      <c r="M259">
        <v>5.3430999999999997</v>
      </c>
      <c r="N259">
        <v>0.2167</v>
      </c>
      <c r="O259">
        <v>3.3603000000000001</v>
      </c>
      <c r="P259" t="s">
        <v>1013</v>
      </c>
      <c r="Q259" t="s">
        <v>1012</v>
      </c>
      <c r="R259">
        <v>0</v>
      </c>
      <c r="S259">
        <v>60</v>
      </c>
      <c r="T259">
        <v>2.0199999999999999E-2</v>
      </c>
      <c r="U259">
        <v>46.558599999999998</v>
      </c>
      <c r="V259" t="s">
        <v>1013</v>
      </c>
      <c r="W259" t="s">
        <v>1012</v>
      </c>
      <c r="X259">
        <v>0</v>
      </c>
      <c r="Y259">
        <v>55</v>
      </c>
      <c r="Z259">
        <v>2.1600000000000001E-2</v>
      </c>
      <c r="AA259">
        <v>50.687600000000003</v>
      </c>
      <c r="AB259" t="s">
        <v>1013</v>
      </c>
      <c r="AC259" t="s">
        <v>1012</v>
      </c>
      <c r="AD259">
        <v>1E-4</v>
      </c>
      <c r="AE259">
        <v>32.222200000000001</v>
      </c>
      <c r="AF259">
        <v>4.8399999999999999E-2</v>
      </c>
      <c r="AG259">
        <v>28.7867</v>
      </c>
      <c r="AH259" t="s">
        <v>1014</v>
      </c>
      <c r="AI259" t="s">
        <v>1012</v>
      </c>
      <c r="AJ259">
        <v>1E-4</v>
      </c>
      <c r="AK259">
        <v>36</v>
      </c>
      <c r="AL259">
        <v>5.8900000000000001E-2</v>
      </c>
      <c r="AM259">
        <v>28.768899999999999</v>
      </c>
      <c r="AN259" t="s">
        <v>1015</v>
      </c>
      <c r="AO259" t="s">
        <v>1012</v>
      </c>
      <c r="AP259">
        <v>0</v>
      </c>
      <c r="AQ259">
        <v>41.333300000000001</v>
      </c>
      <c r="AR259">
        <v>3.4700000000000002E-2</v>
      </c>
      <c r="AS259">
        <v>24.614699999999999</v>
      </c>
      <c r="AT259" t="s">
        <v>1015</v>
      </c>
      <c r="AU259" t="s">
        <v>1012</v>
      </c>
      <c r="AV259">
        <v>0</v>
      </c>
      <c r="AW259">
        <v>33</v>
      </c>
      <c r="AX259">
        <v>3.3000000000000002E-2</v>
      </c>
      <c r="AY259">
        <v>28.0977</v>
      </c>
      <c r="AZ259" t="s">
        <v>1015</v>
      </c>
      <c r="BA259" t="s">
        <v>1012</v>
      </c>
      <c r="BB259">
        <v>0</v>
      </c>
      <c r="BC259">
        <v>35</v>
      </c>
      <c r="BD259">
        <v>3.04E-2</v>
      </c>
      <c r="BE259">
        <v>31.141200000000001</v>
      </c>
      <c r="BF259" t="s">
        <v>1013</v>
      </c>
      <c r="BG259" t="s">
        <v>1012</v>
      </c>
      <c r="BH259">
        <v>2.0000000000000001E-4</v>
      </c>
      <c r="BI259">
        <v>28.166699999999999</v>
      </c>
      <c r="BJ259">
        <v>3.9300000000000002E-2</v>
      </c>
      <c r="BK259">
        <v>24.817699999999999</v>
      </c>
      <c r="BL259" t="s">
        <v>1013</v>
      </c>
      <c r="BM259" t="s">
        <v>1012</v>
      </c>
      <c r="BN259">
        <v>0</v>
      </c>
      <c r="BO259">
        <v>37.25</v>
      </c>
      <c r="BP259">
        <v>2.0400000000000001E-2</v>
      </c>
      <c r="BQ259">
        <v>48.064300000000003</v>
      </c>
      <c r="BR259" t="s">
        <v>1013</v>
      </c>
      <c r="BS259" t="s">
        <v>1012</v>
      </c>
      <c r="BT259">
        <v>0</v>
      </c>
      <c r="BU259">
        <v>47</v>
      </c>
      <c r="BV259">
        <v>3.2399999999999998E-2</v>
      </c>
      <c r="BW259">
        <v>45.7303</v>
      </c>
      <c r="BX259" t="s">
        <v>1013</v>
      </c>
      <c r="BY259" t="s">
        <v>1012</v>
      </c>
      <c r="BZ259">
        <v>0</v>
      </c>
      <c r="CA259">
        <v>47</v>
      </c>
      <c r="CB259">
        <v>3.5400000000000001E-2</v>
      </c>
      <c r="CC259">
        <v>41.165399999999998</v>
      </c>
      <c r="CD259" t="s">
        <v>1013</v>
      </c>
      <c r="CE259" t="s">
        <v>1012</v>
      </c>
      <c r="CF259">
        <v>0</v>
      </c>
      <c r="CG259">
        <v>42</v>
      </c>
      <c r="CH259">
        <v>2.5100000000000001E-2</v>
      </c>
      <c r="CI259">
        <v>36.817900000000002</v>
      </c>
      <c r="CJ259" t="s">
        <v>1013</v>
      </c>
      <c r="CK259" t="s">
        <v>1012</v>
      </c>
      <c r="CL259">
        <v>0</v>
      </c>
      <c r="CM259">
        <v>34</v>
      </c>
      <c r="CN259">
        <v>1.9699999999999999E-2</v>
      </c>
      <c r="CO259">
        <v>28.1265</v>
      </c>
      <c r="CP259" t="s">
        <v>1013</v>
      </c>
      <c r="CQ259" t="s">
        <v>1012</v>
      </c>
      <c r="CR259">
        <v>0</v>
      </c>
      <c r="CS259">
        <v>44.5</v>
      </c>
      <c r="CT259">
        <v>2.18E-2</v>
      </c>
      <c r="CU259">
        <v>38.8476</v>
      </c>
      <c r="CV259" t="s">
        <v>1013</v>
      </c>
      <c r="CW259" t="s">
        <v>1012</v>
      </c>
      <c r="CX259">
        <v>1E-4</v>
      </c>
      <c r="CY259">
        <v>38.6</v>
      </c>
      <c r="CZ259">
        <v>2.8500000000000001E-2</v>
      </c>
      <c r="DA259">
        <v>35.481299999999997</v>
      </c>
      <c r="DB259" t="s">
        <v>1013</v>
      </c>
      <c r="DC259" t="s">
        <v>1012</v>
      </c>
      <c r="DD259">
        <v>0</v>
      </c>
      <c r="DE259">
        <v>37.666699999999999</v>
      </c>
      <c r="DF259">
        <v>2.8400000000000002E-2</v>
      </c>
      <c r="DG259">
        <v>31.736499999999999</v>
      </c>
      <c r="DH259" t="s">
        <v>1015</v>
      </c>
      <c r="DI259" t="s">
        <v>1012</v>
      </c>
      <c r="DJ259">
        <v>1E-4</v>
      </c>
      <c r="DK259">
        <v>25.214300000000001</v>
      </c>
      <c r="DL259">
        <v>7.0199999999999999E-2</v>
      </c>
      <c r="DM259">
        <v>27.6464</v>
      </c>
      <c r="DN259" t="s">
        <v>1013</v>
      </c>
      <c r="DO259" t="s">
        <v>1012</v>
      </c>
      <c r="DP259">
        <v>0</v>
      </c>
      <c r="DQ259">
        <v>43</v>
      </c>
      <c r="DR259">
        <v>4.5999999999999999E-2</v>
      </c>
      <c r="DS259">
        <v>38.707099999999997</v>
      </c>
      <c r="DT259">
        <v>1E-3</v>
      </c>
      <c r="DU259">
        <v>0</v>
      </c>
    </row>
    <row r="260" spans="1:125" x14ac:dyDescent="0.25">
      <c r="A260">
        <v>0</v>
      </c>
      <c r="B260" t="s">
        <v>1016</v>
      </c>
      <c r="C260" t="s">
        <v>32</v>
      </c>
      <c r="D260" t="s">
        <v>1017</v>
      </c>
      <c r="E260" t="s">
        <v>1016</v>
      </c>
      <c r="F260">
        <v>1E-3</v>
      </c>
      <c r="G260">
        <v>14.7898</v>
      </c>
      <c r="H260">
        <v>8.5699999999999998E-2</v>
      </c>
      <c r="I260">
        <v>13.635999999999999</v>
      </c>
      <c r="J260" t="s">
        <v>1017</v>
      </c>
      <c r="K260" t="s">
        <v>1016</v>
      </c>
      <c r="L260">
        <v>1E-3</v>
      </c>
      <c r="M260">
        <v>14.7898</v>
      </c>
      <c r="N260">
        <v>8.5699999999999998E-2</v>
      </c>
      <c r="O260">
        <v>13.635999999999999</v>
      </c>
      <c r="P260" t="s">
        <v>1018</v>
      </c>
      <c r="Q260" t="s">
        <v>1016</v>
      </c>
      <c r="R260">
        <v>1E-4</v>
      </c>
      <c r="S260">
        <v>42.4</v>
      </c>
      <c r="T260">
        <v>2.5999999999999999E-2</v>
      </c>
      <c r="U260">
        <v>32.177599999999998</v>
      </c>
      <c r="V260" t="s">
        <v>1019</v>
      </c>
      <c r="W260" t="s">
        <v>1016</v>
      </c>
      <c r="X260">
        <v>1E-4</v>
      </c>
      <c r="Y260">
        <v>28.714300000000001</v>
      </c>
      <c r="Z260">
        <v>4.4200000000000003E-2</v>
      </c>
      <c r="AA260">
        <v>21.5335</v>
      </c>
      <c r="AB260" t="s">
        <v>1019</v>
      </c>
      <c r="AC260" t="s">
        <v>1016</v>
      </c>
      <c r="AD260">
        <v>1E-4</v>
      </c>
      <c r="AE260">
        <v>28.1538</v>
      </c>
      <c r="AF260">
        <v>4.58E-2</v>
      </c>
      <c r="AG260">
        <v>30.904199999999999</v>
      </c>
      <c r="AH260" t="s">
        <v>1018</v>
      </c>
      <c r="AI260" t="s">
        <v>1016</v>
      </c>
      <c r="AJ260">
        <v>0</v>
      </c>
      <c r="AK260">
        <v>47.333300000000001</v>
      </c>
      <c r="AL260">
        <v>5.0299999999999997E-2</v>
      </c>
      <c r="AM260">
        <v>36.275399999999998</v>
      </c>
      <c r="AN260" t="s">
        <v>1017</v>
      </c>
      <c r="AO260" t="s">
        <v>1016</v>
      </c>
      <c r="AP260">
        <v>2.9700000000000001E-2</v>
      </c>
      <c r="AQ260">
        <v>2.5728</v>
      </c>
      <c r="AR260">
        <v>0.14249999999999999</v>
      </c>
      <c r="AS260">
        <v>2.8696999999999999</v>
      </c>
      <c r="AT260" t="s">
        <v>1019</v>
      </c>
      <c r="AU260" t="s">
        <v>1016</v>
      </c>
      <c r="AV260">
        <v>3.3999999999999998E-3</v>
      </c>
      <c r="AW260">
        <v>5.2868000000000004</v>
      </c>
      <c r="AX260">
        <v>0.14480000000000001</v>
      </c>
      <c r="AY260">
        <v>5.633</v>
      </c>
      <c r="AZ260" t="s">
        <v>1020</v>
      </c>
      <c r="BA260" t="s">
        <v>1016</v>
      </c>
      <c r="BB260">
        <v>6.3E-3</v>
      </c>
      <c r="BC260">
        <v>5.3243</v>
      </c>
      <c r="BD260">
        <v>0.15240000000000001</v>
      </c>
      <c r="BE260">
        <v>5.4974999999999996</v>
      </c>
      <c r="BF260" t="s">
        <v>1018</v>
      </c>
      <c r="BG260" t="s">
        <v>1016</v>
      </c>
      <c r="BH260">
        <v>1.6000000000000001E-3</v>
      </c>
      <c r="BI260">
        <v>10.986800000000001</v>
      </c>
      <c r="BJ260">
        <v>7.0400000000000004E-2</v>
      </c>
      <c r="BK260">
        <v>7.2862</v>
      </c>
      <c r="BL260" t="s">
        <v>1017</v>
      </c>
      <c r="BM260" t="s">
        <v>1016</v>
      </c>
      <c r="BN260">
        <v>1.2999999999999999E-3</v>
      </c>
      <c r="BO260">
        <v>10.5228</v>
      </c>
      <c r="BP260">
        <v>7.17E-2</v>
      </c>
      <c r="BQ260">
        <v>10.7905</v>
      </c>
      <c r="BR260" t="s">
        <v>1018</v>
      </c>
      <c r="BS260" t="s">
        <v>1016</v>
      </c>
      <c r="BT260">
        <v>1E-4</v>
      </c>
      <c r="BU260">
        <v>19.1875</v>
      </c>
      <c r="BV260">
        <v>7.2900000000000006E-2</v>
      </c>
      <c r="BW260">
        <v>16.257400000000001</v>
      </c>
      <c r="BX260" t="s">
        <v>1018</v>
      </c>
      <c r="BY260" t="s">
        <v>1016</v>
      </c>
      <c r="BZ260">
        <v>1.1000000000000001E-3</v>
      </c>
      <c r="CA260">
        <v>9.5277999999999992</v>
      </c>
      <c r="CB260">
        <v>0.10979999999999999</v>
      </c>
      <c r="CC260">
        <v>8.4638000000000009</v>
      </c>
      <c r="CD260" t="s">
        <v>1020</v>
      </c>
      <c r="CE260" t="s">
        <v>1016</v>
      </c>
      <c r="CF260">
        <v>2.3999999999999998E-3</v>
      </c>
      <c r="CG260">
        <v>5.3213999999999997</v>
      </c>
      <c r="CH260">
        <v>0.11260000000000001</v>
      </c>
      <c r="CI260">
        <v>4.3045</v>
      </c>
      <c r="CJ260" t="s">
        <v>1019</v>
      </c>
      <c r="CK260" t="s">
        <v>1016</v>
      </c>
      <c r="CL260">
        <v>8.0000000000000004E-4</v>
      </c>
      <c r="CM260">
        <v>7.9394999999999998</v>
      </c>
      <c r="CN260">
        <v>4.2599999999999999E-2</v>
      </c>
      <c r="CO260">
        <v>10.8552</v>
      </c>
      <c r="CP260" t="s">
        <v>1017</v>
      </c>
      <c r="CQ260" t="s">
        <v>1016</v>
      </c>
      <c r="CR260">
        <v>1.1999999999999999E-3</v>
      </c>
      <c r="CS260">
        <v>10.1084</v>
      </c>
      <c r="CT260">
        <v>5.7799999999999997E-2</v>
      </c>
      <c r="CU260">
        <v>11.584899999999999</v>
      </c>
      <c r="CV260" t="s">
        <v>1017</v>
      </c>
      <c r="CW260" t="s">
        <v>1016</v>
      </c>
      <c r="CX260">
        <v>1.6000000000000001E-3</v>
      </c>
      <c r="CY260">
        <v>11.07</v>
      </c>
      <c r="CZ260">
        <v>6.8699999999999997E-2</v>
      </c>
      <c r="DA260">
        <v>11.1417</v>
      </c>
      <c r="DB260" t="s">
        <v>1019</v>
      </c>
      <c r="DC260" t="s">
        <v>1016</v>
      </c>
      <c r="DD260">
        <v>4.5999999999999999E-3</v>
      </c>
      <c r="DE260">
        <v>6.2735000000000003</v>
      </c>
      <c r="DF260">
        <v>8.0799999999999997E-2</v>
      </c>
      <c r="DG260">
        <v>8.9911999999999992</v>
      </c>
      <c r="DH260" t="s">
        <v>1019</v>
      </c>
      <c r="DI260" t="s">
        <v>1016</v>
      </c>
      <c r="DJ260">
        <v>1.8E-3</v>
      </c>
      <c r="DK260">
        <v>8.9596</v>
      </c>
      <c r="DL260">
        <v>0.1535</v>
      </c>
      <c r="DM260">
        <v>10.004</v>
      </c>
      <c r="DN260" t="s">
        <v>1019</v>
      </c>
      <c r="DO260" t="s">
        <v>1016</v>
      </c>
      <c r="DP260">
        <v>4.0000000000000001E-3</v>
      </c>
      <c r="DQ260">
        <v>8.6953999999999994</v>
      </c>
      <c r="DR260">
        <v>0.1288</v>
      </c>
      <c r="DS260">
        <v>12.1145</v>
      </c>
      <c r="DT260">
        <v>3.0999999999999999E-3</v>
      </c>
      <c r="DU260">
        <v>0</v>
      </c>
    </row>
    <row r="261" spans="1:125" x14ac:dyDescent="0.25">
      <c r="A261">
        <v>0</v>
      </c>
      <c r="B261" t="s">
        <v>1021</v>
      </c>
      <c r="C261" t="s">
        <v>32</v>
      </c>
      <c r="D261" t="s">
        <v>1022</v>
      </c>
      <c r="E261" t="s">
        <v>1021</v>
      </c>
      <c r="F261">
        <v>0</v>
      </c>
      <c r="G261">
        <v>76.666700000000006</v>
      </c>
      <c r="H261">
        <v>1.24E-2</v>
      </c>
      <c r="I261">
        <v>87.374899999999997</v>
      </c>
      <c r="J261" t="s">
        <v>1022</v>
      </c>
      <c r="K261" t="s">
        <v>1021</v>
      </c>
      <c r="L261">
        <v>0</v>
      </c>
      <c r="M261">
        <v>76.666700000000006</v>
      </c>
      <c r="N261">
        <v>1.24E-2</v>
      </c>
      <c r="O261">
        <v>87.374899999999997</v>
      </c>
      <c r="P261" t="s">
        <v>1022</v>
      </c>
      <c r="Q261" t="s">
        <v>1021</v>
      </c>
      <c r="R261">
        <v>0</v>
      </c>
      <c r="S261">
        <v>64.285700000000006</v>
      </c>
      <c r="T261">
        <v>1.12E-2</v>
      </c>
      <c r="U261">
        <v>80.486699999999999</v>
      </c>
      <c r="V261" t="s">
        <v>1022</v>
      </c>
      <c r="W261" t="s">
        <v>1021</v>
      </c>
      <c r="X261">
        <v>0</v>
      </c>
      <c r="Y261">
        <v>65</v>
      </c>
      <c r="Z261">
        <v>1.29E-2</v>
      </c>
      <c r="AA261">
        <v>75.690899999999999</v>
      </c>
      <c r="AB261" t="s">
        <v>1022</v>
      </c>
      <c r="AC261" t="s">
        <v>1021</v>
      </c>
      <c r="AD261">
        <v>0</v>
      </c>
      <c r="AE261">
        <v>49.5</v>
      </c>
      <c r="AF261">
        <v>2.3900000000000001E-2</v>
      </c>
      <c r="AG261">
        <v>59.891199999999998</v>
      </c>
      <c r="AH261" t="s">
        <v>1022</v>
      </c>
      <c r="AI261" t="s">
        <v>1021</v>
      </c>
      <c r="AJ261">
        <v>0</v>
      </c>
      <c r="AK261">
        <v>53.8889</v>
      </c>
      <c r="AL261">
        <v>3.6499999999999998E-2</v>
      </c>
      <c r="AM261">
        <v>53.819000000000003</v>
      </c>
      <c r="AN261" t="s">
        <v>1022</v>
      </c>
      <c r="AO261" t="s">
        <v>1021</v>
      </c>
      <c r="AP261">
        <v>1E-4</v>
      </c>
      <c r="AQ261">
        <v>34.125</v>
      </c>
      <c r="AR261">
        <v>1.78E-2</v>
      </c>
      <c r="AS261">
        <v>45.926900000000003</v>
      </c>
      <c r="AT261" t="s">
        <v>1022</v>
      </c>
      <c r="AU261" t="s">
        <v>1021</v>
      </c>
      <c r="AV261">
        <v>0</v>
      </c>
      <c r="AW261">
        <v>55</v>
      </c>
      <c r="AX261">
        <v>1.17E-2</v>
      </c>
      <c r="AY261">
        <v>58.554900000000004</v>
      </c>
      <c r="AZ261" t="s">
        <v>1023</v>
      </c>
      <c r="BA261" t="s">
        <v>1021</v>
      </c>
      <c r="BB261">
        <v>0</v>
      </c>
      <c r="BC261">
        <v>49</v>
      </c>
      <c r="BD261">
        <v>1.2E-2</v>
      </c>
      <c r="BE261">
        <v>58.390099999999997</v>
      </c>
      <c r="BF261" t="s">
        <v>1022</v>
      </c>
      <c r="BG261" t="s">
        <v>1021</v>
      </c>
      <c r="BH261">
        <v>0</v>
      </c>
      <c r="BI261">
        <v>59.375</v>
      </c>
      <c r="BJ261">
        <v>1.6E-2</v>
      </c>
      <c r="BK261">
        <v>71.018600000000006</v>
      </c>
      <c r="BL261" t="s">
        <v>1022</v>
      </c>
      <c r="BM261" t="s">
        <v>1021</v>
      </c>
      <c r="BN261">
        <v>0</v>
      </c>
      <c r="BO261">
        <v>49</v>
      </c>
      <c r="BP261">
        <v>1.38E-2</v>
      </c>
      <c r="BQ261">
        <v>64.573599999999999</v>
      </c>
      <c r="BR261" t="s">
        <v>1022</v>
      </c>
      <c r="BS261" t="s">
        <v>1021</v>
      </c>
      <c r="BT261">
        <v>0</v>
      </c>
      <c r="BU261">
        <v>62.5</v>
      </c>
      <c r="BV261">
        <v>1.23E-2</v>
      </c>
      <c r="BW261">
        <v>85.253799999999998</v>
      </c>
      <c r="BX261" t="s">
        <v>1022</v>
      </c>
      <c r="BY261" t="s">
        <v>1021</v>
      </c>
      <c r="BZ261">
        <v>0</v>
      </c>
      <c r="CA261">
        <v>44.5</v>
      </c>
      <c r="CB261">
        <v>1.37E-2</v>
      </c>
      <c r="CC261">
        <v>80.228899999999996</v>
      </c>
      <c r="CD261" t="s">
        <v>1022</v>
      </c>
      <c r="CE261" t="s">
        <v>1021</v>
      </c>
      <c r="CF261">
        <v>0</v>
      </c>
      <c r="CG261">
        <v>41</v>
      </c>
      <c r="CH261">
        <v>1.0800000000000001E-2</v>
      </c>
      <c r="CI261">
        <v>70.015500000000003</v>
      </c>
      <c r="CJ261" t="s">
        <v>1022</v>
      </c>
      <c r="CK261" t="s">
        <v>1021</v>
      </c>
      <c r="CL261">
        <v>0</v>
      </c>
      <c r="CM261">
        <v>45</v>
      </c>
      <c r="CN261">
        <v>8.3000000000000001E-3</v>
      </c>
      <c r="CO261">
        <v>57.540199999999999</v>
      </c>
      <c r="CP261" t="s">
        <v>1022</v>
      </c>
      <c r="CQ261" t="s">
        <v>1021</v>
      </c>
      <c r="CR261">
        <v>0</v>
      </c>
      <c r="CS261">
        <v>51.25</v>
      </c>
      <c r="CT261">
        <v>1.04E-2</v>
      </c>
      <c r="CU261">
        <v>69.377899999999997</v>
      </c>
      <c r="CV261" t="s">
        <v>1022</v>
      </c>
      <c r="CW261" t="s">
        <v>1021</v>
      </c>
      <c r="CX261">
        <v>0</v>
      </c>
      <c r="CY261">
        <v>52.142899999999997</v>
      </c>
      <c r="CZ261">
        <v>1.23E-2</v>
      </c>
      <c r="DA261">
        <v>70.125900000000001</v>
      </c>
      <c r="DB261" t="s">
        <v>1022</v>
      </c>
      <c r="DC261" t="s">
        <v>1021</v>
      </c>
      <c r="DD261">
        <v>0</v>
      </c>
      <c r="DE261">
        <v>40</v>
      </c>
      <c r="DF261">
        <v>1.37E-2</v>
      </c>
      <c r="DG261">
        <v>56.190899999999999</v>
      </c>
      <c r="DH261" t="s">
        <v>1022</v>
      </c>
      <c r="DI261" t="s">
        <v>1021</v>
      </c>
      <c r="DJ261">
        <v>0</v>
      </c>
      <c r="DK261">
        <v>56.666699999999999</v>
      </c>
      <c r="DL261">
        <v>1.84E-2</v>
      </c>
      <c r="DM261">
        <v>73.117099999999994</v>
      </c>
      <c r="DN261" t="s">
        <v>1022</v>
      </c>
      <c r="DO261" t="s">
        <v>1021</v>
      </c>
      <c r="DP261">
        <v>0</v>
      </c>
      <c r="DQ261">
        <v>50</v>
      </c>
      <c r="DR261">
        <v>2.18E-2</v>
      </c>
      <c r="DS261">
        <v>64.420599999999993</v>
      </c>
      <c r="DT261">
        <v>0</v>
      </c>
      <c r="DU261">
        <v>0</v>
      </c>
    </row>
    <row r="262" spans="1:125" x14ac:dyDescent="0.25">
      <c r="A262">
        <v>0</v>
      </c>
      <c r="B262" t="s">
        <v>1024</v>
      </c>
      <c r="C262" t="s">
        <v>32</v>
      </c>
      <c r="D262" t="e">
        <f>-PYTSLYSV</f>
        <v>#NAME?</v>
      </c>
      <c r="E262" t="s">
        <v>1024</v>
      </c>
      <c r="F262">
        <v>1.09E-2</v>
      </c>
      <c r="G262">
        <v>4.8819999999999997</v>
      </c>
      <c r="H262">
        <v>0.18540000000000001</v>
      </c>
      <c r="I262">
        <v>4.3570000000000002</v>
      </c>
      <c r="J262" t="e">
        <f>-PYTSLYSV</f>
        <v>#NAME?</v>
      </c>
      <c r="K262" t="s">
        <v>1024</v>
      </c>
      <c r="L262">
        <v>1.09E-2</v>
      </c>
      <c r="M262">
        <v>4.8819999999999997</v>
      </c>
      <c r="N262">
        <v>0.18540000000000001</v>
      </c>
      <c r="O262">
        <v>4.3570000000000002</v>
      </c>
      <c r="P262" t="e">
        <f>-PYTSLYSV</f>
        <v>#NAME?</v>
      </c>
      <c r="Q262" t="s">
        <v>1024</v>
      </c>
      <c r="R262">
        <v>1E-4</v>
      </c>
      <c r="S262">
        <v>47.666699999999999</v>
      </c>
      <c r="T262">
        <v>1.3899999999999999E-2</v>
      </c>
      <c r="U262">
        <v>69.205200000000005</v>
      </c>
      <c r="V262" t="e">
        <f>-PYTSLYSV</f>
        <v>#NAME?</v>
      </c>
      <c r="W262" t="s">
        <v>1024</v>
      </c>
      <c r="X262">
        <v>0</v>
      </c>
      <c r="Y262">
        <v>56.666699999999999</v>
      </c>
      <c r="Z262">
        <v>1.3899999999999999E-2</v>
      </c>
      <c r="AA262">
        <v>72.3279</v>
      </c>
      <c r="AB262" t="e">
        <f>-PYTSLYSV</f>
        <v>#NAME?</v>
      </c>
      <c r="AC262" t="s">
        <v>1024</v>
      </c>
      <c r="AD262">
        <v>0</v>
      </c>
      <c r="AE262">
        <v>44</v>
      </c>
      <c r="AF262">
        <v>2.86E-2</v>
      </c>
      <c r="AG262">
        <v>51.331499999999998</v>
      </c>
      <c r="AH262" t="e">
        <f>-PYTSLYSV</f>
        <v>#NAME?</v>
      </c>
      <c r="AI262" t="s">
        <v>1024</v>
      </c>
      <c r="AJ262">
        <v>0</v>
      </c>
      <c r="AK262">
        <v>53.333300000000001</v>
      </c>
      <c r="AL262">
        <v>3.0700000000000002E-2</v>
      </c>
      <c r="AM262">
        <v>63.430599999999998</v>
      </c>
      <c r="AN262" t="s">
        <v>1025</v>
      </c>
      <c r="AO262" t="s">
        <v>1024</v>
      </c>
      <c r="AP262">
        <v>1E-4</v>
      </c>
      <c r="AQ262">
        <v>30.333300000000001</v>
      </c>
      <c r="AR262">
        <v>2.3699999999999999E-2</v>
      </c>
      <c r="AS262">
        <v>35.917000000000002</v>
      </c>
      <c r="AT262" t="e">
        <f>-PYTSLYSV</f>
        <v>#NAME?</v>
      </c>
      <c r="AU262" t="s">
        <v>1024</v>
      </c>
      <c r="AV262">
        <v>0</v>
      </c>
      <c r="AW262">
        <v>37</v>
      </c>
      <c r="AX262">
        <v>1.8800000000000001E-2</v>
      </c>
      <c r="AY262">
        <v>43.499200000000002</v>
      </c>
      <c r="AZ262" t="e">
        <f>-PYTSLYSV</f>
        <v>#NAME?</v>
      </c>
      <c r="BA262" t="s">
        <v>1024</v>
      </c>
      <c r="BB262">
        <v>0</v>
      </c>
      <c r="BC262">
        <v>39.5</v>
      </c>
      <c r="BD262">
        <v>1.89E-2</v>
      </c>
      <c r="BE262">
        <v>44.105400000000003</v>
      </c>
      <c r="BF262" t="s">
        <v>1025</v>
      </c>
      <c r="BG262" t="s">
        <v>1024</v>
      </c>
      <c r="BH262">
        <v>6.9999999999999999E-4</v>
      </c>
      <c r="BI262">
        <v>16.0581</v>
      </c>
      <c r="BJ262">
        <v>3.7900000000000003E-2</v>
      </c>
      <c r="BK262">
        <v>26.302800000000001</v>
      </c>
      <c r="BL262" t="e">
        <f>-PYTSLYSV</f>
        <v>#NAME?</v>
      </c>
      <c r="BM262" t="s">
        <v>1024</v>
      </c>
      <c r="BN262">
        <v>0</v>
      </c>
      <c r="BO262">
        <v>43.5</v>
      </c>
      <c r="BP262">
        <v>1.78E-2</v>
      </c>
      <c r="BQ262">
        <v>53.649799999999999</v>
      </c>
      <c r="BR262" t="s">
        <v>1025</v>
      </c>
      <c r="BS262" t="s">
        <v>1024</v>
      </c>
      <c r="BT262">
        <v>0</v>
      </c>
      <c r="BU262">
        <v>39</v>
      </c>
      <c r="BV262">
        <v>2.9499999999999998E-2</v>
      </c>
      <c r="BW262">
        <v>49.882100000000001</v>
      </c>
      <c r="BX262" t="s">
        <v>1026</v>
      </c>
      <c r="BY262" t="s">
        <v>1024</v>
      </c>
      <c r="BZ262">
        <v>2.0000000000000001E-4</v>
      </c>
      <c r="CA262">
        <v>22</v>
      </c>
      <c r="CB262">
        <v>4.0800000000000003E-2</v>
      </c>
      <c r="CC262">
        <v>35.249000000000002</v>
      </c>
      <c r="CD262" t="s">
        <v>1025</v>
      </c>
      <c r="CE262" t="s">
        <v>1024</v>
      </c>
      <c r="CF262">
        <v>1E-4</v>
      </c>
      <c r="CG262">
        <v>21.461500000000001</v>
      </c>
      <c r="CH262">
        <v>3.0499999999999999E-2</v>
      </c>
      <c r="CI262">
        <v>30.450299999999999</v>
      </c>
      <c r="CJ262" t="e">
        <f>-PYTSLYSV</f>
        <v>#NAME?</v>
      </c>
      <c r="CK262" t="s">
        <v>1024</v>
      </c>
      <c r="CL262">
        <v>0</v>
      </c>
      <c r="CM262">
        <v>29.666699999999999</v>
      </c>
      <c r="CN262">
        <v>1.5699999999999999E-2</v>
      </c>
      <c r="CO262">
        <v>35.016800000000003</v>
      </c>
      <c r="CP262" t="e">
        <f>-PYTSLYSV</f>
        <v>#NAME?</v>
      </c>
      <c r="CQ262" t="s">
        <v>1024</v>
      </c>
      <c r="CR262">
        <v>0</v>
      </c>
      <c r="CS262">
        <v>42</v>
      </c>
      <c r="CT262">
        <v>1.6400000000000001E-2</v>
      </c>
      <c r="CU262">
        <v>50.145299999999999</v>
      </c>
      <c r="CV262" t="e">
        <f>-PYTSLYSV</f>
        <v>#NAME?</v>
      </c>
      <c r="CW262" t="s">
        <v>1024</v>
      </c>
      <c r="CX262">
        <v>1E-4</v>
      </c>
      <c r="CY262">
        <v>35.833300000000001</v>
      </c>
      <c r="CZ262">
        <v>2.1399999999999999E-2</v>
      </c>
      <c r="DA262">
        <v>46.669899999999998</v>
      </c>
      <c r="DB262" t="e">
        <f>-PYTSLYSV</f>
        <v>#NAME?</v>
      </c>
      <c r="DC262" t="s">
        <v>1024</v>
      </c>
      <c r="DD262">
        <v>1E-4</v>
      </c>
      <c r="DE262">
        <v>30</v>
      </c>
      <c r="DF262">
        <v>2.12E-2</v>
      </c>
      <c r="DG262">
        <v>41.014800000000001</v>
      </c>
      <c r="DH262" t="e">
        <f>-PYTSLYSV</f>
        <v>#NAME?</v>
      </c>
      <c r="DI262" t="s">
        <v>1024</v>
      </c>
      <c r="DJ262">
        <v>0</v>
      </c>
      <c r="DK262">
        <v>36.25</v>
      </c>
      <c r="DL262">
        <v>4.2500000000000003E-2</v>
      </c>
      <c r="DM262">
        <v>43.539299999999997</v>
      </c>
      <c r="DN262" t="e">
        <f>-PYTSLYSV</f>
        <v>#NAME?</v>
      </c>
      <c r="DO262" t="s">
        <v>1024</v>
      </c>
      <c r="DP262">
        <v>0</v>
      </c>
      <c r="DQ262">
        <v>40.75</v>
      </c>
      <c r="DR262">
        <v>3.5700000000000003E-2</v>
      </c>
      <c r="DS262">
        <v>47.120600000000003</v>
      </c>
      <c r="DT262">
        <v>1.1999999999999999E-3</v>
      </c>
      <c r="DU262">
        <v>0</v>
      </c>
    </row>
    <row r="263" spans="1:125" x14ac:dyDescent="0.25">
      <c r="A263">
        <v>0</v>
      </c>
      <c r="B263" t="s">
        <v>1027</v>
      </c>
      <c r="C263" t="s">
        <v>32</v>
      </c>
      <c r="D263" t="s">
        <v>1028</v>
      </c>
      <c r="E263" t="s">
        <v>1027</v>
      </c>
      <c r="F263">
        <v>1E-4</v>
      </c>
      <c r="G263">
        <v>46</v>
      </c>
      <c r="H263">
        <v>2.6700000000000002E-2</v>
      </c>
      <c r="I263">
        <v>54.139000000000003</v>
      </c>
      <c r="J263" t="s">
        <v>1028</v>
      </c>
      <c r="K263" t="s">
        <v>1027</v>
      </c>
      <c r="L263">
        <v>1E-4</v>
      </c>
      <c r="M263">
        <v>46</v>
      </c>
      <c r="N263">
        <v>2.6700000000000002E-2</v>
      </c>
      <c r="O263">
        <v>54.139000000000003</v>
      </c>
      <c r="P263" t="e">
        <f>-LIPHSILX</f>
        <v>#NAME?</v>
      </c>
      <c r="Q263" t="s">
        <v>1027</v>
      </c>
      <c r="R263">
        <v>0</v>
      </c>
      <c r="S263">
        <v>62.142899999999997</v>
      </c>
      <c r="T263">
        <v>1.3899999999999999E-2</v>
      </c>
      <c r="U263">
        <v>69.128100000000003</v>
      </c>
      <c r="V263" t="s">
        <v>1028</v>
      </c>
      <c r="W263" t="s">
        <v>1027</v>
      </c>
      <c r="X263">
        <v>0</v>
      </c>
      <c r="Y263">
        <v>70</v>
      </c>
      <c r="Z263">
        <v>1.2999999999999999E-2</v>
      </c>
      <c r="AA263">
        <v>75.268699999999995</v>
      </c>
      <c r="AB263" t="e">
        <f>-LIPHSILX</f>
        <v>#NAME?</v>
      </c>
      <c r="AC263" t="s">
        <v>1027</v>
      </c>
      <c r="AD263">
        <v>0</v>
      </c>
      <c r="AE263">
        <v>61.25</v>
      </c>
      <c r="AF263">
        <v>1.5800000000000002E-2</v>
      </c>
      <c r="AG263">
        <v>78.183400000000006</v>
      </c>
      <c r="AH263" t="e">
        <f>-LIPHSILX</f>
        <v>#NAME?</v>
      </c>
      <c r="AI263" t="s">
        <v>1027</v>
      </c>
      <c r="AJ263">
        <v>0</v>
      </c>
      <c r="AK263">
        <v>59.285699999999999</v>
      </c>
      <c r="AL263">
        <v>2.5000000000000001E-2</v>
      </c>
      <c r="AM263">
        <v>74.145799999999994</v>
      </c>
      <c r="AN263" t="s">
        <v>1028</v>
      </c>
      <c r="AO263" t="s">
        <v>1027</v>
      </c>
      <c r="AP263">
        <v>2.0999999999999999E-3</v>
      </c>
      <c r="AQ263">
        <v>10.490399999999999</v>
      </c>
      <c r="AR263">
        <v>6.25E-2</v>
      </c>
      <c r="AS263">
        <v>12.140499999999999</v>
      </c>
      <c r="AT263" t="s">
        <v>1028</v>
      </c>
      <c r="AU263" t="s">
        <v>1027</v>
      </c>
      <c r="AV263">
        <v>0</v>
      </c>
      <c r="AW263">
        <v>26.25</v>
      </c>
      <c r="AX263">
        <v>2.24E-2</v>
      </c>
      <c r="AY263">
        <v>38.454799999999999</v>
      </c>
      <c r="AZ263" t="s">
        <v>1028</v>
      </c>
      <c r="BA263" t="s">
        <v>1027</v>
      </c>
      <c r="BB263">
        <v>0</v>
      </c>
      <c r="BC263">
        <v>28.8</v>
      </c>
      <c r="BD263">
        <v>2.58E-2</v>
      </c>
      <c r="BE263">
        <v>35.3613</v>
      </c>
      <c r="BF263" t="s">
        <v>1028</v>
      </c>
      <c r="BG263" t="s">
        <v>1027</v>
      </c>
      <c r="BH263">
        <v>4.0000000000000002E-4</v>
      </c>
      <c r="BI263">
        <v>21.674399999999999</v>
      </c>
      <c r="BJ263">
        <v>3.49E-2</v>
      </c>
      <c r="BK263">
        <v>29.904</v>
      </c>
      <c r="BL263" t="s">
        <v>1028</v>
      </c>
      <c r="BM263" t="s">
        <v>1027</v>
      </c>
      <c r="BN263">
        <v>2.0000000000000001E-4</v>
      </c>
      <c r="BO263">
        <v>24.263200000000001</v>
      </c>
      <c r="BP263">
        <v>3.2800000000000003E-2</v>
      </c>
      <c r="BQ263">
        <v>30.717300000000002</v>
      </c>
      <c r="BR263" t="s">
        <v>1029</v>
      </c>
      <c r="BS263" t="s">
        <v>1027</v>
      </c>
      <c r="BT263">
        <v>0</v>
      </c>
      <c r="BU263">
        <v>36</v>
      </c>
      <c r="BV263">
        <v>3.5900000000000001E-2</v>
      </c>
      <c r="BW263">
        <v>41.406799999999997</v>
      </c>
      <c r="BX263" t="s">
        <v>1028</v>
      </c>
      <c r="BY263" t="s">
        <v>1027</v>
      </c>
      <c r="BZ263">
        <v>0</v>
      </c>
      <c r="CA263">
        <v>38</v>
      </c>
      <c r="CB263">
        <v>3.4799999999999998E-2</v>
      </c>
      <c r="CC263">
        <v>41.878300000000003</v>
      </c>
      <c r="CD263" t="s">
        <v>1028</v>
      </c>
      <c r="CE263" t="s">
        <v>1027</v>
      </c>
      <c r="CF263">
        <v>0</v>
      </c>
      <c r="CG263">
        <v>35</v>
      </c>
      <c r="CH263">
        <v>2.3900000000000001E-2</v>
      </c>
      <c r="CI263">
        <v>38.582500000000003</v>
      </c>
      <c r="CJ263" t="s">
        <v>1028</v>
      </c>
      <c r="CK263" t="s">
        <v>1027</v>
      </c>
      <c r="CL263">
        <v>1E-4</v>
      </c>
      <c r="CM263">
        <v>17.8889</v>
      </c>
      <c r="CN263">
        <v>1.2800000000000001E-2</v>
      </c>
      <c r="CO263">
        <v>41.837499999999999</v>
      </c>
      <c r="CP263" t="s">
        <v>1028</v>
      </c>
      <c r="CQ263" t="s">
        <v>1027</v>
      </c>
      <c r="CR263">
        <v>2.0000000000000001E-4</v>
      </c>
      <c r="CS263">
        <v>21.863600000000002</v>
      </c>
      <c r="CT263">
        <v>2.24E-2</v>
      </c>
      <c r="CU263">
        <v>37.798699999999997</v>
      </c>
      <c r="CV263" t="s">
        <v>1028</v>
      </c>
      <c r="CW263" t="s">
        <v>1027</v>
      </c>
      <c r="CX263">
        <v>2.9999999999999997E-4</v>
      </c>
      <c r="CY263">
        <v>21.7027</v>
      </c>
      <c r="CZ263">
        <v>2.93E-2</v>
      </c>
      <c r="DA263">
        <v>34.542299999999997</v>
      </c>
      <c r="DB263" t="s">
        <v>1028</v>
      </c>
      <c r="DC263" t="s">
        <v>1027</v>
      </c>
      <c r="DD263">
        <v>4.0000000000000002E-4</v>
      </c>
      <c r="DE263">
        <v>17.203399999999998</v>
      </c>
      <c r="DF263">
        <v>2.6599999999999999E-2</v>
      </c>
      <c r="DG263">
        <v>33.681100000000001</v>
      </c>
      <c r="DH263" t="s">
        <v>1028</v>
      </c>
      <c r="DI263" t="s">
        <v>1027</v>
      </c>
      <c r="DJ263">
        <v>1E-4</v>
      </c>
      <c r="DK263">
        <v>30.5</v>
      </c>
      <c r="DL263">
        <v>5.16E-2</v>
      </c>
      <c r="DM263">
        <v>37.086199999999998</v>
      </c>
      <c r="DN263" t="s">
        <v>1029</v>
      </c>
      <c r="DO263" t="s">
        <v>1027</v>
      </c>
      <c r="DP263">
        <v>2.9999999999999997E-4</v>
      </c>
      <c r="DQ263">
        <v>23.6389</v>
      </c>
      <c r="DR263">
        <v>5.9799999999999999E-2</v>
      </c>
      <c r="DS263">
        <v>30.506599999999999</v>
      </c>
      <c r="DT263">
        <v>2.0000000000000001E-4</v>
      </c>
      <c r="DU263">
        <v>0</v>
      </c>
    </row>
    <row r="264" spans="1:125" x14ac:dyDescent="0.25">
      <c r="A264">
        <v>0</v>
      </c>
      <c r="B264" t="s">
        <v>1030</v>
      </c>
      <c r="C264" t="s">
        <v>32</v>
      </c>
      <c r="D264" t="s">
        <v>1031</v>
      </c>
      <c r="E264" t="s">
        <v>1030</v>
      </c>
      <c r="F264">
        <v>0</v>
      </c>
      <c r="G264">
        <v>85</v>
      </c>
      <c r="H264">
        <v>1.34E-2</v>
      </c>
      <c r="I264">
        <v>84.965800000000002</v>
      </c>
      <c r="J264" t="s">
        <v>1031</v>
      </c>
      <c r="K264" t="s">
        <v>1030</v>
      </c>
      <c r="L264">
        <v>0</v>
      </c>
      <c r="M264">
        <v>85</v>
      </c>
      <c r="N264">
        <v>1.34E-2</v>
      </c>
      <c r="O264">
        <v>84.965800000000002</v>
      </c>
      <c r="P264" t="s">
        <v>1031</v>
      </c>
      <c r="Q264" t="s">
        <v>1030</v>
      </c>
      <c r="R264">
        <v>2.0000000000000001E-4</v>
      </c>
      <c r="S264">
        <v>28.6111</v>
      </c>
      <c r="T264">
        <v>2.87E-2</v>
      </c>
      <c r="U264">
        <v>27.2819</v>
      </c>
      <c r="V264" t="s">
        <v>1032</v>
      </c>
      <c r="W264" t="s">
        <v>1030</v>
      </c>
      <c r="X264">
        <v>0</v>
      </c>
      <c r="Y264">
        <v>100</v>
      </c>
      <c r="Z264">
        <v>9.1000000000000004E-3</v>
      </c>
      <c r="AA264">
        <v>88.631100000000004</v>
      </c>
      <c r="AB264" t="s">
        <v>1031</v>
      </c>
      <c r="AC264" t="s">
        <v>1030</v>
      </c>
      <c r="AD264">
        <v>0</v>
      </c>
      <c r="AE264">
        <v>85</v>
      </c>
      <c r="AF264">
        <v>1.7999999999999999E-2</v>
      </c>
      <c r="AG264">
        <v>72.792699999999996</v>
      </c>
      <c r="AH264" t="s">
        <v>1032</v>
      </c>
      <c r="AI264" t="s">
        <v>1030</v>
      </c>
      <c r="AJ264">
        <v>0</v>
      </c>
      <c r="AK264">
        <v>85</v>
      </c>
      <c r="AL264">
        <v>2.4400000000000002E-2</v>
      </c>
      <c r="AM264">
        <v>75.158199999999994</v>
      </c>
      <c r="AN264" t="s">
        <v>1031</v>
      </c>
      <c r="AO264" t="s">
        <v>1030</v>
      </c>
      <c r="AP264">
        <v>0</v>
      </c>
      <c r="AQ264">
        <v>80</v>
      </c>
      <c r="AR264">
        <v>6.6E-3</v>
      </c>
      <c r="AS264">
        <v>82.385000000000005</v>
      </c>
      <c r="AT264" t="s">
        <v>1033</v>
      </c>
      <c r="AU264" t="s">
        <v>1030</v>
      </c>
      <c r="AV264">
        <v>0</v>
      </c>
      <c r="AW264">
        <v>100</v>
      </c>
      <c r="AX264">
        <v>5.3E-3</v>
      </c>
      <c r="AY264">
        <v>82.298100000000005</v>
      </c>
      <c r="AZ264" t="s">
        <v>1032</v>
      </c>
      <c r="BA264" t="s">
        <v>1030</v>
      </c>
      <c r="BB264">
        <v>0</v>
      </c>
      <c r="BC264">
        <v>100</v>
      </c>
      <c r="BD264">
        <v>4.4000000000000003E-3</v>
      </c>
      <c r="BE264">
        <v>87.370500000000007</v>
      </c>
      <c r="BF264" t="s">
        <v>1032</v>
      </c>
      <c r="BG264" t="s">
        <v>1030</v>
      </c>
      <c r="BH264">
        <v>0</v>
      </c>
      <c r="BI264">
        <v>58.125</v>
      </c>
      <c r="BJ264">
        <v>2.1899999999999999E-2</v>
      </c>
      <c r="BK264">
        <v>53.7209</v>
      </c>
      <c r="BL264" t="e">
        <f>-LYLTLFCK</f>
        <v>#NAME?</v>
      </c>
      <c r="BM264" t="s">
        <v>1030</v>
      </c>
      <c r="BN264">
        <v>0</v>
      </c>
      <c r="BO264">
        <v>90</v>
      </c>
      <c r="BP264">
        <v>7.1000000000000004E-3</v>
      </c>
      <c r="BQ264">
        <v>88.741699999999994</v>
      </c>
      <c r="BR264" t="s">
        <v>1034</v>
      </c>
      <c r="BS264" t="s">
        <v>1030</v>
      </c>
      <c r="BT264">
        <v>0</v>
      </c>
      <c r="BU264">
        <v>46</v>
      </c>
      <c r="BV264">
        <v>2.2599999999999999E-2</v>
      </c>
      <c r="BW264">
        <v>61.7714</v>
      </c>
      <c r="BX264" t="s">
        <v>1031</v>
      </c>
      <c r="BY264" t="s">
        <v>1030</v>
      </c>
      <c r="BZ264">
        <v>0</v>
      </c>
      <c r="CA264">
        <v>36.666699999999999</v>
      </c>
      <c r="CB264">
        <v>3.2800000000000003E-2</v>
      </c>
      <c r="CC264">
        <v>44.235799999999998</v>
      </c>
      <c r="CD264" t="s">
        <v>1031</v>
      </c>
      <c r="CE264" t="s">
        <v>1030</v>
      </c>
      <c r="CF264">
        <v>0</v>
      </c>
      <c r="CG264">
        <v>70</v>
      </c>
      <c r="CH264">
        <v>9.2999999999999992E-3</v>
      </c>
      <c r="CI264">
        <v>75.835400000000007</v>
      </c>
      <c r="CJ264" t="s">
        <v>1032</v>
      </c>
      <c r="CK264" t="s">
        <v>1030</v>
      </c>
      <c r="CL264">
        <v>0</v>
      </c>
      <c r="CM264">
        <v>100</v>
      </c>
      <c r="CN264">
        <v>4.8999999999999998E-3</v>
      </c>
      <c r="CO264">
        <v>76.648300000000006</v>
      </c>
      <c r="CP264" t="s">
        <v>1035</v>
      </c>
      <c r="CQ264" t="s">
        <v>1030</v>
      </c>
      <c r="CR264">
        <v>0</v>
      </c>
      <c r="CS264">
        <v>90</v>
      </c>
      <c r="CT264">
        <v>6.1999999999999998E-3</v>
      </c>
      <c r="CU264">
        <v>87.438599999999994</v>
      </c>
      <c r="CV264" t="s">
        <v>1031</v>
      </c>
      <c r="CW264" t="s">
        <v>1030</v>
      </c>
      <c r="CX264">
        <v>0</v>
      </c>
      <c r="CY264">
        <v>90</v>
      </c>
      <c r="CZ264">
        <v>8.0000000000000002E-3</v>
      </c>
      <c r="DA264">
        <v>86</v>
      </c>
      <c r="DB264" t="s">
        <v>1032</v>
      </c>
      <c r="DC264" t="s">
        <v>1030</v>
      </c>
      <c r="DD264">
        <v>0</v>
      </c>
      <c r="DE264">
        <v>80</v>
      </c>
      <c r="DF264">
        <v>6.7000000000000002E-3</v>
      </c>
      <c r="DG264">
        <v>80.506699999999995</v>
      </c>
      <c r="DH264" t="s">
        <v>1032</v>
      </c>
      <c r="DI264" t="s">
        <v>1030</v>
      </c>
      <c r="DJ264">
        <v>0</v>
      </c>
      <c r="DK264">
        <v>53.75</v>
      </c>
      <c r="DL264">
        <v>2.12E-2</v>
      </c>
      <c r="DM264">
        <v>68.287000000000006</v>
      </c>
      <c r="DN264" t="s">
        <v>1032</v>
      </c>
      <c r="DO264" t="s">
        <v>1030</v>
      </c>
      <c r="DP264">
        <v>0</v>
      </c>
      <c r="DQ264">
        <v>60</v>
      </c>
      <c r="DR264">
        <v>2.1999999999999999E-2</v>
      </c>
      <c r="DS264">
        <v>64.081000000000003</v>
      </c>
      <c r="DT264">
        <v>0</v>
      </c>
      <c r="DU264">
        <v>0</v>
      </c>
    </row>
    <row r="265" spans="1:125" x14ac:dyDescent="0.25">
      <c r="A265">
        <v>0</v>
      </c>
      <c r="B265" t="s">
        <v>1036</v>
      </c>
      <c r="C265" t="s">
        <v>32</v>
      </c>
      <c r="D265" t="s">
        <v>1037</v>
      </c>
      <c r="E265" t="s">
        <v>1036</v>
      </c>
      <c r="F265">
        <v>0</v>
      </c>
      <c r="G265">
        <v>76.666700000000006</v>
      </c>
      <c r="H265">
        <v>2.2200000000000001E-2</v>
      </c>
      <c r="I265">
        <v>63.338299999999997</v>
      </c>
      <c r="J265" t="s">
        <v>1037</v>
      </c>
      <c r="K265" t="s">
        <v>1036</v>
      </c>
      <c r="L265">
        <v>0</v>
      </c>
      <c r="M265">
        <v>76.666700000000006</v>
      </c>
      <c r="N265">
        <v>2.2200000000000001E-2</v>
      </c>
      <c r="O265">
        <v>63.338299999999997</v>
      </c>
      <c r="P265" t="s">
        <v>1037</v>
      </c>
      <c r="Q265" t="s">
        <v>1036</v>
      </c>
      <c r="R265">
        <v>0</v>
      </c>
      <c r="S265">
        <v>85</v>
      </c>
      <c r="T265">
        <v>1.5299999999999999E-2</v>
      </c>
      <c r="U265">
        <v>63.721800000000002</v>
      </c>
      <c r="V265" t="s">
        <v>1037</v>
      </c>
      <c r="W265" t="s">
        <v>1036</v>
      </c>
      <c r="X265">
        <v>0</v>
      </c>
      <c r="Y265">
        <v>85</v>
      </c>
      <c r="Z265">
        <v>1.6500000000000001E-2</v>
      </c>
      <c r="AA265">
        <v>64.031999999999996</v>
      </c>
      <c r="AB265" t="s">
        <v>1037</v>
      </c>
      <c r="AC265" t="s">
        <v>1036</v>
      </c>
      <c r="AD265">
        <v>0</v>
      </c>
      <c r="AE265">
        <v>85</v>
      </c>
      <c r="AF265">
        <v>1.8700000000000001E-2</v>
      </c>
      <c r="AG265">
        <v>71.13</v>
      </c>
      <c r="AH265" t="s">
        <v>1037</v>
      </c>
      <c r="AI265" t="s">
        <v>1036</v>
      </c>
      <c r="AJ265">
        <v>0</v>
      </c>
      <c r="AK265">
        <v>85</v>
      </c>
      <c r="AL265">
        <v>3.1800000000000002E-2</v>
      </c>
      <c r="AM265">
        <v>61.551600000000001</v>
      </c>
      <c r="AN265" t="s">
        <v>1037</v>
      </c>
      <c r="AO265" t="s">
        <v>1036</v>
      </c>
      <c r="AP265">
        <v>0</v>
      </c>
      <c r="AQ265">
        <v>57.5</v>
      </c>
      <c r="AR265">
        <v>1.84E-2</v>
      </c>
      <c r="AS265">
        <v>44.690899999999999</v>
      </c>
      <c r="AT265" t="s">
        <v>1037</v>
      </c>
      <c r="AU265" t="s">
        <v>1036</v>
      </c>
      <c r="AV265">
        <v>0</v>
      </c>
      <c r="AW265">
        <v>50</v>
      </c>
      <c r="AX265">
        <v>2.3900000000000001E-2</v>
      </c>
      <c r="AY265">
        <v>36.576300000000003</v>
      </c>
      <c r="AZ265" t="s">
        <v>1037</v>
      </c>
      <c r="BA265" t="s">
        <v>1036</v>
      </c>
      <c r="BB265">
        <v>0</v>
      </c>
      <c r="BC265">
        <v>49</v>
      </c>
      <c r="BD265">
        <v>2.46E-2</v>
      </c>
      <c r="BE265">
        <v>36.6312</v>
      </c>
      <c r="BF265" t="s">
        <v>1037</v>
      </c>
      <c r="BG265" t="s">
        <v>1036</v>
      </c>
      <c r="BH265">
        <v>0</v>
      </c>
      <c r="BI265">
        <v>55.625</v>
      </c>
      <c r="BJ265">
        <v>2.6800000000000001E-2</v>
      </c>
      <c r="BK265">
        <v>42.620600000000003</v>
      </c>
      <c r="BL265" t="s">
        <v>1037</v>
      </c>
      <c r="BM265" t="s">
        <v>1036</v>
      </c>
      <c r="BN265">
        <v>0</v>
      </c>
      <c r="BO265">
        <v>44.5</v>
      </c>
      <c r="BP265">
        <v>2.6499999999999999E-2</v>
      </c>
      <c r="BQ265">
        <v>38.004100000000001</v>
      </c>
      <c r="BR265" t="s">
        <v>1037</v>
      </c>
      <c r="BS265" t="s">
        <v>1036</v>
      </c>
      <c r="BT265">
        <v>0</v>
      </c>
      <c r="BU265">
        <v>62.5</v>
      </c>
      <c r="BV265">
        <v>3.1699999999999999E-2</v>
      </c>
      <c r="BW265">
        <v>46.685299999999998</v>
      </c>
      <c r="BX265" t="s">
        <v>1037</v>
      </c>
      <c r="BY265" t="s">
        <v>1036</v>
      </c>
      <c r="BZ265">
        <v>0</v>
      </c>
      <c r="CA265">
        <v>62.5</v>
      </c>
      <c r="CB265">
        <v>2.86E-2</v>
      </c>
      <c r="CC265">
        <v>50.0383</v>
      </c>
      <c r="CD265" t="s">
        <v>1037</v>
      </c>
      <c r="CE265" t="s">
        <v>1036</v>
      </c>
      <c r="CF265">
        <v>0</v>
      </c>
      <c r="CG265">
        <v>70</v>
      </c>
      <c r="CH265">
        <v>1.29E-2</v>
      </c>
      <c r="CI265">
        <v>62.9696</v>
      </c>
      <c r="CJ265" t="s">
        <v>1037</v>
      </c>
      <c r="CK265" t="s">
        <v>1036</v>
      </c>
      <c r="CL265">
        <v>0</v>
      </c>
      <c r="CM265">
        <v>45</v>
      </c>
      <c r="CN265">
        <v>1.2699999999999999E-2</v>
      </c>
      <c r="CO265">
        <v>42.172899999999998</v>
      </c>
      <c r="CP265" t="s">
        <v>1037</v>
      </c>
      <c r="CQ265" t="s">
        <v>1036</v>
      </c>
      <c r="CR265">
        <v>0</v>
      </c>
      <c r="CS265">
        <v>52.5</v>
      </c>
      <c r="CT265">
        <v>2.1399999999999999E-2</v>
      </c>
      <c r="CU265">
        <v>39.560099999999998</v>
      </c>
      <c r="CV265" t="s">
        <v>1037</v>
      </c>
      <c r="CW265" t="s">
        <v>1036</v>
      </c>
      <c r="CX265">
        <v>0</v>
      </c>
      <c r="CY265">
        <v>49</v>
      </c>
      <c r="CZ265">
        <v>2.76E-2</v>
      </c>
      <c r="DA265">
        <v>36.764699999999998</v>
      </c>
      <c r="DB265" t="s">
        <v>1037</v>
      </c>
      <c r="DC265" t="s">
        <v>1036</v>
      </c>
      <c r="DD265">
        <v>0</v>
      </c>
      <c r="DE265">
        <v>40.5</v>
      </c>
      <c r="DF265">
        <v>2.69E-2</v>
      </c>
      <c r="DG265">
        <v>33.328299999999999</v>
      </c>
      <c r="DH265" t="s">
        <v>1037</v>
      </c>
      <c r="DI265" t="s">
        <v>1036</v>
      </c>
      <c r="DJ265">
        <v>0</v>
      </c>
      <c r="DK265">
        <v>46</v>
      </c>
      <c r="DL265">
        <v>5.8900000000000001E-2</v>
      </c>
      <c r="DM265">
        <v>32.903399999999998</v>
      </c>
      <c r="DN265" t="s">
        <v>1037</v>
      </c>
      <c r="DO265" t="s">
        <v>1036</v>
      </c>
      <c r="DP265">
        <v>1E-4</v>
      </c>
      <c r="DQ265">
        <v>31.818200000000001</v>
      </c>
      <c r="DR265">
        <v>8.5000000000000006E-2</v>
      </c>
      <c r="DS265">
        <v>20.846599999999999</v>
      </c>
      <c r="DT265">
        <v>0</v>
      </c>
      <c r="DU265">
        <v>0</v>
      </c>
    </row>
    <row r="266" spans="1:125" x14ac:dyDescent="0.25">
      <c r="A266">
        <v>0</v>
      </c>
      <c r="B266" t="s">
        <v>1038</v>
      </c>
      <c r="C266" t="s">
        <v>32</v>
      </c>
      <c r="D266" t="s">
        <v>1039</v>
      </c>
      <c r="E266" t="s">
        <v>1038</v>
      </c>
      <c r="F266">
        <v>0.15110000000000001</v>
      </c>
      <c r="G266">
        <v>1.1147</v>
      </c>
      <c r="H266">
        <v>0.29070000000000001</v>
      </c>
      <c r="I266">
        <v>1.9682999999999999</v>
      </c>
      <c r="J266" t="s">
        <v>1039</v>
      </c>
      <c r="K266" t="s">
        <v>1038</v>
      </c>
      <c r="L266">
        <v>0.15110000000000001</v>
      </c>
      <c r="M266">
        <v>1.1147</v>
      </c>
      <c r="N266">
        <v>0.29070000000000001</v>
      </c>
      <c r="O266">
        <v>1.9682999999999999</v>
      </c>
      <c r="P266" t="s">
        <v>1039</v>
      </c>
      <c r="Q266" t="s">
        <v>1038</v>
      </c>
      <c r="R266">
        <v>2.0000000000000001E-4</v>
      </c>
      <c r="S266">
        <v>31.5</v>
      </c>
      <c r="T266">
        <v>1.5599999999999999E-2</v>
      </c>
      <c r="U266">
        <v>62.5291</v>
      </c>
      <c r="V266" t="s">
        <v>1039</v>
      </c>
      <c r="W266" t="s">
        <v>1038</v>
      </c>
      <c r="X266">
        <v>1E-4</v>
      </c>
      <c r="Y266">
        <v>22.066700000000001</v>
      </c>
      <c r="Z266">
        <v>2.3300000000000001E-2</v>
      </c>
      <c r="AA266">
        <v>46.841799999999999</v>
      </c>
      <c r="AB266" t="s">
        <v>1039</v>
      </c>
      <c r="AC266" t="s">
        <v>1038</v>
      </c>
      <c r="AD266">
        <v>6.9999999999999999E-4</v>
      </c>
      <c r="AE266">
        <v>14.9778</v>
      </c>
      <c r="AF266">
        <v>4.1000000000000002E-2</v>
      </c>
      <c r="AG266">
        <v>35.212400000000002</v>
      </c>
      <c r="AH266" t="s">
        <v>1039</v>
      </c>
      <c r="AI266" t="s">
        <v>1038</v>
      </c>
      <c r="AJ266">
        <v>4.0000000000000002E-4</v>
      </c>
      <c r="AK266">
        <v>19.359000000000002</v>
      </c>
      <c r="AL266">
        <v>3.95E-2</v>
      </c>
      <c r="AM266">
        <v>49.310400000000001</v>
      </c>
      <c r="AN266" t="s">
        <v>1040</v>
      </c>
      <c r="AO266" t="s">
        <v>1038</v>
      </c>
      <c r="AP266">
        <v>1.0699999999999999E-2</v>
      </c>
      <c r="AQ266">
        <v>4.8159000000000001</v>
      </c>
      <c r="AR266">
        <v>9.8000000000000004E-2</v>
      </c>
      <c r="AS266">
        <v>5.9206000000000003</v>
      </c>
      <c r="AT266" t="s">
        <v>1039</v>
      </c>
      <c r="AU266" t="s">
        <v>1038</v>
      </c>
      <c r="AV266">
        <v>6.9999999999999999E-4</v>
      </c>
      <c r="AW266">
        <v>9.6199999999999992</v>
      </c>
      <c r="AX266">
        <v>5.4100000000000002E-2</v>
      </c>
      <c r="AY266">
        <v>17.916</v>
      </c>
      <c r="AZ266" t="s">
        <v>1039</v>
      </c>
      <c r="BA266" t="s">
        <v>1038</v>
      </c>
      <c r="BB266">
        <v>1E-3</v>
      </c>
      <c r="BC266">
        <v>10.832800000000001</v>
      </c>
      <c r="BD266">
        <v>5.6399999999999999E-2</v>
      </c>
      <c r="BE266">
        <v>18.009699999999999</v>
      </c>
      <c r="BF266" t="s">
        <v>1039</v>
      </c>
      <c r="BG266" t="s">
        <v>1038</v>
      </c>
      <c r="BH266">
        <v>5.8999999999999999E-3</v>
      </c>
      <c r="BI266">
        <v>5.0225999999999997</v>
      </c>
      <c r="BJ266">
        <v>5.6899999999999999E-2</v>
      </c>
      <c r="BK266">
        <v>12.210100000000001</v>
      </c>
      <c r="BL266" t="s">
        <v>1039</v>
      </c>
      <c r="BM266" t="s">
        <v>1038</v>
      </c>
      <c r="BN266">
        <v>8.0000000000000004E-4</v>
      </c>
      <c r="BO266">
        <v>13.0161</v>
      </c>
      <c r="BP266">
        <v>4.4999999999999998E-2</v>
      </c>
      <c r="BQ266">
        <v>21.270800000000001</v>
      </c>
      <c r="BR266" t="s">
        <v>1039</v>
      </c>
      <c r="BS266" t="s">
        <v>1038</v>
      </c>
      <c r="BT266">
        <v>1E-4</v>
      </c>
      <c r="BU266">
        <v>20.785699999999999</v>
      </c>
      <c r="BV266">
        <v>4.7899999999999998E-2</v>
      </c>
      <c r="BW266">
        <v>29.7425</v>
      </c>
      <c r="BX266" t="s">
        <v>1039</v>
      </c>
      <c r="BY266" t="s">
        <v>1038</v>
      </c>
      <c r="BZ266">
        <v>2.0000000000000001E-4</v>
      </c>
      <c r="CA266">
        <v>18.6875</v>
      </c>
      <c r="CB266">
        <v>4.6899999999999997E-2</v>
      </c>
      <c r="CC266">
        <v>30.0578</v>
      </c>
      <c r="CD266" t="s">
        <v>1041</v>
      </c>
      <c r="CE266" t="s">
        <v>1038</v>
      </c>
      <c r="CF266">
        <v>1.9E-3</v>
      </c>
      <c r="CG266">
        <v>6.1449999999999996</v>
      </c>
      <c r="CH266">
        <v>5.1499999999999997E-2</v>
      </c>
      <c r="CI266">
        <v>16.2182</v>
      </c>
      <c r="CJ266" t="s">
        <v>1039</v>
      </c>
      <c r="CK266" t="s">
        <v>1038</v>
      </c>
      <c r="CL266">
        <v>8.0000000000000004E-4</v>
      </c>
      <c r="CM266">
        <v>8.0708000000000002</v>
      </c>
      <c r="CN266">
        <v>0.03</v>
      </c>
      <c r="CO266">
        <v>17.427399999999999</v>
      </c>
      <c r="CP266" t="s">
        <v>1042</v>
      </c>
      <c r="CQ266" t="s">
        <v>1038</v>
      </c>
      <c r="CR266">
        <v>1.9E-3</v>
      </c>
      <c r="CS266">
        <v>8.3056999999999999</v>
      </c>
      <c r="CT266">
        <v>3.8100000000000002E-2</v>
      </c>
      <c r="CU266">
        <v>20.744199999999999</v>
      </c>
      <c r="CV266" t="s">
        <v>1039</v>
      </c>
      <c r="CW266" t="s">
        <v>1038</v>
      </c>
      <c r="CX266">
        <v>3.8E-3</v>
      </c>
      <c r="CY266">
        <v>7.6186999999999996</v>
      </c>
      <c r="CZ266">
        <v>4.8099999999999997E-2</v>
      </c>
      <c r="DA266">
        <v>19.0061</v>
      </c>
      <c r="DB266" t="s">
        <v>1039</v>
      </c>
      <c r="DC266" t="s">
        <v>1038</v>
      </c>
      <c r="DD266">
        <v>2.5999999999999999E-3</v>
      </c>
      <c r="DE266">
        <v>8.1149000000000004</v>
      </c>
      <c r="DF266">
        <v>4.7399999999999998E-2</v>
      </c>
      <c r="DG266">
        <v>18.515599999999999</v>
      </c>
      <c r="DH266" t="s">
        <v>1039</v>
      </c>
      <c r="DI266" t="s">
        <v>1038</v>
      </c>
      <c r="DJ266">
        <v>2E-3</v>
      </c>
      <c r="DK266">
        <v>8.3988999999999994</v>
      </c>
      <c r="DL266">
        <v>9.3700000000000006E-2</v>
      </c>
      <c r="DM266">
        <v>19.851299999999998</v>
      </c>
      <c r="DN266" t="s">
        <v>1039</v>
      </c>
      <c r="DO266" t="s">
        <v>1038</v>
      </c>
      <c r="DP266">
        <v>1.8E-3</v>
      </c>
      <c r="DQ266">
        <v>11.9213</v>
      </c>
      <c r="DR266">
        <v>9.9199999999999997E-2</v>
      </c>
      <c r="DS266">
        <v>17.239699999999999</v>
      </c>
      <c r="DT266">
        <v>1.6899999999999998E-2</v>
      </c>
      <c r="DU266">
        <v>2</v>
      </c>
    </row>
    <row r="267" spans="1:125" x14ac:dyDescent="0.25">
      <c r="A267">
        <v>0</v>
      </c>
      <c r="B267" t="s">
        <v>1043</v>
      </c>
      <c r="C267" t="s">
        <v>32</v>
      </c>
      <c r="D267" t="s">
        <v>1044</v>
      </c>
      <c r="E267" t="s">
        <v>1043</v>
      </c>
      <c r="F267">
        <v>1E-4</v>
      </c>
      <c r="G267">
        <v>46</v>
      </c>
      <c r="H267">
        <v>2.75E-2</v>
      </c>
      <c r="I267">
        <v>52.859900000000003</v>
      </c>
      <c r="J267" t="s">
        <v>1044</v>
      </c>
      <c r="K267" t="s">
        <v>1043</v>
      </c>
      <c r="L267">
        <v>1E-4</v>
      </c>
      <c r="M267">
        <v>46</v>
      </c>
      <c r="N267">
        <v>2.75E-2</v>
      </c>
      <c r="O267">
        <v>52.859900000000003</v>
      </c>
      <c r="P267" t="e">
        <f>-YLTLFCKF</f>
        <v>#NAME?</v>
      </c>
      <c r="Q267" t="s">
        <v>1043</v>
      </c>
      <c r="R267">
        <v>2.0000000000000001E-4</v>
      </c>
      <c r="S267">
        <v>31.857099999999999</v>
      </c>
      <c r="T267">
        <v>2.8299999999999999E-2</v>
      </c>
      <c r="U267">
        <v>27.917100000000001</v>
      </c>
      <c r="V267" t="s">
        <v>1044</v>
      </c>
      <c r="W267" t="s">
        <v>1043</v>
      </c>
      <c r="X267">
        <v>0</v>
      </c>
      <c r="Y267">
        <v>45</v>
      </c>
      <c r="Z267">
        <v>2.86E-2</v>
      </c>
      <c r="AA267">
        <v>37.364800000000002</v>
      </c>
      <c r="AB267" t="s">
        <v>1044</v>
      </c>
      <c r="AC267" t="s">
        <v>1043</v>
      </c>
      <c r="AD267">
        <v>0</v>
      </c>
      <c r="AE267">
        <v>41.666699999999999</v>
      </c>
      <c r="AF267">
        <v>4.8099999999999997E-2</v>
      </c>
      <c r="AG267">
        <v>29.048200000000001</v>
      </c>
      <c r="AH267" t="s">
        <v>1044</v>
      </c>
      <c r="AI267" t="s">
        <v>1043</v>
      </c>
      <c r="AJ267">
        <v>0</v>
      </c>
      <c r="AK267">
        <v>58.571399999999997</v>
      </c>
      <c r="AL267">
        <v>4.8300000000000003E-2</v>
      </c>
      <c r="AM267">
        <v>38.417700000000004</v>
      </c>
      <c r="AN267" t="s">
        <v>1044</v>
      </c>
      <c r="AO267" t="s">
        <v>1043</v>
      </c>
      <c r="AP267">
        <v>1E-3</v>
      </c>
      <c r="AQ267">
        <v>14.345000000000001</v>
      </c>
      <c r="AR267">
        <v>3.78E-2</v>
      </c>
      <c r="AS267">
        <v>22.419699999999999</v>
      </c>
      <c r="AT267" t="s">
        <v>1044</v>
      </c>
      <c r="AU267" t="s">
        <v>1043</v>
      </c>
      <c r="AV267">
        <v>2.0000000000000001E-4</v>
      </c>
      <c r="AW267">
        <v>15.5405</v>
      </c>
      <c r="AX267">
        <v>5.0200000000000002E-2</v>
      </c>
      <c r="AY267">
        <v>19.254999999999999</v>
      </c>
      <c r="AZ267" t="s">
        <v>1044</v>
      </c>
      <c r="BA267" t="s">
        <v>1043</v>
      </c>
      <c r="BB267">
        <v>4.0000000000000002E-4</v>
      </c>
      <c r="BC267">
        <v>15.3188</v>
      </c>
      <c r="BD267">
        <v>4.8399999999999999E-2</v>
      </c>
      <c r="BE267">
        <v>20.8813</v>
      </c>
      <c r="BF267" t="s">
        <v>1044</v>
      </c>
      <c r="BG267" t="s">
        <v>1043</v>
      </c>
      <c r="BH267">
        <v>8.9999999999999998E-4</v>
      </c>
      <c r="BI267">
        <v>14.890599999999999</v>
      </c>
      <c r="BJ267">
        <v>6.4000000000000001E-2</v>
      </c>
      <c r="BK267">
        <v>9.2044999999999995</v>
      </c>
      <c r="BL267" t="s">
        <v>1044</v>
      </c>
      <c r="BM267" t="s">
        <v>1043</v>
      </c>
      <c r="BN267">
        <v>2.9999999999999997E-4</v>
      </c>
      <c r="BO267">
        <v>20.764700000000001</v>
      </c>
      <c r="BP267">
        <v>4.2999999999999997E-2</v>
      </c>
      <c r="BQ267">
        <v>22.534099999999999</v>
      </c>
      <c r="BR267" t="s">
        <v>1044</v>
      </c>
      <c r="BS267" t="s">
        <v>1043</v>
      </c>
      <c r="BT267">
        <v>1E-4</v>
      </c>
      <c r="BU267">
        <v>29.5</v>
      </c>
      <c r="BV267">
        <v>4.1200000000000001E-2</v>
      </c>
      <c r="BW267">
        <v>35.6873</v>
      </c>
      <c r="BX267" t="s">
        <v>1044</v>
      </c>
      <c r="BY267" t="s">
        <v>1043</v>
      </c>
      <c r="BZ267">
        <v>5.0000000000000001E-4</v>
      </c>
      <c r="CA267">
        <v>14.1014</v>
      </c>
      <c r="CB267">
        <v>7.9000000000000001E-2</v>
      </c>
      <c r="CC267">
        <v>14.777699999999999</v>
      </c>
      <c r="CD267" t="s">
        <v>1045</v>
      </c>
      <c r="CE267" t="s">
        <v>1043</v>
      </c>
      <c r="CF267">
        <v>2.9999999999999997E-4</v>
      </c>
      <c r="CG267">
        <v>15</v>
      </c>
      <c r="CH267">
        <v>3.8300000000000001E-2</v>
      </c>
      <c r="CI267">
        <v>23.491399999999999</v>
      </c>
      <c r="CJ267" t="s">
        <v>1044</v>
      </c>
      <c r="CK267" t="s">
        <v>1043</v>
      </c>
      <c r="CL267">
        <v>1E-4</v>
      </c>
      <c r="CM267">
        <v>22.75</v>
      </c>
      <c r="CN267">
        <v>2.1499999999999998E-2</v>
      </c>
      <c r="CO267">
        <v>25.581600000000002</v>
      </c>
      <c r="CP267" t="s">
        <v>1044</v>
      </c>
      <c r="CQ267" t="s">
        <v>1043</v>
      </c>
      <c r="CR267">
        <v>1E-4</v>
      </c>
      <c r="CS267">
        <v>24.333300000000001</v>
      </c>
      <c r="CT267">
        <v>3.15E-2</v>
      </c>
      <c r="CU267">
        <v>26.290299999999998</v>
      </c>
      <c r="CV267" t="s">
        <v>1044</v>
      </c>
      <c r="CW267" t="s">
        <v>1043</v>
      </c>
      <c r="CX267">
        <v>2.9999999999999997E-4</v>
      </c>
      <c r="CY267">
        <v>23.107099999999999</v>
      </c>
      <c r="CZ267">
        <v>3.9100000000000003E-2</v>
      </c>
      <c r="DA267">
        <v>24.891500000000001</v>
      </c>
      <c r="DB267" t="s">
        <v>1044</v>
      </c>
      <c r="DC267" t="s">
        <v>1043</v>
      </c>
      <c r="DD267">
        <v>2.9999999999999997E-4</v>
      </c>
      <c r="DE267">
        <v>19.5641</v>
      </c>
      <c r="DF267">
        <v>3.7999999999999999E-2</v>
      </c>
      <c r="DG267">
        <v>23.689599999999999</v>
      </c>
      <c r="DH267" t="s">
        <v>1044</v>
      </c>
      <c r="DI267" t="s">
        <v>1043</v>
      </c>
      <c r="DJ267">
        <v>4.0000000000000002E-4</v>
      </c>
      <c r="DK267">
        <v>16.9697</v>
      </c>
      <c r="DL267">
        <v>8.8900000000000007E-2</v>
      </c>
      <c r="DM267">
        <v>21.155899999999999</v>
      </c>
      <c r="DN267" t="s">
        <v>1044</v>
      </c>
      <c r="DO267" t="s">
        <v>1043</v>
      </c>
      <c r="DP267">
        <v>6.9999999999999999E-4</v>
      </c>
      <c r="DQ267">
        <v>17.161899999999999</v>
      </c>
      <c r="DR267">
        <v>7.9200000000000007E-2</v>
      </c>
      <c r="DS267">
        <v>22.663599999999999</v>
      </c>
      <c r="DT267">
        <v>2.9999999999999997E-4</v>
      </c>
      <c r="DU267">
        <v>0</v>
      </c>
    </row>
    <row r="268" spans="1:125" x14ac:dyDescent="0.25">
      <c r="A268">
        <v>0</v>
      </c>
      <c r="B268" t="s">
        <v>1046</v>
      </c>
      <c r="C268" t="s">
        <v>32</v>
      </c>
      <c r="D268" t="s">
        <v>1047</v>
      </c>
      <c r="E268" t="s">
        <v>1046</v>
      </c>
      <c r="F268">
        <v>2.9999999999999997E-4</v>
      </c>
      <c r="G268">
        <v>25.703700000000001</v>
      </c>
      <c r="H268">
        <v>4.2799999999999998E-2</v>
      </c>
      <c r="I268">
        <v>33.078600000000002</v>
      </c>
      <c r="J268" t="s">
        <v>1047</v>
      </c>
      <c r="K268" t="s">
        <v>1046</v>
      </c>
      <c r="L268">
        <v>2.9999999999999997E-4</v>
      </c>
      <c r="M268">
        <v>25.703700000000001</v>
      </c>
      <c r="N268">
        <v>4.2799999999999998E-2</v>
      </c>
      <c r="O268">
        <v>33.078600000000002</v>
      </c>
      <c r="P268" t="s">
        <v>1047</v>
      </c>
      <c r="Q268" t="s">
        <v>1046</v>
      </c>
      <c r="R268">
        <v>1E-4</v>
      </c>
      <c r="S268">
        <v>41.8</v>
      </c>
      <c r="T268">
        <v>1.5699999999999999E-2</v>
      </c>
      <c r="U268">
        <v>61.942500000000003</v>
      </c>
      <c r="V268" t="s">
        <v>1047</v>
      </c>
      <c r="W268" t="s">
        <v>1046</v>
      </c>
      <c r="X268">
        <v>1E-4</v>
      </c>
      <c r="Y268">
        <v>25.8889</v>
      </c>
      <c r="Z268">
        <v>2.9000000000000001E-2</v>
      </c>
      <c r="AA268">
        <v>36.843299999999999</v>
      </c>
      <c r="AB268" t="s">
        <v>1047</v>
      </c>
      <c r="AC268" t="s">
        <v>1046</v>
      </c>
      <c r="AD268">
        <v>2.0000000000000001E-4</v>
      </c>
      <c r="AE268">
        <v>24.7273</v>
      </c>
      <c r="AF268">
        <v>3.9E-2</v>
      </c>
      <c r="AG268">
        <v>37.299300000000002</v>
      </c>
      <c r="AH268" t="s">
        <v>1047</v>
      </c>
      <c r="AI268" t="s">
        <v>1046</v>
      </c>
      <c r="AJ268">
        <v>0</v>
      </c>
      <c r="AK268">
        <v>49</v>
      </c>
      <c r="AL268">
        <v>3.5299999999999998E-2</v>
      </c>
      <c r="AM268">
        <v>55.721600000000002</v>
      </c>
      <c r="AN268" t="s">
        <v>1047</v>
      </c>
      <c r="AO268" t="s">
        <v>1046</v>
      </c>
      <c r="AP268">
        <v>1.7299999999999999E-2</v>
      </c>
      <c r="AQ268">
        <v>3.6570999999999998</v>
      </c>
      <c r="AR268">
        <v>9.8599999999999993E-2</v>
      </c>
      <c r="AS268">
        <v>5.8616999999999999</v>
      </c>
      <c r="AT268" t="s">
        <v>1047</v>
      </c>
      <c r="AU268" t="s">
        <v>1046</v>
      </c>
      <c r="AV268">
        <v>8.5000000000000006E-3</v>
      </c>
      <c r="AW268">
        <v>3.5377000000000001</v>
      </c>
      <c r="AX268">
        <v>0.13339999999999999</v>
      </c>
      <c r="AY268">
        <v>6.3280000000000003</v>
      </c>
      <c r="AZ268" t="s">
        <v>1047</v>
      </c>
      <c r="BA268" t="s">
        <v>1046</v>
      </c>
      <c r="BB268">
        <v>1.6400000000000001E-2</v>
      </c>
      <c r="BC268">
        <v>3.4563999999999999</v>
      </c>
      <c r="BD268">
        <v>0.14080000000000001</v>
      </c>
      <c r="BE268">
        <v>6.1562999999999999</v>
      </c>
      <c r="BF268" t="s">
        <v>1047</v>
      </c>
      <c r="BG268" t="s">
        <v>1046</v>
      </c>
      <c r="BH268">
        <v>1.4E-3</v>
      </c>
      <c r="BI268">
        <v>11.4496</v>
      </c>
      <c r="BJ268">
        <v>4.65E-2</v>
      </c>
      <c r="BK268">
        <v>18.5044</v>
      </c>
      <c r="BL268" t="s">
        <v>1047</v>
      </c>
      <c r="BM268" t="s">
        <v>1046</v>
      </c>
      <c r="BN268">
        <v>3.0000000000000001E-3</v>
      </c>
      <c r="BO268">
        <v>7.2172000000000001</v>
      </c>
      <c r="BP268">
        <v>6.6199999999999995E-2</v>
      </c>
      <c r="BQ268">
        <v>12.2325</v>
      </c>
      <c r="BR268" t="s">
        <v>1047</v>
      </c>
      <c r="BS268" t="s">
        <v>1046</v>
      </c>
      <c r="BT268">
        <v>1E-4</v>
      </c>
      <c r="BU268">
        <v>19.875</v>
      </c>
      <c r="BV268">
        <v>5.7799999999999997E-2</v>
      </c>
      <c r="BW268">
        <v>23.230699999999999</v>
      </c>
      <c r="BX268" t="s">
        <v>1047</v>
      </c>
      <c r="BY268" t="s">
        <v>1046</v>
      </c>
      <c r="BZ268">
        <v>2.0000000000000001E-4</v>
      </c>
      <c r="CA268">
        <v>20.25</v>
      </c>
      <c r="CB268">
        <v>4.9700000000000001E-2</v>
      </c>
      <c r="CC268">
        <v>28.111000000000001</v>
      </c>
      <c r="CD268" t="s">
        <v>1047</v>
      </c>
      <c r="CE268" t="s">
        <v>1046</v>
      </c>
      <c r="CF268">
        <v>5.9999999999999995E-4</v>
      </c>
      <c r="CG268">
        <v>10.4</v>
      </c>
      <c r="CH268">
        <v>5.0200000000000002E-2</v>
      </c>
      <c r="CI268">
        <v>16.7973</v>
      </c>
      <c r="CJ268" t="s">
        <v>1047</v>
      </c>
      <c r="CK268" t="s">
        <v>1046</v>
      </c>
      <c r="CL268">
        <v>4.1000000000000003E-3</v>
      </c>
      <c r="CM268">
        <v>3.7793000000000001</v>
      </c>
      <c r="CN268">
        <v>5.8700000000000002E-2</v>
      </c>
      <c r="CO268">
        <v>6.5533000000000001</v>
      </c>
      <c r="CP268" t="s">
        <v>1047</v>
      </c>
      <c r="CQ268" t="s">
        <v>1046</v>
      </c>
      <c r="CR268">
        <v>2.8999999999999998E-3</v>
      </c>
      <c r="CS268">
        <v>6.7824</v>
      </c>
      <c r="CT268">
        <v>5.6899999999999999E-2</v>
      </c>
      <c r="CU268">
        <v>11.865500000000001</v>
      </c>
      <c r="CV268" t="s">
        <v>1047</v>
      </c>
      <c r="CW268" t="s">
        <v>1046</v>
      </c>
      <c r="CX268">
        <v>4.7999999999999996E-3</v>
      </c>
      <c r="CY268">
        <v>6.7939999999999996</v>
      </c>
      <c r="CZ268">
        <v>7.0099999999999996E-2</v>
      </c>
      <c r="DA268">
        <v>10.7729</v>
      </c>
      <c r="DB268" t="s">
        <v>1047</v>
      </c>
      <c r="DC268" t="s">
        <v>1046</v>
      </c>
      <c r="DD268">
        <v>2.0500000000000001E-2</v>
      </c>
      <c r="DE268">
        <v>2.9449999999999998</v>
      </c>
      <c r="DF268">
        <v>9.98E-2</v>
      </c>
      <c r="DG268">
        <v>6.3787000000000003</v>
      </c>
      <c r="DH268" t="s">
        <v>1048</v>
      </c>
      <c r="DI268" t="s">
        <v>1046</v>
      </c>
      <c r="DJ268">
        <v>2E-3</v>
      </c>
      <c r="DK268">
        <v>8.3550000000000004</v>
      </c>
      <c r="DL268">
        <v>0.1192</v>
      </c>
      <c r="DM268">
        <v>14.602600000000001</v>
      </c>
      <c r="DN268" t="s">
        <v>1047</v>
      </c>
      <c r="DO268" t="s">
        <v>1046</v>
      </c>
      <c r="DP268">
        <v>4.1200000000000001E-2</v>
      </c>
      <c r="DQ268">
        <v>2.5400999999999998</v>
      </c>
      <c r="DR268">
        <v>0.23910000000000001</v>
      </c>
      <c r="DS268">
        <v>3.9342000000000001</v>
      </c>
      <c r="DT268">
        <v>6.1999999999999998E-3</v>
      </c>
      <c r="DU268">
        <v>0</v>
      </c>
    </row>
    <row r="269" spans="1:125" x14ac:dyDescent="0.25">
      <c r="A269">
        <v>0</v>
      </c>
      <c r="B269" t="s">
        <v>1049</v>
      </c>
      <c r="C269" t="s">
        <v>32</v>
      </c>
      <c r="D269" t="e">
        <f>-PHSILXIX</f>
        <v>#NAME?</v>
      </c>
      <c r="E269" t="s">
        <v>1049</v>
      </c>
      <c r="F269">
        <v>8.9999999999999998E-4</v>
      </c>
      <c r="G269">
        <v>15.091699999999999</v>
      </c>
      <c r="H269">
        <v>7.4899999999999994E-2</v>
      </c>
      <c r="I269">
        <v>16.355399999999999</v>
      </c>
      <c r="J269" t="e">
        <f>-PHSILXIX</f>
        <v>#NAME?</v>
      </c>
      <c r="K269" t="s">
        <v>1049</v>
      </c>
      <c r="L269">
        <v>8.9999999999999998E-4</v>
      </c>
      <c r="M269">
        <v>15.091699999999999</v>
      </c>
      <c r="N269">
        <v>7.4899999999999994E-2</v>
      </c>
      <c r="O269">
        <v>16.355399999999999</v>
      </c>
      <c r="P269" t="s">
        <v>1050</v>
      </c>
      <c r="Q269" t="s">
        <v>1049</v>
      </c>
      <c r="R269">
        <v>0</v>
      </c>
      <c r="S269">
        <v>56</v>
      </c>
      <c r="T269">
        <v>1.12E-2</v>
      </c>
      <c r="U269">
        <v>80.442499999999995</v>
      </c>
      <c r="V269" t="e">
        <f>-PHSILXIX</f>
        <v>#NAME?</v>
      </c>
      <c r="W269" t="s">
        <v>1049</v>
      </c>
      <c r="X269">
        <v>0</v>
      </c>
      <c r="Y269">
        <v>75</v>
      </c>
      <c r="Z269">
        <v>8.8000000000000005E-3</v>
      </c>
      <c r="AA269">
        <v>89.566299999999998</v>
      </c>
      <c r="AB269" t="e">
        <f>-PHSILXIX</f>
        <v>#NAME?</v>
      </c>
      <c r="AC269" t="s">
        <v>1049</v>
      </c>
      <c r="AD269">
        <v>0</v>
      </c>
      <c r="AE269">
        <v>57</v>
      </c>
      <c r="AF269">
        <v>1.6500000000000001E-2</v>
      </c>
      <c r="AG269">
        <v>76.409000000000006</v>
      </c>
      <c r="AH269" t="s">
        <v>1051</v>
      </c>
      <c r="AI269" t="s">
        <v>1049</v>
      </c>
      <c r="AJ269">
        <v>0</v>
      </c>
      <c r="AK269">
        <v>57.142899999999997</v>
      </c>
      <c r="AL269">
        <v>1.7299999999999999E-2</v>
      </c>
      <c r="AM269">
        <v>88.412599999999998</v>
      </c>
      <c r="AN269" t="e">
        <f>-PHSILXIX</f>
        <v>#NAME?</v>
      </c>
      <c r="AO269" t="s">
        <v>1049</v>
      </c>
      <c r="AP269">
        <v>0</v>
      </c>
      <c r="AQ269">
        <v>90</v>
      </c>
      <c r="AR269">
        <v>4.4000000000000003E-3</v>
      </c>
      <c r="AS269">
        <v>91.670599999999993</v>
      </c>
      <c r="AT269" t="e">
        <f>-PHSILXIX</f>
        <v>#NAME?</v>
      </c>
      <c r="AU269" t="s">
        <v>1049</v>
      </c>
      <c r="AV269">
        <v>0</v>
      </c>
      <c r="AW269">
        <v>65</v>
      </c>
      <c r="AX269">
        <v>5.1000000000000004E-3</v>
      </c>
      <c r="AY269">
        <v>83.451899999999995</v>
      </c>
      <c r="AZ269" t="e">
        <f>-PHSILXIX</f>
        <v>#NAME?</v>
      </c>
      <c r="BA269" t="s">
        <v>1049</v>
      </c>
      <c r="BB269">
        <v>0</v>
      </c>
      <c r="BC269">
        <v>70</v>
      </c>
      <c r="BD269">
        <v>4.7999999999999996E-3</v>
      </c>
      <c r="BE269">
        <v>85.405699999999996</v>
      </c>
      <c r="BF269" t="s">
        <v>1050</v>
      </c>
      <c r="BG269" t="s">
        <v>1049</v>
      </c>
      <c r="BH269">
        <v>0</v>
      </c>
      <c r="BI269">
        <v>50.454500000000003</v>
      </c>
      <c r="BJ269">
        <v>1.3899999999999999E-2</v>
      </c>
      <c r="BK269">
        <v>78.074799999999996</v>
      </c>
      <c r="BL269" t="e">
        <f>-PHSILXIX</f>
        <v>#NAME?</v>
      </c>
      <c r="BM269" t="s">
        <v>1049</v>
      </c>
      <c r="BN269">
        <v>0</v>
      </c>
      <c r="BO269">
        <v>80</v>
      </c>
      <c r="BP269">
        <v>6.6E-3</v>
      </c>
      <c r="BQ269">
        <v>90.493499999999997</v>
      </c>
      <c r="BR269" t="s">
        <v>1050</v>
      </c>
      <c r="BS269" t="s">
        <v>1049</v>
      </c>
      <c r="BT269">
        <v>0</v>
      </c>
      <c r="BU269">
        <v>60</v>
      </c>
      <c r="BV269">
        <v>1.5299999999999999E-2</v>
      </c>
      <c r="BW269">
        <v>77.9499</v>
      </c>
      <c r="BX269" t="s">
        <v>1050</v>
      </c>
      <c r="BY269" t="s">
        <v>1049</v>
      </c>
      <c r="BZ269">
        <v>0</v>
      </c>
      <c r="CA269">
        <v>44.5</v>
      </c>
      <c r="CB269">
        <v>1.8800000000000001E-2</v>
      </c>
      <c r="CC269">
        <v>68.131299999999996</v>
      </c>
      <c r="CD269" t="s">
        <v>1050</v>
      </c>
      <c r="CE269" t="s">
        <v>1049</v>
      </c>
      <c r="CF269">
        <v>0</v>
      </c>
      <c r="CG269">
        <v>45</v>
      </c>
      <c r="CH269">
        <v>1.21E-2</v>
      </c>
      <c r="CI269">
        <v>65.450400000000002</v>
      </c>
      <c r="CJ269" t="e">
        <f>-PHSILXIX</f>
        <v>#NAME?</v>
      </c>
      <c r="CK269" t="s">
        <v>1049</v>
      </c>
      <c r="CL269">
        <v>0</v>
      </c>
      <c r="CM269">
        <v>70</v>
      </c>
      <c r="CN269">
        <v>3.3999999999999998E-3</v>
      </c>
      <c r="CO269">
        <v>87.563400000000001</v>
      </c>
      <c r="CP269" t="e">
        <f>-PHSILXIX</f>
        <v>#NAME?</v>
      </c>
      <c r="CQ269" t="s">
        <v>1049</v>
      </c>
      <c r="CR269">
        <v>0</v>
      </c>
      <c r="CS269">
        <v>75</v>
      </c>
      <c r="CT269">
        <v>5.4000000000000003E-3</v>
      </c>
      <c r="CU269">
        <v>90.839799999999997</v>
      </c>
      <c r="CV269" t="e">
        <f>-PHSILXIX</f>
        <v>#NAME?</v>
      </c>
      <c r="CW269" t="s">
        <v>1049</v>
      </c>
      <c r="CX269">
        <v>0</v>
      </c>
      <c r="CY269">
        <v>75</v>
      </c>
      <c r="CZ269">
        <v>7.0000000000000001E-3</v>
      </c>
      <c r="DA269">
        <v>89.545100000000005</v>
      </c>
      <c r="DB269" t="e">
        <f>-PHSILXIX</f>
        <v>#NAME?</v>
      </c>
      <c r="DC269" t="s">
        <v>1049</v>
      </c>
      <c r="DD269">
        <v>0</v>
      </c>
      <c r="DE269">
        <v>70</v>
      </c>
      <c r="DF269">
        <v>5.3E-3</v>
      </c>
      <c r="DG269">
        <v>86.856899999999996</v>
      </c>
      <c r="DH269" t="e">
        <f>-PHSILXIX</f>
        <v>#NAME?</v>
      </c>
      <c r="DI269" t="s">
        <v>1049</v>
      </c>
      <c r="DJ269">
        <v>0</v>
      </c>
      <c r="DK269">
        <v>70</v>
      </c>
      <c r="DL269">
        <v>1.44E-2</v>
      </c>
      <c r="DM269">
        <v>80.485299999999995</v>
      </c>
      <c r="DN269" t="e">
        <f>-PHSILXIX</f>
        <v>#NAME?</v>
      </c>
      <c r="DO269" t="s">
        <v>1049</v>
      </c>
      <c r="DP269">
        <v>0</v>
      </c>
      <c r="DQ269">
        <v>67.5</v>
      </c>
      <c r="DR269">
        <v>9.7999999999999997E-3</v>
      </c>
      <c r="DS269">
        <v>87.727900000000005</v>
      </c>
      <c r="DT269">
        <v>1E-4</v>
      </c>
      <c r="DU269">
        <v>0</v>
      </c>
    </row>
    <row r="270" spans="1:125" x14ac:dyDescent="0.25">
      <c r="A270">
        <v>0</v>
      </c>
      <c r="B270" t="s">
        <v>1052</v>
      </c>
      <c r="C270" t="s">
        <v>32</v>
      </c>
      <c r="D270" t="s">
        <v>1053</v>
      </c>
      <c r="E270" t="s">
        <v>1052</v>
      </c>
      <c r="F270">
        <v>0</v>
      </c>
      <c r="G270">
        <v>95</v>
      </c>
      <c r="H270">
        <v>1.49E-2</v>
      </c>
      <c r="I270">
        <v>80.828900000000004</v>
      </c>
      <c r="J270" t="s">
        <v>1053</v>
      </c>
      <c r="K270" t="s">
        <v>1052</v>
      </c>
      <c r="L270">
        <v>0</v>
      </c>
      <c r="M270">
        <v>95</v>
      </c>
      <c r="N270">
        <v>1.49E-2</v>
      </c>
      <c r="O270">
        <v>80.828900000000004</v>
      </c>
      <c r="P270" t="s">
        <v>1053</v>
      </c>
      <c r="Q270" t="s">
        <v>1052</v>
      </c>
      <c r="R270">
        <v>0</v>
      </c>
      <c r="S270">
        <v>95</v>
      </c>
      <c r="T270">
        <v>1.3599999999999999E-2</v>
      </c>
      <c r="U270">
        <v>70.471900000000005</v>
      </c>
      <c r="V270" t="s">
        <v>1053</v>
      </c>
      <c r="W270" t="s">
        <v>1052</v>
      </c>
      <c r="X270">
        <v>0</v>
      </c>
      <c r="Y270">
        <v>100</v>
      </c>
      <c r="Z270">
        <v>9.7000000000000003E-3</v>
      </c>
      <c r="AA270">
        <v>86.634299999999996</v>
      </c>
      <c r="AB270" t="s">
        <v>1053</v>
      </c>
      <c r="AC270" t="s">
        <v>1052</v>
      </c>
      <c r="AD270">
        <v>0</v>
      </c>
      <c r="AE270">
        <v>100</v>
      </c>
      <c r="AF270">
        <v>1.55E-2</v>
      </c>
      <c r="AG270">
        <v>78.807199999999995</v>
      </c>
      <c r="AH270" t="s">
        <v>1053</v>
      </c>
      <c r="AI270" t="s">
        <v>1052</v>
      </c>
      <c r="AJ270">
        <v>0</v>
      </c>
      <c r="AK270">
        <v>95</v>
      </c>
      <c r="AL270">
        <v>2.0299999999999999E-2</v>
      </c>
      <c r="AM270">
        <v>83.017600000000002</v>
      </c>
      <c r="AN270" t="s">
        <v>1053</v>
      </c>
      <c r="AO270" t="s">
        <v>1052</v>
      </c>
      <c r="AP270">
        <v>0</v>
      </c>
      <c r="AQ270">
        <v>90</v>
      </c>
      <c r="AR270">
        <v>8.0000000000000002E-3</v>
      </c>
      <c r="AS270">
        <v>76.263599999999997</v>
      </c>
      <c r="AT270" t="s">
        <v>1053</v>
      </c>
      <c r="AU270" t="s">
        <v>1052</v>
      </c>
      <c r="AV270">
        <v>0</v>
      </c>
      <c r="AW270">
        <v>100</v>
      </c>
      <c r="AX270">
        <v>7.6E-3</v>
      </c>
      <c r="AY270">
        <v>72.469300000000004</v>
      </c>
      <c r="AZ270" t="s">
        <v>1054</v>
      </c>
      <c r="BA270" t="s">
        <v>1052</v>
      </c>
      <c r="BB270">
        <v>0</v>
      </c>
      <c r="BC270">
        <v>100</v>
      </c>
      <c r="BD270">
        <v>7.9000000000000008E-3</v>
      </c>
      <c r="BE270">
        <v>71.581699999999998</v>
      </c>
      <c r="BF270" t="s">
        <v>1053</v>
      </c>
      <c r="BG270" t="s">
        <v>1052</v>
      </c>
      <c r="BH270">
        <v>0</v>
      </c>
      <c r="BI270">
        <v>90</v>
      </c>
      <c r="BJ270">
        <v>1.6899999999999998E-2</v>
      </c>
      <c r="BK270">
        <v>68.084199999999996</v>
      </c>
      <c r="BL270" t="s">
        <v>1053</v>
      </c>
      <c r="BM270" t="s">
        <v>1052</v>
      </c>
      <c r="BN270">
        <v>0</v>
      </c>
      <c r="BO270">
        <v>90</v>
      </c>
      <c r="BP270">
        <v>1.18E-2</v>
      </c>
      <c r="BQ270">
        <v>71.155500000000004</v>
      </c>
      <c r="BR270" t="s">
        <v>1053</v>
      </c>
      <c r="BS270" t="s">
        <v>1052</v>
      </c>
      <c r="BT270">
        <v>0</v>
      </c>
      <c r="BU270">
        <v>85</v>
      </c>
      <c r="BV270">
        <v>1.4E-2</v>
      </c>
      <c r="BW270">
        <v>81.106300000000005</v>
      </c>
      <c r="BX270" t="s">
        <v>1053</v>
      </c>
      <c r="BY270" t="s">
        <v>1052</v>
      </c>
      <c r="BZ270">
        <v>0</v>
      </c>
      <c r="CA270">
        <v>90</v>
      </c>
      <c r="CB270">
        <v>1.1900000000000001E-2</v>
      </c>
      <c r="CC270">
        <v>84.841300000000004</v>
      </c>
      <c r="CD270" t="s">
        <v>1053</v>
      </c>
      <c r="CE270" t="s">
        <v>1052</v>
      </c>
      <c r="CF270">
        <v>0</v>
      </c>
      <c r="CG270">
        <v>100</v>
      </c>
      <c r="CH270">
        <v>6.0000000000000001E-3</v>
      </c>
      <c r="CI270">
        <v>89.465599999999995</v>
      </c>
      <c r="CJ270" t="s">
        <v>1053</v>
      </c>
      <c r="CK270" t="s">
        <v>1052</v>
      </c>
      <c r="CL270">
        <v>0</v>
      </c>
      <c r="CM270">
        <v>100</v>
      </c>
      <c r="CN270">
        <v>6.6E-3</v>
      </c>
      <c r="CO270">
        <v>66.254199999999997</v>
      </c>
      <c r="CP270" t="s">
        <v>1055</v>
      </c>
      <c r="CQ270" t="s">
        <v>1052</v>
      </c>
      <c r="CR270">
        <v>0</v>
      </c>
      <c r="CS270">
        <v>90</v>
      </c>
      <c r="CT270">
        <v>9.1999999999999998E-3</v>
      </c>
      <c r="CU270">
        <v>74.105500000000006</v>
      </c>
      <c r="CV270" t="s">
        <v>1053</v>
      </c>
      <c r="CW270" t="s">
        <v>1052</v>
      </c>
      <c r="CX270">
        <v>0</v>
      </c>
      <c r="CY270">
        <v>80</v>
      </c>
      <c r="CZ270">
        <v>1.1900000000000001E-2</v>
      </c>
      <c r="DA270">
        <v>71.534999999999997</v>
      </c>
      <c r="DB270" t="s">
        <v>1053</v>
      </c>
      <c r="DC270" t="s">
        <v>1052</v>
      </c>
      <c r="DD270">
        <v>0</v>
      </c>
      <c r="DE270">
        <v>70</v>
      </c>
      <c r="DF270">
        <v>1.06E-2</v>
      </c>
      <c r="DG270">
        <v>65.296199999999999</v>
      </c>
      <c r="DH270" t="s">
        <v>1053</v>
      </c>
      <c r="DI270" t="s">
        <v>1052</v>
      </c>
      <c r="DJ270">
        <v>0</v>
      </c>
      <c r="DK270">
        <v>70</v>
      </c>
      <c r="DL270">
        <v>2.2599999999999999E-2</v>
      </c>
      <c r="DM270">
        <v>66.050399999999996</v>
      </c>
      <c r="DN270" t="s">
        <v>1053</v>
      </c>
      <c r="DO270" t="s">
        <v>1052</v>
      </c>
      <c r="DP270">
        <v>0</v>
      </c>
      <c r="DQ270">
        <v>60</v>
      </c>
      <c r="DR270">
        <v>3.44E-2</v>
      </c>
      <c r="DS270">
        <v>48.461100000000002</v>
      </c>
      <c r="DT270">
        <v>0</v>
      </c>
      <c r="DU270">
        <v>0</v>
      </c>
    </row>
    <row r="271" spans="1:125" x14ac:dyDescent="0.25">
      <c r="A271">
        <v>0</v>
      </c>
      <c r="B271" t="s">
        <v>1056</v>
      </c>
      <c r="C271" t="s">
        <v>32</v>
      </c>
      <c r="D271" t="s">
        <v>1057</v>
      </c>
      <c r="E271" t="s">
        <v>1056</v>
      </c>
      <c r="F271">
        <v>1E-4</v>
      </c>
      <c r="G271">
        <v>43.4</v>
      </c>
      <c r="H271">
        <v>2.4299999999999999E-2</v>
      </c>
      <c r="I271">
        <v>58.913200000000003</v>
      </c>
      <c r="J271" t="s">
        <v>1057</v>
      </c>
      <c r="K271" t="s">
        <v>1056</v>
      </c>
      <c r="L271">
        <v>1E-4</v>
      </c>
      <c r="M271">
        <v>43.4</v>
      </c>
      <c r="N271">
        <v>2.4299999999999999E-2</v>
      </c>
      <c r="O271">
        <v>58.913200000000003</v>
      </c>
      <c r="P271" t="s">
        <v>1057</v>
      </c>
      <c r="Q271" t="s">
        <v>1056</v>
      </c>
      <c r="R271">
        <v>4.0000000000000002E-4</v>
      </c>
      <c r="S271">
        <v>21.767399999999999</v>
      </c>
      <c r="T271">
        <v>3.15E-2</v>
      </c>
      <c r="U271">
        <v>23.276299999999999</v>
      </c>
      <c r="V271" t="s">
        <v>1057</v>
      </c>
      <c r="W271" t="s">
        <v>1056</v>
      </c>
      <c r="X271">
        <v>0</v>
      </c>
      <c r="Y271">
        <v>41.5</v>
      </c>
      <c r="Z271">
        <v>1.7100000000000001E-2</v>
      </c>
      <c r="AA271">
        <v>62.4786</v>
      </c>
      <c r="AB271" t="s">
        <v>1057</v>
      </c>
      <c r="AC271" t="s">
        <v>1056</v>
      </c>
      <c r="AD271">
        <v>1E-4</v>
      </c>
      <c r="AE271">
        <v>40</v>
      </c>
      <c r="AF271">
        <v>2.2599999999999999E-2</v>
      </c>
      <c r="AG271">
        <v>62.470100000000002</v>
      </c>
      <c r="AH271" t="s">
        <v>1057</v>
      </c>
      <c r="AI271" t="s">
        <v>1056</v>
      </c>
      <c r="AJ271">
        <v>2.9999999999999997E-4</v>
      </c>
      <c r="AK271">
        <v>22.36</v>
      </c>
      <c r="AL271">
        <v>3.09E-2</v>
      </c>
      <c r="AM271">
        <v>63.249099999999999</v>
      </c>
      <c r="AN271" t="s">
        <v>1058</v>
      </c>
      <c r="AO271" t="s">
        <v>1056</v>
      </c>
      <c r="AP271">
        <v>0</v>
      </c>
      <c r="AQ271">
        <v>46.666699999999999</v>
      </c>
      <c r="AR271">
        <v>1.5100000000000001E-2</v>
      </c>
      <c r="AS271">
        <v>52.244700000000002</v>
      </c>
      <c r="AT271" t="s">
        <v>1058</v>
      </c>
      <c r="AU271" t="s">
        <v>1056</v>
      </c>
      <c r="AV271">
        <v>0</v>
      </c>
      <c r="AW271">
        <v>42</v>
      </c>
      <c r="AX271">
        <v>1.11E-2</v>
      </c>
      <c r="AY271">
        <v>60.286900000000003</v>
      </c>
      <c r="AZ271" t="s">
        <v>1058</v>
      </c>
      <c r="BA271" t="s">
        <v>1056</v>
      </c>
      <c r="BB271">
        <v>0</v>
      </c>
      <c r="BC271">
        <v>42</v>
      </c>
      <c r="BD271">
        <v>1.34E-2</v>
      </c>
      <c r="BE271">
        <v>54.803899999999999</v>
      </c>
      <c r="BF271" t="s">
        <v>1057</v>
      </c>
      <c r="BG271" t="s">
        <v>1056</v>
      </c>
      <c r="BH271">
        <v>2.9999999999999997E-4</v>
      </c>
      <c r="BI271">
        <v>23.625</v>
      </c>
      <c r="BJ271">
        <v>3.3500000000000002E-2</v>
      </c>
      <c r="BK271">
        <v>31.722899999999999</v>
      </c>
      <c r="BL271" t="s">
        <v>1058</v>
      </c>
      <c r="BM271" t="s">
        <v>1056</v>
      </c>
      <c r="BN271">
        <v>1E-4</v>
      </c>
      <c r="BO271">
        <v>36</v>
      </c>
      <c r="BP271">
        <v>1.9199999999999998E-2</v>
      </c>
      <c r="BQ271">
        <v>50.512300000000003</v>
      </c>
      <c r="BR271" t="s">
        <v>1057</v>
      </c>
      <c r="BS271" t="s">
        <v>1056</v>
      </c>
      <c r="BT271">
        <v>1E-4</v>
      </c>
      <c r="BU271">
        <v>24.875</v>
      </c>
      <c r="BV271">
        <v>3.7199999999999997E-2</v>
      </c>
      <c r="BW271">
        <v>39.897399999999998</v>
      </c>
      <c r="BX271" t="s">
        <v>1057</v>
      </c>
      <c r="BY271" t="s">
        <v>1056</v>
      </c>
      <c r="BZ271">
        <v>2.0000000000000001E-4</v>
      </c>
      <c r="CA271">
        <v>21.8</v>
      </c>
      <c r="CB271">
        <v>3.5099999999999999E-2</v>
      </c>
      <c r="CC271">
        <v>41.435499999999998</v>
      </c>
      <c r="CD271" t="s">
        <v>1059</v>
      </c>
      <c r="CE271" t="s">
        <v>1056</v>
      </c>
      <c r="CF271">
        <v>0</v>
      </c>
      <c r="CG271">
        <v>32.333300000000001</v>
      </c>
      <c r="CH271">
        <v>1.41E-2</v>
      </c>
      <c r="CI271">
        <v>59.390900000000002</v>
      </c>
      <c r="CJ271" t="s">
        <v>1058</v>
      </c>
      <c r="CK271" t="s">
        <v>1056</v>
      </c>
      <c r="CL271">
        <v>0</v>
      </c>
      <c r="CM271">
        <v>40</v>
      </c>
      <c r="CN271">
        <v>7.4000000000000003E-3</v>
      </c>
      <c r="CO271">
        <v>61.918700000000001</v>
      </c>
      <c r="CP271" t="s">
        <v>1058</v>
      </c>
      <c r="CQ271" t="s">
        <v>1056</v>
      </c>
      <c r="CR271">
        <v>0</v>
      </c>
      <c r="CS271">
        <v>39</v>
      </c>
      <c r="CT271">
        <v>1.1599999999999999E-2</v>
      </c>
      <c r="CU271">
        <v>64.608699999999999</v>
      </c>
      <c r="CV271" t="s">
        <v>1058</v>
      </c>
      <c r="CW271" t="s">
        <v>1056</v>
      </c>
      <c r="CX271">
        <v>0</v>
      </c>
      <c r="CY271">
        <v>40</v>
      </c>
      <c r="CZ271">
        <v>1.4800000000000001E-2</v>
      </c>
      <c r="DA271">
        <v>62.384700000000002</v>
      </c>
      <c r="DB271" t="s">
        <v>1058</v>
      </c>
      <c r="DC271" t="s">
        <v>1056</v>
      </c>
      <c r="DD271">
        <v>0</v>
      </c>
      <c r="DE271">
        <v>37.333300000000001</v>
      </c>
      <c r="DF271">
        <v>1.2699999999999999E-2</v>
      </c>
      <c r="DG271">
        <v>58.924599999999998</v>
      </c>
      <c r="DH271" t="s">
        <v>1057</v>
      </c>
      <c r="DI271" t="s">
        <v>1056</v>
      </c>
      <c r="DJ271">
        <v>0</v>
      </c>
      <c r="DK271">
        <v>34.200000000000003</v>
      </c>
      <c r="DL271">
        <v>3.8399999999999997E-2</v>
      </c>
      <c r="DM271">
        <v>47.035299999999999</v>
      </c>
      <c r="DN271" t="s">
        <v>1057</v>
      </c>
      <c r="DO271" t="s">
        <v>1056</v>
      </c>
      <c r="DP271">
        <v>1E-4</v>
      </c>
      <c r="DQ271">
        <v>29.230799999999999</v>
      </c>
      <c r="DR271">
        <v>4.5999999999999999E-2</v>
      </c>
      <c r="DS271">
        <v>38.7136</v>
      </c>
      <c r="DT271">
        <v>1E-4</v>
      </c>
      <c r="DU271">
        <v>0</v>
      </c>
    </row>
    <row r="272" spans="1:125" x14ac:dyDescent="0.25">
      <c r="A272">
        <v>0</v>
      </c>
      <c r="B272" t="s">
        <v>1060</v>
      </c>
      <c r="C272" t="s">
        <v>32</v>
      </c>
      <c r="D272" t="s">
        <v>1061</v>
      </c>
      <c r="E272" t="s">
        <v>1060</v>
      </c>
      <c r="F272">
        <v>0</v>
      </c>
      <c r="G272">
        <v>49.666699999999999</v>
      </c>
      <c r="H272">
        <v>2.3400000000000001E-2</v>
      </c>
      <c r="I272">
        <v>60.750399999999999</v>
      </c>
      <c r="J272" t="s">
        <v>1061</v>
      </c>
      <c r="K272" t="s">
        <v>1060</v>
      </c>
      <c r="L272">
        <v>0</v>
      </c>
      <c r="M272">
        <v>49.666699999999999</v>
      </c>
      <c r="N272">
        <v>2.3400000000000001E-2</v>
      </c>
      <c r="O272">
        <v>60.750399999999999</v>
      </c>
      <c r="P272" t="e">
        <f>-HSILXIXK</f>
        <v>#NAME?</v>
      </c>
      <c r="Q272" t="s">
        <v>1060</v>
      </c>
      <c r="R272">
        <v>2.9999999999999997E-4</v>
      </c>
      <c r="S272">
        <v>24.6</v>
      </c>
      <c r="T272">
        <v>2.24E-2</v>
      </c>
      <c r="U272">
        <v>40.4527</v>
      </c>
      <c r="V272" t="s">
        <v>1061</v>
      </c>
      <c r="W272" t="s">
        <v>1060</v>
      </c>
      <c r="X272">
        <v>0</v>
      </c>
      <c r="Y272">
        <v>40.5</v>
      </c>
      <c r="Z272">
        <v>1.4800000000000001E-2</v>
      </c>
      <c r="AA272">
        <v>69.473500000000001</v>
      </c>
      <c r="AB272" t="s">
        <v>1061</v>
      </c>
      <c r="AC272" t="s">
        <v>1060</v>
      </c>
      <c r="AD272">
        <v>2.0000000000000001E-4</v>
      </c>
      <c r="AE272">
        <v>26.75</v>
      </c>
      <c r="AF272">
        <v>2.47E-2</v>
      </c>
      <c r="AG272">
        <v>58.367699999999999</v>
      </c>
      <c r="AH272" t="s">
        <v>1061</v>
      </c>
      <c r="AI272" t="s">
        <v>1060</v>
      </c>
      <c r="AJ272">
        <v>0</v>
      </c>
      <c r="AK272">
        <v>47.666699999999999</v>
      </c>
      <c r="AL272">
        <v>2.69E-2</v>
      </c>
      <c r="AM272">
        <v>70.516999999999996</v>
      </c>
      <c r="AN272" t="s">
        <v>1062</v>
      </c>
      <c r="AO272" t="s">
        <v>1060</v>
      </c>
      <c r="AP272">
        <v>0</v>
      </c>
      <c r="AQ272">
        <v>46</v>
      </c>
      <c r="AR272">
        <v>1.26E-2</v>
      </c>
      <c r="AS272">
        <v>59.567300000000003</v>
      </c>
      <c r="AT272" t="s">
        <v>1062</v>
      </c>
      <c r="AU272" t="s">
        <v>1060</v>
      </c>
      <c r="AV272">
        <v>0</v>
      </c>
      <c r="AW272">
        <v>28.333300000000001</v>
      </c>
      <c r="AX272">
        <v>1.77E-2</v>
      </c>
      <c r="AY272">
        <v>45.225299999999997</v>
      </c>
      <c r="AZ272" t="s">
        <v>1062</v>
      </c>
      <c r="BA272" t="s">
        <v>1060</v>
      </c>
      <c r="BB272">
        <v>1E-4</v>
      </c>
      <c r="BC272">
        <v>24.181799999999999</v>
      </c>
      <c r="BD272">
        <v>1.9199999999999998E-2</v>
      </c>
      <c r="BE272">
        <v>43.628999999999998</v>
      </c>
      <c r="BF272" t="s">
        <v>1062</v>
      </c>
      <c r="BG272" t="s">
        <v>1060</v>
      </c>
      <c r="BH272">
        <v>2.0000000000000001E-4</v>
      </c>
      <c r="BI272">
        <v>31</v>
      </c>
      <c r="BJ272">
        <v>2.0400000000000001E-2</v>
      </c>
      <c r="BK272">
        <v>57.691499999999998</v>
      </c>
      <c r="BL272" t="s">
        <v>1062</v>
      </c>
      <c r="BM272" t="s">
        <v>1060</v>
      </c>
      <c r="BN272">
        <v>0</v>
      </c>
      <c r="BO272">
        <v>37.25</v>
      </c>
      <c r="BP272">
        <v>1.52E-2</v>
      </c>
      <c r="BQ272">
        <v>60.429400000000001</v>
      </c>
      <c r="BR272" t="s">
        <v>1061</v>
      </c>
      <c r="BS272" t="s">
        <v>1060</v>
      </c>
      <c r="BT272">
        <v>1E-4</v>
      </c>
      <c r="BU272">
        <v>23.6</v>
      </c>
      <c r="BV272">
        <v>4.2799999999999998E-2</v>
      </c>
      <c r="BW272">
        <v>34.076300000000003</v>
      </c>
      <c r="BX272" t="s">
        <v>1063</v>
      </c>
      <c r="BY272" t="s">
        <v>1060</v>
      </c>
      <c r="BZ272">
        <v>1E-4</v>
      </c>
      <c r="CA272">
        <v>26.090900000000001</v>
      </c>
      <c r="CB272">
        <v>3.1E-2</v>
      </c>
      <c r="CC272">
        <v>46.703699999999998</v>
      </c>
      <c r="CD272" t="s">
        <v>1063</v>
      </c>
      <c r="CE272" t="s">
        <v>1060</v>
      </c>
      <c r="CF272">
        <v>0</v>
      </c>
      <c r="CG272">
        <v>32.333300000000001</v>
      </c>
      <c r="CH272">
        <v>1.3299999999999999E-2</v>
      </c>
      <c r="CI272">
        <v>61.782400000000003</v>
      </c>
      <c r="CJ272" t="s">
        <v>1062</v>
      </c>
      <c r="CK272" t="s">
        <v>1060</v>
      </c>
      <c r="CL272">
        <v>1E-4</v>
      </c>
      <c r="CM272">
        <v>22.5</v>
      </c>
      <c r="CN272">
        <v>0.01</v>
      </c>
      <c r="CO272">
        <v>50.835900000000002</v>
      </c>
      <c r="CP272" t="s">
        <v>1062</v>
      </c>
      <c r="CQ272" t="s">
        <v>1060</v>
      </c>
      <c r="CR272">
        <v>0</v>
      </c>
      <c r="CS272">
        <v>36.25</v>
      </c>
      <c r="CT272">
        <v>1.18E-2</v>
      </c>
      <c r="CU272">
        <v>64.075500000000005</v>
      </c>
      <c r="CV272" t="s">
        <v>1062</v>
      </c>
      <c r="CW272" t="s">
        <v>1060</v>
      </c>
      <c r="CX272">
        <v>1E-4</v>
      </c>
      <c r="CY272">
        <v>34.285699999999999</v>
      </c>
      <c r="CZ272">
        <v>1.46E-2</v>
      </c>
      <c r="DA272">
        <v>63.128599999999999</v>
      </c>
      <c r="DB272" t="s">
        <v>1062</v>
      </c>
      <c r="DC272" t="s">
        <v>1060</v>
      </c>
      <c r="DD272">
        <v>1E-4</v>
      </c>
      <c r="DE272">
        <v>25.133299999999998</v>
      </c>
      <c r="DF272">
        <v>1.7500000000000002E-2</v>
      </c>
      <c r="DG272">
        <v>47.618200000000002</v>
      </c>
      <c r="DH272" t="s">
        <v>1062</v>
      </c>
      <c r="DI272" t="s">
        <v>1060</v>
      </c>
      <c r="DJ272">
        <v>6.9999999999999999E-4</v>
      </c>
      <c r="DK272">
        <v>13.642300000000001</v>
      </c>
      <c r="DL272">
        <v>6.3899999999999998E-2</v>
      </c>
      <c r="DM272">
        <v>30.424499999999998</v>
      </c>
      <c r="DN272" t="s">
        <v>1062</v>
      </c>
      <c r="DO272" t="s">
        <v>1060</v>
      </c>
      <c r="DP272">
        <v>3.8999999999999998E-3</v>
      </c>
      <c r="DQ272">
        <v>8.7520000000000007</v>
      </c>
      <c r="DR272">
        <v>8.0699999999999994E-2</v>
      </c>
      <c r="DS272">
        <v>22.185400000000001</v>
      </c>
      <c r="DT272">
        <v>2.9999999999999997E-4</v>
      </c>
      <c r="DU272">
        <v>0</v>
      </c>
    </row>
    <row r="273" spans="1:125" x14ac:dyDescent="0.25">
      <c r="A273">
        <v>0</v>
      </c>
      <c r="B273" t="s">
        <v>1064</v>
      </c>
      <c r="C273" t="s">
        <v>32</v>
      </c>
      <c r="D273" t="s">
        <v>1065</v>
      </c>
      <c r="E273" t="s">
        <v>1064</v>
      </c>
      <c r="F273">
        <v>0</v>
      </c>
      <c r="G273">
        <v>70</v>
      </c>
      <c r="H273">
        <v>2.3800000000000002E-2</v>
      </c>
      <c r="I273">
        <v>59.890500000000003</v>
      </c>
      <c r="J273" t="s">
        <v>1065</v>
      </c>
      <c r="K273" t="s">
        <v>1064</v>
      </c>
      <c r="L273">
        <v>0</v>
      </c>
      <c r="M273">
        <v>70</v>
      </c>
      <c r="N273">
        <v>2.3800000000000002E-2</v>
      </c>
      <c r="O273">
        <v>59.890500000000003</v>
      </c>
      <c r="P273" t="s">
        <v>1066</v>
      </c>
      <c r="Q273" t="s">
        <v>1064</v>
      </c>
      <c r="R273">
        <v>1E-4</v>
      </c>
      <c r="S273">
        <v>34.6</v>
      </c>
      <c r="T273">
        <v>3.49E-2</v>
      </c>
      <c r="U273">
        <v>19.370999999999999</v>
      </c>
      <c r="V273" t="s">
        <v>1065</v>
      </c>
      <c r="W273" t="s">
        <v>1064</v>
      </c>
      <c r="X273">
        <v>0</v>
      </c>
      <c r="Y273">
        <v>65</v>
      </c>
      <c r="Z273">
        <v>1.89E-2</v>
      </c>
      <c r="AA273">
        <v>57.367899999999999</v>
      </c>
      <c r="AB273" t="s">
        <v>1067</v>
      </c>
      <c r="AC273" t="s">
        <v>1064</v>
      </c>
      <c r="AD273">
        <v>0</v>
      </c>
      <c r="AE273">
        <v>54.285699999999999</v>
      </c>
      <c r="AF273">
        <v>3.3300000000000003E-2</v>
      </c>
      <c r="AG273">
        <v>44.2408</v>
      </c>
      <c r="AH273" t="s">
        <v>1065</v>
      </c>
      <c r="AI273" t="s">
        <v>1064</v>
      </c>
      <c r="AJ273">
        <v>0</v>
      </c>
      <c r="AK273">
        <v>59.285699999999999</v>
      </c>
      <c r="AL273">
        <v>3.9300000000000002E-2</v>
      </c>
      <c r="AM273">
        <v>49.556699999999999</v>
      </c>
      <c r="AN273" t="s">
        <v>1067</v>
      </c>
      <c r="AO273" t="s">
        <v>1064</v>
      </c>
      <c r="AP273">
        <v>0</v>
      </c>
      <c r="AQ273">
        <v>53.571399999999997</v>
      </c>
      <c r="AR273">
        <v>1.32E-2</v>
      </c>
      <c r="AS273">
        <v>57.8125</v>
      </c>
      <c r="AT273" t="s">
        <v>1068</v>
      </c>
      <c r="AU273" t="s">
        <v>1064</v>
      </c>
      <c r="AV273">
        <v>0</v>
      </c>
      <c r="AW273">
        <v>55</v>
      </c>
      <c r="AX273">
        <v>1.0999999999999999E-2</v>
      </c>
      <c r="AY273">
        <v>60.447699999999998</v>
      </c>
      <c r="AZ273" t="s">
        <v>1068</v>
      </c>
      <c r="BA273" t="s">
        <v>1064</v>
      </c>
      <c r="BB273">
        <v>0</v>
      </c>
      <c r="BC273">
        <v>55</v>
      </c>
      <c r="BD273">
        <v>1.1900000000000001E-2</v>
      </c>
      <c r="BE273">
        <v>58.6937</v>
      </c>
      <c r="BF273" t="s">
        <v>1068</v>
      </c>
      <c r="BG273" t="s">
        <v>1064</v>
      </c>
      <c r="BH273">
        <v>1E-4</v>
      </c>
      <c r="BI273">
        <v>40.4</v>
      </c>
      <c r="BJ273">
        <v>3.2300000000000002E-2</v>
      </c>
      <c r="BK273">
        <v>33.451300000000003</v>
      </c>
      <c r="BL273" t="s">
        <v>1068</v>
      </c>
      <c r="BM273" t="s">
        <v>1064</v>
      </c>
      <c r="BN273">
        <v>0</v>
      </c>
      <c r="BO273">
        <v>52</v>
      </c>
      <c r="BP273">
        <v>1.5599999999999999E-2</v>
      </c>
      <c r="BQ273">
        <v>59.204000000000001</v>
      </c>
      <c r="BR273" t="s">
        <v>1065</v>
      </c>
      <c r="BS273" t="s">
        <v>1064</v>
      </c>
      <c r="BT273">
        <v>0</v>
      </c>
      <c r="BU273">
        <v>36.5</v>
      </c>
      <c r="BV273">
        <v>4.1599999999999998E-2</v>
      </c>
      <c r="BW273">
        <v>35.291800000000002</v>
      </c>
      <c r="BX273" t="s">
        <v>1065</v>
      </c>
      <c r="BY273" t="s">
        <v>1064</v>
      </c>
      <c r="BZ273">
        <v>1E-4</v>
      </c>
      <c r="CA273">
        <v>33.4</v>
      </c>
      <c r="CB273">
        <v>4.1099999999999998E-2</v>
      </c>
      <c r="CC273">
        <v>35.004800000000003</v>
      </c>
      <c r="CD273" t="s">
        <v>1065</v>
      </c>
      <c r="CE273" t="s">
        <v>1064</v>
      </c>
      <c r="CF273">
        <v>1E-4</v>
      </c>
      <c r="CG273">
        <v>26.166699999999999</v>
      </c>
      <c r="CH273">
        <v>1.7899999999999999E-2</v>
      </c>
      <c r="CI273">
        <v>49.621400000000001</v>
      </c>
      <c r="CJ273" t="s">
        <v>1068</v>
      </c>
      <c r="CK273" t="s">
        <v>1064</v>
      </c>
      <c r="CL273">
        <v>0</v>
      </c>
      <c r="CM273">
        <v>50</v>
      </c>
      <c r="CN273">
        <v>8.8999999999999999E-3</v>
      </c>
      <c r="CO273">
        <v>54.9572</v>
      </c>
      <c r="CP273" t="s">
        <v>1068</v>
      </c>
      <c r="CQ273" t="s">
        <v>1064</v>
      </c>
      <c r="CR273">
        <v>0</v>
      </c>
      <c r="CS273">
        <v>47</v>
      </c>
      <c r="CT273">
        <v>1.21E-2</v>
      </c>
      <c r="CU273">
        <v>63.036700000000003</v>
      </c>
      <c r="CV273" t="s">
        <v>1065</v>
      </c>
      <c r="CW273" t="s">
        <v>1064</v>
      </c>
      <c r="CX273">
        <v>0</v>
      </c>
      <c r="CY273">
        <v>48</v>
      </c>
      <c r="CZ273">
        <v>1.49E-2</v>
      </c>
      <c r="DA273">
        <v>62.303899999999999</v>
      </c>
      <c r="DB273" t="s">
        <v>1068</v>
      </c>
      <c r="DC273" t="s">
        <v>1064</v>
      </c>
      <c r="DD273">
        <v>0</v>
      </c>
      <c r="DE273">
        <v>55</v>
      </c>
      <c r="DF273">
        <v>1.2E-2</v>
      </c>
      <c r="DG273">
        <v>60.968299999999999</v>
      </c>
      <c r="DH273" t="s">
        <v>1068</v>
      </c>
      <c r="DI273" t="s">
        <v>1064</v>
      </c>
      <c r="DJ273">
        <v>0</v>
      </c>
      <c r="DK273">
        <v>46</v>
      </c>
      <c r="DL273">
        <v>4.2200000000000001E-2</v>
      </c>
      <c r="DM273">
        <v>43.823799999999999</v>
      </c>
      <c r="DN273" t="s">
        <v>1065</v>
      </c>
      <c r="DO273" t="s">
        <v>1064</v>
      </c>
      <c r="DP273">
        <v>1E-4</v>
      </c>
      <c r="DQ273">
        <v>33.5</v>
      </c>
      <c r="DR273">
        <v>5.16E-2</v>
      </c>
      <c r="DS273">
        <v>35</v>
      </c>
      <c r="DT273">
        <v>0</v>
      </c>
      <c r="DU273">
        <v>0</v>
      </c>
    </row>
    <row r="274" spans="1:125" x14ac:dyDescent="0.25">
      <c r="A274">
        <v>0</v>
      </c>
      <c r="B274" t="s">
        <v>1069</v>
      </c>
      <c r="C274" t="s">
        <v>32</v>
      </c>
      <c r="D274" t="s">
        <v>1070</v>
      </c>
      <c r="E274" t="s">
        <v>1069</v>
      </c>
      <c r="F274">
        <v>0</v>
      </c>
      <c r="G274">
        <v>70</v>
      </c>
      <c r="H274">
        <v>1.49E-2</v>
      </c>
      <c r="I274">
        <v>80.868399999999994</v>
      </c>
      <c r="J274" t="s">
        <v>1070</v>
      </c>
      <c r="K274" t="s">
        <v>1069</v>
      </c>
      <c r="L274">
        <v>0</v>
      </c>
      <c r="M274">
        <v>70</v>
      </c>
      <c r="N274">
        <v>1.49E-2</v>
      </c>
      <c r="O274">
        <v>80.868399999999994</v>
      </c>
      <c r="P274" t="s">
        <v>1071</v>
      </c>
      <c r="Q274" t="s">
        <v>1069</v>
      </c>
      <c r="R274">
        <v>2.9999999999999997E-4</v>
      </c>
      <c r="S274">
        <v>26.791699999999999</v>
      </c>
      <c r="T274">
        <v>2.3199999999999998E-2</v>
      </c>
      <c r="U274">
        <v>38.418999999999997</v>
      </c>
      <c r="V274" t="s">
        <v>1072</v>
      </c>
      <c r="W274" t="s">
        <v>1069</v>
      </c>
      <c r="X274">
        <v>0</v>
      </c>
      <c r="Y274">
        <v>75</v>
      </c>
      <c r="Z274">
        <v>7.7999999999999996E-3</v>
      </c>
      <c r="AA274">
        <v>92.298400000000001</v>
      </c>
      <c r="AB274" t="s">
        <v>1071</v>
      </c>
      <c r="AC274" t="s">
        <v>1069</v>
      </c>
      <c r="AD274">
        <v>0</v>
      </c>
      <c r="AE274">
        <v>63.75</v>
      </c>
      <c r="AF274">
        <v>1.03E-2</v>
      </c>
      <c r="AG274">
        <v>91.321100000000001</v>
      </c>
      <c r="AH274" t="s">
        <v>1071</v>
      </c>
      <c r="AI274" t="s">
        <v>1069</v>
      </c>
      <c r="AJ274">
        <v>0</v>
      </c>
      <c r="AK274">
        <v>71.666700000000006</v>
      </c>
      <c r="AL274">
        <v>1.49E-2</v>
      </c>
      <c r="AM274">
        <v>92.150499999999994</v>
      </c>
      <c r="AN274" t="s">
        <v>1071</v>
      </c>
      <c r="AO274" t="s">
        <v>1069</v>
      </c>
      <c r="AP274">
        <v>0</v>
      </c>
      <c r="AQ274">
        <v>47</v>
      </c>
      <c r="AR274">
        <v>9.9000000000000008E-3</v>
      </c>
      <c r="AS274">
        <v>68.6721</v>
      </c>
      <c r="AT274" t="s">
        <v>1071</v>
      </c>
      <c r="AU274" t="s">
        <v>1069</v>
      </c>
      <c r="AV274">
        <v>0</v>
      </c>
      <c r="AW274">
        <v>100</v>
      </c>
      <c r="AX274">
        <v>5.4999999999999997E-3</v>
      </c>
      <c r="AY274">
        <v>81.711500000000001</v>
      </c>
      <c r="AZ274" t="s">
        <v>1072</v>
      </c>
      <c r="BA274" t="s">
        <v>1069</v>
      </c>
      <c r="BB274">
        <v>0</v>
      </c>
      <c r="BC274">
        <v>70</v>
      </c>
      <c r="BD274">
        <v>5.7999999999999996E-3</v>
      </c>
      <c r="BE274">
        <v>80.472800000000007</v>
      </c>
      <c r="BF274" t="s">
        <v>1071</v>
      </c>
      <c r="BG274" t="s">
        <v>1069</v>
      </c>
      <c r="BH274">
        <v>2.0000000000000001E-4</v>
      </c>
      <c r="BI274">
        <v>26.541699999999999</v>
      </c>
      <c r="BJ274">
        <v>2.2200000000000001E-2</v>
      </c>
      <c r="BK274">
        <v>52.882199999999997</v>
      </c>
      <c r="BL274" t="s">
        <v>1071</v>
      </c>
      <c r="BM274" t="s">
        <v>1069</v>
      </c>
      <c r="BN274">
        <v>0</v>
      </c>
      <c r="BO274">
        <v>65</v>
      </c>
      <c r="BP274">
        <v>8.8000000000000005E-3</v>
      </c>
      <c r="BQ274">
        <v>82.4923</v>
      </c>
      <c r="BR274" t="s">
        <v>1071</v>
      </c>
      <c r="BS274" t="s">
        <v>1069</v>
      </c>
      <c r="BT274">
        <v>1E-4</v>
      </c>
      <c r="BU274">
        <v>20.928599999999999</v>
      </c>
      <c r="BV274">
        <v>3.5299999999999998E-2</v>
      </c>
      <c r="BW274">
        <v>42.056600000000003</v>
      </c>
      <c r="BX274" t="s">
        <v>1071</v>
      </c>
      <c r="BY274" t="s">
        <v>1069</v>
      </c>
      <c r="BZ274">
        <v>4.0000000000000002E-4</v>
      </c>
      <c r="CA274">
        <v>14.9855</v>
      </c>
      <c r="CB274">
        <v>4.41E-2</v>
      </c>
      <c r="CC274">
        <v>32.345999999999997</v>
      </c>
      <c r="CD274" t="s">
        <v>1071</v>
      </c>
      <c r="CE274" t="s">
        <v>1069</v>
      </c>
      <c r="CF274">
        <v>0</v>
      </c>
      <c r="CG274">
        <v>41</v>
      </c>
      <c r="CH274">
        <v>1.35E-2</v>
      </c>
      <c r="CI274">
        <v>61.184100000000001</v>
      </c>
      <c r="CJ274" t="s">
        <v>1071</v>
      </c>
      <c r="CK274" t="s">
        <v>1069</v>
      </c>
      <c r="CL274">
        <v>0</v>
      </c>
      <c r="CM274">
        <v>70</v>
      </c>
      <c r="CN274">
        <v>3.5999999999999999E-3</v>
      </c>
      <c r="CO274">
        <v>85.528199999999998</v>
      </c>
      <c r="CP274" t="e">
        <f>-LYSVNLKK</f>
        <v>#NAME?</v>
      </c>
      <c r="CQ274" t="s">
        <v>1069</v>
      </c>
      <c r="CR274">
        <v>0</v>
      </c>
      <c r="CS274">
        <v>65</v>
      </c>
      <c r="CT274">
        <v>6.4999999999999997E-3</v>
      </c>
      <c r="CU274">
        <v>86.421099999999996</v>
      </c>
      <c r="CV274" t="e">
        <f>-LYSVNLKK</f>
        <v>#NAME?</v>
      </c>
      <c r="CW274" t="s">
        <v>1069</v>
      </c>
      <c r="CX274">
        <v>0</v>
      </c>
      <c r="CY274">
        <v>60</v>
      </c>
      <c r="CZ274">
        <v>8.3000000000000001E-3</v>
      </c>
      <c r="DA274">
        <v>84.879599999999996</v>
      </c>
      <c r="DB274" t="s">
        <v>1071</v>
      </c>
      <c r="DC274" t="s">
        <v>1069</v>
      </c>
      <c r="DD274">
        <v>0</v>
      </c>
      <c r="DE274">
        <v>70</v>
      </c>
      <c r="DF274">
        <v>5.8999999999999999E-3</v>
      </c>
      <c r="DG274">
        <v>83.933300000000003</v>
      </c>
      <c r="DH274" t="s">
        <v>1071</v>
      </c>
      <c r="DI274" t="s">
        <v>1069</v>
      </c>
      <c r="DJ274">
        <v>0</v>
      </c>
      <c r="DK274">
        <v>43.5</v>
      </c>
      <c r="DL274">
        <v>2.46E-2</v>
      </c>
      <c r="DM274">
        <v>63.093899999999998</v>
      </c>
      <c r="DN274" t="s">
        <v>1071</v>
      </c>
      <c r="DO274" t="s">
        <v>1069</v>
      </c>
      <c r="DP274">
        <v>0</v>
      </c>
      <c r="DQ274">
        <v>40.75</v>
      </c>
      <c r="DR274">
        <v>2.93E-2</v>
      </c>
      <c r="DS274">
        <v>54.0182</v>
      </c>
      <c r="DT274">
        <v>1E-4</v>
      </c>
      <c r="DU274">
        <v>0</v>
      </c>
    </row>
    <row r="275" spans="1:125" x14ac:dyDescent="0.25">
      <c r="A275">
        <v>0</v>
      </c>
      <c r="B275" t="s">
        <v>1073</v>
      </c>
      <c r="C275" t="s">
        <v>32</v>
      </c>
      <c r="D275" t="s">
        <v>1074</v>
      </c>
      <c r="E275" t="s">
        <v>1073</v>
      </c>
      <c r="F275">
        <v>1E-4</v>
      </c>
      <c r="G275">
        <v>43</v>
      </c>
      <c r="H275">
        <v>1.8100000000000002E-2</v>
      </c>
      <c r="I275">
        <v>72.790099999999995</v>
      </c>
      <c r="J275" t="s">
        <v>1074</v>
      </c>
      <c r="K275" t="s">
        <v>1073</v>
      </c>
      <c r="L275">
        <v>1E-4</v>
      </c>
      <c r="M275">
        <v>43</v>
      </c>
      <c r="N275">
        <v>1.8100000000000002E-2</v>
      </c>
      <c r="O275">
        <v>72.790099999999995</v>
      </c>
      <c r="P275" t="s">
        <v>1075</v>
      </c>
      <c r="Q275" t="s">
        <v>1073</v>
      </c>
      <c r="R275">
        <v>1E-4</v>
      </c>
      <c r="S275">
        <v>39</v>
      </c>
      <c r="T275">
        <v>1.43E-2</v>
      </c>
      <c r="U275">
        <v>67.599400000000003</v>
      </c>
      <c r="V275" t="s">
        <v>1076</v>
      </c>
      <c r="W275" t="s">
        <v>1073</v>
      </c>
      <c r="X275">
        <v>0</v>
      </c>
      <c r="Y275">
        <v>53.75</v>
      </c>
      <c r="Z275">
        <v>8.8999999999999999E-3</v>
      </c>
      <c r="AA275">
        <v>89.223299999999995</v>
      </c>
      <c r="AB275" t="s">
        <v>1074</v>
      </c>
      <c r="AC275" t="s">
        <v>1073</v>
      </c>
      <c r="AD275">
        <v>1E-4</v>
      </c>
      <c r="AE275">
        <v>36</v>
      </c>
      <c r="AF275">
        <v>1.47E-2</v>
      </c>
      <c r="AG275">
        <v>80.954300000000003</v>
      </c>
      <c r="AH275" t="s">
        <v>1074</v>
      </c>
      <c r="AI275" t="s">
        <v>1073</v>
      </c>
      <c r="AJ275">
        <v>0</v>
      </c>
      <c r="AK275">
        <v>51.1111</v>
      </c>
      <c r="AL275">
        <v>1.72E-2</v>
      </c>
      <c r="AM275">
        <v>88.462999999999994</v>
      </c>
      <c r="AN275" t="s">
        <v>1074</v>
      </c>
      <c r="AO275" t="s">
        <v>1073</v>
      </c>
      <c r="AP275">
        <v>0</v>
      </c>
      <c r="AQ275">
        <v>42</v>
      </c>
      <c r="AR275">
        <v>8.0999999999999996E-3</v>
      </c>
      <c r="AS275">
        <v>75.727999999999994</v>
      </c>
      <c r="AT275" t="s">
        <v>1074</v>
      </c>
      <c r="AU275" t="s">
        <v>1073</v>
      </c>
      <c r="AV275">
        <v>0</v>
      </c>
      <c r="AW275">
        <v>41</v>
      </c>
      <c r="AX275">
        <v>6.4999999999999997E-3</v>
      </c>
      <c r="AY275">
        <v>77.026899999999998</v>
      </c>
      <c r="AZ275" t="s">
        <v>1074</v>
      </c>
      <c r="BA275" t="s">
        <v>1073</v>
      </c>
      <c r="BB275">
        <v>0</v>
      </c>
      <c r="BC275">
        <v>42</v>
      </c>
      <c r="BD275">
        <v>7.3000000000000001E-3</v>
      </c>
      <c r="BE275">
        <v>74.227099999999993</v>
      </c>
      <c r="BF275" t="s">
        <v>1075</v>
      </c>
      <c r="BG275" t="s">
        <v>1073</v>
      </c>
      <c r="BH275">
        <v>1E-4</v>
      </c>
      <c r="BI275">
        <v>40.200000000000003</v>
      </c>
      <c r="BJ275">
        <v>1.44E-2</v>
      </c>
      <c r="BK275">
        <v>76.316299999999998</v>
      </c>
      <c r="BL275" t="s">
        <v>1077</v>
      </c>
      <c r="BM275" t="s">
        <v>1073</v>
      </c>
      <c r="BN275">
        <v>0</v>
      </c>
      <c r="BO275">
        <v>51</v>
      </c>
      <c r="BP275">
        <v>8.6999999999999994E-3</v>
      </c>
      <c r="BQ275">
        <v>82.862099999999998</v>
      </c>
      <c r="BR275" t="s">
        <v>1076</v>
      </c>
      <c r="BS275" t="s">
        <v>1073</v>
      </c>
      <c r="BT275">
        <v>0</v>
      </c>
      <c r="BU275">
        <v>36</v>
      </c>
      <c r="BV275">
        <v>2.06E-2</v>
      </c>
      <c r="BW275">
        <v>65.830100000000002</v>
      </c>
      <c r="BX275" t="s">
        <v>1076</v>
      </c>
      <c r="BY275" t="s">
        <v>1073</v>
      </c>
      <c r="BZ275">
        <v>1E-4</v>
      </c>
      <c r="CA275">
        <v>32.200000000000003</v>
      </c>
      <c r="CB275">
        <v>1.8499999999999999E-2</v>
      </c>
      <c r="CC275">
        <v>68.717699999999994</v>
      </c>
      <c r="CD275" t="s">
        <v>1077</v>
      </c>
      <c r="CE275" t="s">
        <v>1073</v>
      </c>
      <c r="CF275">
        <v>0</v>
      </c>
      <c r="CG275">
        <v>44</v>
      </c>
      <c r="CH275">
        <v>7.7999999999999996E-3</v>
      </c>
      <c r="CI275">
        <v>82.061999999999998</v>
      </c>
      <c r="CJ275" t="s">
        <v>1074</v>
      </c>
      <c r="CK275" t="s">
        <v>1073</v>
      </c>
      <c r="CL275">
        <v>0</v>
      </c>
      <c r="CM275">
        <v>45</v>
      </c>
      <c r="CN275">
        <v>4.4000000000000003E-3</v>
      </c>
      <c r="CO275">
        <v>80.0565</v>
      </c>
      <c r="CP275" t="s">
        <v>1076</v>
      </c>
      <c r="CQ275" t="s">
        <v>1073</v>
      </c>
      <c r="CR275">
        <v>0</v>
      </c>
      <c r="CS275">
        <v>51.25</v>
      </c>
      <c r="CT275">
        <v>6.1999999999999998E-3</v>
      </c>
      <c r="CU275">
        <v>87.504400000000004</v>
      </c>
      <c r="CV275" t="s">
        <v>1076</v>
      </c>
      <c r="CW275" t="s">
        <v>1073</v>
      </c>
      <c r="CX275">
        <v>0</v>
      </c>
      <c r="CY275">
        <v>48.5</v>
      </c>
      <c r="CZ275">
        <v>7.9000000000000008E-3</v>
      </c>
      <c r="DA275">
        <v>86.285200000000003</v>
      </c>
      <c r="DB275" t="s">
        <v>1074</v>
      </c>
      <c r="DC275" t="s">
        <v>1073</v>
      </c>
      <c r="DD275">
        <v>0</v>
      </c>
      <c r="DE275">
        <v>41.5</v>
      </c>
      <c r="DF275">
        <v>6.7000000000000002E-3</v>
      </c>
      <c r="DG275">
        <v>80.342200000000005</v>
      </c>
      <c r="DH275" t="s">
        <v>1074</v>
      </c>
      <c r="DI275" t="s">
        <v>1073</v>
      </c>
      <c r="DJ275">
        <v>1E-4</v>
      </c>
      <c r="DK275">
        <v>32.666699999999999</v>
      </c>
      <c r="DL275">
        <v>2.5700000000000001E-2</v>
      </c>
      <c r="DM275">
        <v>61.512099999999997</v>
      </c>
      <c r="DN275" t="s">
        <v>1076</v>
      </c>
      <c r="DO275" t="s">
        <v>1073</v>
      </c>
      <c r="DP275">
        <v>2.0000000000000001E-4</v>
      </c>
      <c r="DQ275">
        <v>24.5</v>
      </c>
      <c r="DR275">
        <v>3.73E-2</v>
      </c>
      <c r="DS275">
        <v>45.658900000000003</v>
      </c>
      <c r="DT275">
        <v>0</v>
      </c>
      <c r="DU275">
        <v>0</v>
      </c>
    </row>
    <row r="276" spans="1:125" x14ac:dyDescent="0.25">
      <c r="A276">
        <v>0</v>
      </c>
      <c r="B276" t="s">
        <v>1078</v>
      </c>
      <c r="C276" t="s">
        <v>32</v>
      </c>
      <c r="D276" t="e">
        <f>-LFCKFEKK</f>
        <v>#NAME?</v>
      </c>
      <c r="E276" t="s">
        <v>1078</v>
      </c>
      <c r="F276">
        <v>0</v>
      </c>
      <c r="G276">
        <v>90</v>
      </c>
      <c r="H276">
        <v>9.7000000000000003E-3</v>
      </c>
      <c r="I276">
        <v>93.378900000000002</v>
      </c>
      <c r="J276" t="e">
        <f>-LFCKFEKK</f>
        <v>#NAME?</v>
      </c>
      <c r="K276" t="s">
        <v>1078</v>
      </c>
      <c r="L276">
        <v>0</v>
      </c>
      <c r="M276">
        <v>90</v>
      </c>
      <c r="N276">
        <v>9.7000000000000003E-3</v>
      </c>
      <c r="O276">
        <v>93.378900000000002</v>
      </c>
      <c r="P276" t="s">
        <v>1079</v>
      </c>
      <c r="Q276" t="s">
        <v>1078</v>
      </c>
      <c r="R276">
        <v>1E-4</v>
      </c>
      <c r="S276">
        <v>44.8</v>
      </c>
      <c r="T276">
        <v>1.8599999999999998E-2</v>
      </c>
      <c r="U276">
        <v>51.808900000000001</v>
      </c>
      <c r="V276" t="s">
        <v>1080</v>
      </c>
      <c r="W276" t="s">
        <v>1078</v>
      </c>
      <c r="X276">
        <v>0</v>
      </c>
      <c r="Y276">
        <v>85</v>
      </c>
      <c r="Z276">
        <v>7.3000000000000001E-3</v>
      </c>
      <c r="AA276">
        <v>93.665199999999999</v>
      </c>
      <c r="AB276" t="s">
        <v>1081</v>
      </c>
      <c r="AC276" t="s">
        <v>1078</v>
      </c>
      <c r="AD276">
        <v>0</v>
      </c>
      <c r="AE276">
        <v>85</v>
      </c>
      <c r="AF276">
        <v>1.06E-2</v>
      </c>
      <c r="AG276">
        <v>90.680499999999995</v>
      </c>
      <c r="AH276" t="s">
        <v>1081</v>
      </c>
      <c r="AI276" t="s">
        <v>1078</v>
      </c>
      <c r="AJ276">
        <v>0</v>
      </c>
      <c r="AK276">
        <v>82.5</v>
      </c>
      <c r="AL276">
        <v>1.44E-2</v>
      </c>
      <c r="AM276">
        <v>92.882199999999997</v>
      </c>
      <c r="AN276" t="s">
        <v>1081</v>
      </c>
      <c r="AO276" t="s">
        <v>1078</v>
      </c>
      <c r="AP276">
        <v>0</v>
      </c>
      <c r="AQ276">
        <v>80</v>
      </c>
      <c r="AR276">
        <v>5.3E-3</v>
      </c>
      <c r="AS276">
        <v>87.8108</v>
      </c>
      <c r="AT276" t="s">
        <v>1080</v>
      </c>
      <c r="AU276" t="s">
        <v>1078</v>
      </c>
      <c r="AV276">
        <v>0</v>
      </c>
      <c r="AW276">
        <v>100</v>
      </c>
      <c r="AX276">
        <v>3.2000000000000002E-3</v>
      </c>
      <c r="AY276">
        <v>92.590900000000005</v>
      </c>
      <c r="AZ276" t="s">
        <v>1080</v>
      </c>
      <c r="BA276" t="s">
        <v>1078</v>
      </c>
      <c r="BB276">
        <v>0</v>
      </c>
      <c r="BC276">
        <v>100</v>
      </c>
      <c r="BD276">
        <v>3.0999999999999999E-3</v>
      </c>
      <c r="BE276">
        <v>93.221500000000006</v>
      </c>
      <c r="BF276" t="s">
        <v>1081</v>
      </c>
      <c r="BG276" t="s">
        <v>1078</v>
      </c>
      <c r="BH276">
        <v>0</v>
      </c>
      <c r="BI276">
        <v>51.818199999999997</v>
      </c>
      <c r="BJ276">
        <v>1.55E-2</v>
      </c>
      <c r="BK276">
        <v>72.531499999999994</v>
      </c>
      <c r="BL276" t="e">
        <f>-LFCKFEKK</f>
        <v>#NAME?</v>
      </c>
      <c r="BM276" t="s">
        <v>1078</v>
      </c>
      <c r="BN276">
        <v>0</v>
      </c>
      <c r="BO276">
        <v>90</v>
      </c>
      <c r="BP276">
        <v>5.7999999999999996E-3</v>
      </c>
      <c r="BQ276">
        <v>93.101299999999995</v>
      </c>
      <c r="BR276" t="s">
        <v>1081</v>
      </c>
      <c r="BS276" t="s">
        <v>1078</v>
      </c>
      <c r="BT276">
        <v>0</v>
      </c>
      <c r="BU276">
        <v>57.5</v>
      </c>
      <c r="BV276">
        <v>1.78E-2</v>
      </c>
      <c r="BW276">
        <v>71.871899999999997</v>
      </c>
      <c r="BX276" t="s">
        <v>1081</v>
      </c>
      <c r="BY276" t="s">
        <v>1078</v>
      </c>
      <c r="BZ276">
        <v>0</v>
      </c>
      <c r="CA276">
        <v>50</v>
      </c>
      <c r="CB276">
        <v>1.9900000000000001E-2</v>
      </c>
      <c r="CC276">
        <v>65.660799999999995</v>
      </c>
      <c r="CD276" t="s">
        <v>1082</v>
      </c>
      <c r="CE276" t="s">
        <v>1078</v>
      </c>
      <c r="CF276">
        <v>0</v>
      </c>
      <c r="CG276">
        <v>80</v>
      </c>
      <c r="CH276">
        <v>6.7000000000000002E-3</v>
      </c>
      <c r="CI276">
        <v>86.344099999999997</v>
      </c>
      <c r="CJ276" t="s">
        <v>1083</v>
      </c>
      <c r="CK276" t="s">
        <v>1078</v>
      </c>
      <c r="CL276">
        <v>0</v>
      </c>
      <c r="CM276">
        <v>100</v>
      </c>
      <c r="CN276">
        <v>2.5000000000000001E-3</v>
      </c>
      <c r="CO276">
        <v>92.948700000000002</v>
      </c>
      <c r="CP276" t="e">
        <f>-LFCKFEKK</f>
        <v>#NAME?</v>
      </c>
      <c r="CQ276" t="s">
        <v>1078</v>
      </c>
      <c r="CR276">
        <v>0</v>
      </c>
      <c r="CS276">
        <v>90</v>
      </c>
      <c r="CT276">
        <v>4.3E-3</v>
      </c>
      <c r="CU276">
        <v>95.060900000000004</v>
      </c>
      <c r="CV276" t="s">
        <v>1084</v>
      </c>
      <c r="CW276" t="s">
        <v>1078</v>
      </c>
      <c r="CX276">
        <v>0</v>
      </c>
      <c r="CY276">
        <v>80</v>
      </c>
      <c r="CZ276">
        <v>5.4000000000000003E-3</v>
      </c>
      <c r="DA276">
        <v>94.688100000000006</v>
      </c>
      <c r="DB276" t="s">
        <v>1080</v>
      </c>
      <c r="DC276" t="s">
        <v>1078</v>
      </c>
      <c r="DD276">
        <v>0</v>
      </c>
      <c r="DE276">
        <v>100</v>
      </c>
      <c r="DF276">
        <v>3.8E-3</v>
      </c>
      <c r="DG276">
        <v>93.301699999999997</v>
      </c>
      <c r="DH276" t="s">
        <v>1081</v>
      </c>
      <c r="DI276" t="s">
        <v>1078</v>
      </c>
      <c r="DJ276">
        <v>0</v>
      </c>
      <c r="DK276">
        <v>70</v>
      </c>
      <c r="DL276">
        <v>1.37E-2</v>
      </c>
      <c r="DM276">
        <v>81.9392</v>
      </c>
      <c r="DN276" t="s">
        <v>1080</v>
      </c>
      <c r="DO276" t="s">
        <v>1078</v>
      </c>
      <c r="DP276">
        <v>0</v>
      </c>
      <c r="DQ276">
        <v>50</v>
      </c>
      <c r="DR276">
        <v>1.9699999999999999E-2</v>
      </c>
      <c r="DS276">
        <v>67.898700000000005</v>
      </c>
      <c r="DT276">
        <v>0</v>
      </c>
      <c r="DU276">
        <v>0</v>
      </c>
    </row>
    <row r="277" spans="1:125" x14ac:dyDescent="0.25">
      <c r="A277">
        <v>0</v>
      </c>
      <c r="B277" t="s">
        <v>1085</v>
      </c>
      <c r="C277" t="s">
        <v>32</v>
      </c>
      <c r="D277" t="s">
        <v>1086</v>
      </c>
      <c r="E277" t="s">
        <v>1085</v>
      </c>
      <c r="F277">
        <v>0</v>
      </c>
      <c r="G277">
        <v>61.428600000000003</v>
      </c>
      <c r="H277">
        <v>1.52E-2</v>
      </c>
      <c r="I277">
        <v>80.152600000000007</v>
      </c>
      <c r="J277" t="s">
        <v>1086</v>
      </c>
      <c r="K277" t="s">
        <v>1085</v>
      </c>
      <c r="L277">
        <v>0</v>
      </c>
      <c r="M277">
        <v>61.428600000000003</v>
      </c>
      <c r="N277">
        <v>1.52E-2</v>
      </c>
      <c r="O277">
        <v>80.152600000000007</v>
      </c>
      <c r="P277" t="s">
        <v>1087</v>
      </c>
      <c r="Q277" t="s">
        <v>1085</v>
      </c>
      <c r="R277">
        <v>1E-4</v>
      </c>
      <c r="S277">
        <v>38.25</v>
      </c>
      <c r="T277">
        <v>1.7999999999999999E-2</v>
      </c>
      <c r="U277">
        <v>53.739800000000002</v>
      </c>
      <c r="V277" t="s">
        <v>1088</v>
      </c>
      <c r="W277" t="s">
        <v>1085</v>
      </c>
      <c r="X277">
        <v>0</v>
      </c>
      <c r="Y277">
        <v>58.333300000000001</v>
      </c>
      <c r="Z277">
        <v>9.2999999999999992E-3</v>
      </c>
      <c r="AA277">
        <v>88.174800000000005</v>
      </c>
      <c r="AB277" t="s">
        <v>1088</v>
      </c>
      <c r="AC277" t="s">
        <v>1085</v>
      </c>
      <c r="AD277">
        <v>0</v>
      </c>
      <c r="AE277">
        <v>58</v>
      </c>
      <c r="AF277">
        <v>1.15E-2</v>
      </c>
      <c r="AG277">
        <v>88.7179</v>
      </c>
      <c r="AH277" t="s">
        <v>1088</v>
      </c>
      <c r="AI277" t="s">
        <v>1085</v>
      </c>
      <c r="AJ277">
        <v>0</v>
      </c>
      <c r="AK277">
        <v>63.333300000000001</v>
      </c>
      <c r="AL277">
        <v>1.5800000000000002E-2</v>
      </c>
      <c r="AM277">
        <v>90.792500000000004</v>
      </c>
      <c r="AN277" t="s">
        <v>1088</v>
      </c>
      <c r="AO277" t="s">
        <v>1085</v>
      </c>
      <c r="AP277">
        <v>0</v>
      </c>
      <c r="AQ277">
        <v>44.666699999999999</v>
      </c>
      <c r="AR277">
        <v>9.4999999999999998E-3</v>
      </c>
      <c r="AS277">
        <v>70.060199999999995</v>
      </c>
      <c r="AT277" t="s">
        <v>1089</v>
      </c>
      <c r="AU277" t="s">
        <v>1085</v>
      </c>
      <c r="AV277">
        <v>0</v>
      </c>
      <c r="AW277">
        <v>37</v>
      </c>
      <c r="AX277">
        <v>1.12E-2</v>
      </c>
      <c r="AY277">
        <v>59.884300000000003</v>
      </c>
      <c r="AZ277" t="s">
        <v>1089</v>
      </c>
      <c r="BA277" t="s">
        <v>1085</v>
      </c>
      <c r="BB277">
        <v>0</v>
      </c>
      <c r="BC277">
        <v>37</v>
      </c>
      <c r="BD277">
        <v>1.23E-2</v>
      </c>
      <c r="BE277">
        <v>57.481699999999996</v>
      </c>
      <c r="BF277" t="s">
        <v>1088</v>
      </c>
      <c r="BG277" t="s">
        <v>1085</v>
      </c>
      <c r="BH277">
        <v>1E-4</v>
      </c>
      <c r="BI277">
        <v>45.333300000000001</v>
      </c>
      <c r="BJ277">
        <v>1.54E-2</v>
      </c>
      <c r="BK277">
        <v>72.876599999999996</v>
      </c>
      <c r="BL277" t="s">
        <v>1088</v>
      </c>
      <c r="BM277" t="s">
        <v>1085</v>
      </c>
      <c r="BN277">
        <v>0</v>
      </c>
      <c r="BO277">
        <v>44.5</v>
      </c>
      <c r="BP277">
        <v>1.2E-2</v>
      </c>
      <c r="BQ277">
        <v>70.659800000000004</v>
      </c>
      <c r="BR277" t="s">
        <v>1087</v>
      </c>
      <c r="BS277" t="s">
        <v>1085</v>
      </c>
      <c r="BT277">
        <v>1E-4</v>
      </c>
      <c r="BU277">
        <v>27.333300000000001</v>
      </c>
      <c r="BV277">
        <v>3.4799999999999998E-2</v>
      </c>
      <c r="BW277">
        <v>42.741700000000002</v>
      </c>
      <c r="BX277" t="s">
        <v>1088</v>
      </c>
      <c r="BY277" t="s">
        <v>1085</v>
      </c>
      <c r="BZ277">
        <v>0</v>
      </c>
      <c r="CA277">
        <v>38.333300000000001</v>
      </c>
      <c r="CB277">
        <v>2.4799999999999999E-2</v>
      </c>
      <c r="CC277">
        <v>56.208100000000002</v>
      </c>
      <c r="CD277" t="s">
        <v>1088</v>
      </c>
      <c r="CE277" t="s">
        <v>1085</v>
      </c>
      <c r="CF277">
        <v>0</v>
      </c>
      <c r="CG277">
        <v>35.5</v>
      </c>
      <c r="CH277">
        <v>1.0999999999999999E-2</v>
      </c>
      <c r="CI277">
        <v>69.283699999999996</v>
      </c>
      <c r="CJ277" t="s">
        <v>1088</v>
      </c>
      <c r="CK277" t="s">
        <v>1085</v>
      </c>
      <c r="CL277">
        <v>0</v>
      </c>
      <c r="CM277">
        <v>42</v>
      </c>
      <c r="CN277">
        <v>5.7000000000000002E-3</v>
      </c>
      <c r="CO277">
        <v>71.619500000000002</v>
      </c>
      <c r="CP277" t="s">
        <v>1088</v>
      </c>
      <c r="CQ277" t="s">
        <v>1085</v>
      </c>
      <c r="CR277">
        <v>0</v>
      </c>
      <c r="CS277">
        <v>44.5</v>
      </c>
      <c r="CT277">
        <v>9.2999999999999992E-3</v>
      </c>
      <c r="CU277">
        <v>73.738399999999999</v>
      </c>
      <c r="CV277" t="s">
        <v>1087</v>
      </c>
      <c r="CW277" t="s">
        <v>1085</v>
      </c>
      <c r="CX277">
        <v>0</v>
      </c>
      <c r="CY277">
        <v>48.5</v>
      </c>
      <c r="CZ277">
        <v>1.12E-2</v>
      </c>
      <c r="DA277">
        <v>74.1678</v>
      </c>
      <c r="DB277" t="s">
        <v>1088</v>
      </c>
      <c r="DC277" t="s">
        <v>1085</v>
      </c>
      <c r="DD277">
        <v>0</v>
      </c>
      <c r="DE277">
        <v>40</v>
      </c>
      <c r="DF277">
        <v>1.01E-2</v>
      </c>
      <c r="DG277">
        <v>67</v>
      </c>
      <c r="DH277" t="s">
        <v>1088</v>
      </c>
      <c r="DI277" t="s">
        <v>1085</v>
      </c>
      <c r="DJ277">
        <v>2.0000000000000001E-4</v>
      </c>
      <c r="DK277">
        <v>20.375</v>
      </c>
      <c r="DL277">
        <v>5.2600000000000001E-2</v>
      </c>
      <c r="DM277">
        <v>36.502499999999998</v>
      </c>
      <c r="DN277" t="s">
        <v>1088</v>
      </c>
      <c r="DO277" t="s">
        <v>1085</v>
      </c>
      <c r="DP277">
        <v>1.1999999999999999E-3</v>
      </c>
      <c r="DQ277">
        <v>14.085900000000001</v>
      </c>
      <c r="DR277">
        <v>6.7799999999999999E-2</v>
      </c>
      <c r="DS277">
        <v>26.785299999999999</v>
      </c>
      <c r="DT277">
        <v>1E-4</v>
      </c>
      <c r="DU277">
        <v>0</v>
      </c>
    </row>
    <row r="278" spans="1:125" x14ac:dyDescent="0.25">
      <c r="A278">
        <v>0</v>
      </c>
      <c r="B278" t="s">
        <v>1090</v>
      </c>
      <c r="C278" t="s">
        <v>32</v>
      </c>
      <c r="D278" t="s">
        <v>1091</v>
      </c>
      <c r="E278" t="s">
        <v>1090</v>
      </c>
      <c r="F278">
        <v>0</v>
      </c>
      <c r="G278">
        <v>72.5</v>
      </c>
      <c r="H278">
        <v>1.3899999999999999E-2</v>
      </c>
      <c r="I278">
        <v>83.578900000000004</v>
      </c>
      <c r="J278" t="s">
        <v>1091</v>
      </c>
      <c r="K278" t="s">
        <v>1090</v>
      </c>
      <c r="L278">
        <v>0</v>
      </c>
      <c r="M278">
        <v>72.5</v>
      </c>
      <c r="N278">
        <v>1.3899999999999999E-2</v>
      </c>
      <c r="O278">
        <v>83.578900000000004</v>
      </c>
      <c r="P278" t="s">
        <v>1092</v>
      </c>
      <c r="Q278" t="s">
        <v>1090</v>
      </c>
      <c r="R278">
        <v>0</v>
      </c>
      <c r="S278">
        <v>90</v>
      </c>
      <c r="T278">
        <v>7.1000000000000004E-3</v>
      </c>
      <c r="U278">
        <v>94.303100000000001</v>
      </c>
      <c r="V278" t="s">
        <v>1092</v>
      </c>
      <c r="W278" t="s">
        <v>1090</v>
      </c>
      <c r="X278">
        <v>0</v>
      </c>
      <c r="Y278">
        <v>85</v>
      </c>
      <c r="Z278">
        <v>5.8999999999999999E-3</v>
      </c>
      <c r="AA278">
        <v>95.680999999999997</v>
      </c>
      <c r="AB278" t="s">
        <v>1092</v>
      </c>
      <c r="AC278" t="s">
        <v>1090</v>
      </c>
      <c r="AD278">
        <v>0</v>
      </c>
      <c r="AE278">
        <v>70</v>
      </c>
      <c r="AF278">
        <v>1.0200000000000001E-2</v>
      </c>
      <c r="AG278">
        <v>91.547200000000004</v>
      </c>
      <c r="AH278" t="s">
        <v>1092</v>
      </c>
      <c r="AI278" t="s">
        <v>1090</v>
      </c>
      <c r="AJ278">
        <v>0</v>
      </c>
      <c r="AK278">
        <v>60.833300000000001</v>
      </c>
      <c r="AL278">
        <v>1.7500000000000002E-2</v>
      </c>
      <c r="AM278">
        <v>88.030600000000007</v>
      </c>
      <c r="AN278" t="s">
        <v>1091</v>
      </c>
      <c r="AO278" t="s">
        <v>1090</v>
      </c>
      <c r="AP278">
        <v>1E-4</v>
      </c>
      <c r="AQ278">
        <v>36.6</v>
      </c>
      <c r="AR278">
        <v>9.4999999999999998E-3</v>
      </c>
      <c r="AS278">
        <v>70.080299999999994</v>
      </c>
      <c r="AT278" t="s">
        <v>1092</v>
      </c>
      <c r="AU278" t="s">
        <v>1090</v>
      </c>
      <c r="AV278">
        <v>0</v>
      </c>
      <c r="AW278">
        <v>65</v>
      </c>
      <c r="AX278">
        <v>5.7999999999999996E-3</v>
      </c>
      <c r="AY278">
        <v>80.153800000000004</v>
      </c>
      <c r="AZ278" t="s">
        <v>1092</v>
      </c>
      <c r="BA278" t="s">
        <v>1090</v>
      </c>
      <c r="BB278">
        <v>0</v>
      </c>
      <c r="BC278">
        <v>55</v>
      </c>
      <c r="BD278">
        <v>6.1000000000000004E-3</v>
      </c>
      <c r="BE278">
        <v>79.219700000000003</v>
      </c>
      <c r="BF278" t="s">
        <v>1091</v>
      </c>
      <c r="BG278" t="s">
        <v>1090</v>
      </c>
      <c r="BH278">
        <v>0</v>
      </c>
      <c r="BI278">
        <v>51.363599999999998</v>
      </c>
      <c r="BJ278">
        <v>1.17E-2</v>
      </c>
      <c r="BK278">
        <v>85.389200000000002</v>
      </c>
      <c r="BL278" t="s">
        <v>1091</v>
      </c>
      <c r="BM278" t="s">
        <v>1090</v>
      </c>
      <c r="BN278">
        <v>0</v>
      </c>
      <c r="BO278">
        <v>65</v>
      </c>
      <c r="BP278">
        <v>7.1999999999999998E-3</v>
      </c>
      <c r="BQ278">
        <v>88.472300000000004</v>
      </c>
      <c r="BR278" t="s">
        <v>1091</v>
      </c>
      <c r="BS278" t="s">
        <v>1090</v>
      </c>
      <c r="BT278">
        <v>0</v>
      </c>
      <c r="BU278">
        <v>65</v>
      </c>
      <c r="BV278">
        <v>1.18E-2</v>
      </c>
      <c r="BW278">
        <v>86.464100000000002</v>
      </c>
      <c r="BX278" t="s">
        <v>1091</v>
      </c>
      <c r="BY278" t="s">
        <v>1090</v>
      </c>
      <c r="BZ278">
        <v>0</v>
      </c>
      <c r="CA278">
        <v>70</v>
      </c>
      <c r="CB278">
        <v>1.1900000000000001E-2</v>
      </c>
      <c r="CC278">
        <v>85.052899999999994</v>
      </c>
      <c r="CD278" t="s">
        <v>1091</v>
      </c>
      <c r="CE278" t="s">
        <v>1090</v>
      </c>
      <c r="CF278">
        <v>0</v>
      </c>
      <c r="CG278">
        <v>60</v>
      </c>
      <c r="CH278">
        <v>6.4999999999999997E-3</v>
      </c>
      <c r="CI278">
        <v>87.210499999999996</v>
      </c>
      <c r="CJ278" t="s">
        <v>1092</v>
      </c>
      <c r="CK278" t="s">
        <v>1090</v>
      </c>
      <c r="CL278">
        <v>0</v>
      </c>
      <c r="CM278">
        <v>70</v>
      </c>
      <c r="CN278">
        <v>3.0999999999999999E-3</v>
      </c>
      <c r="CO278">
        <v>89.288700000000006</v>
      </c>
      <c r="CP278" t="s">
        <v>1091</v>
      </c>
      <c r="CQ278" t="s">
        <v>1090</v>
      </c>
      <c r="CR278">
        <v>0</v>
      </c>
      <c r="CS278">
        <v>56.666699999999999</v>
      </c>
      <c r="CT278">
        <v>5.7000000000000002E-3</v>
      </c>
      <c r="CU278">
        <v>89.732500000000002</v>
      </c>
      <c r="CV278" t="s">
        <v>1091</v>
      </c>
      <c r="CW278" t="s">
        <v>1090</v>
      </c>
      <c r="CX278">
        <v>0</v>
      </c>
      <c r="CY278">
        <v>61.25</v>
      </c>
      <c r="CZ278">
        <v>7.0000000000000001E-3</v>
      </c>
      <c r="DA278">
        <v>89.386300000000006</v>
      </c>
      <c r="DB278" t="s">
        <v>1091</v>
      </c>
      <c r="DC278" t="s">
        <v>1090</v>
      </c>
      <c r="DD278">
        <v>0</v>
      </c>
      <c r="DE278">
        <v>53.333300000000001</v>
      </c>
      <c r="DF278">
        <v>6.0000000000000001E-3</v>
      </c>
      <c r="DG278">
        <v>83.511099999999999</v>
      </c>
      <c r="DH278" t="s">
        <v>1091</v>
      </c>
      <c r="DI278" t="s">
        <v>1090</v>
      </c>
      <c r="DJ278">
        <v>0</v>
      </c>
      <c r="DK278">
        <v>65</v>
      </c>
      <c r="DL278">
        <v>1.4800000000000001E-2</v>
      </c>
      <c r="DM278">
        <v>79.685000000000002</v>
      </c>
      <c r="DN278" t="s">
        <v>1092</v>
      </c>
      <c r="DO278" t="s">
        <v>1090</v>
      </c>
      <c r="DP278">
        <v>0</v>
      </c>
      <c r="DQ278">
        <v>44.333300000000001</v>
      </c>
      <c r="DR278">
        <v>1.6500000000000001E-2</v>
      </c>
      <c r="DS278">
        <v>73.683599999999998</v>
      </c>
      <c r="DT278">
        <v>0</v>
      </c>
      <c r="DU278">
        <v>0</v>
      </c>
    </row>
    <row r="279" spans="1:125" x14ac:dyDescent="0.25">
      <c r="A279">
        <v>0</v>
      </c>
      <c r="B279" t="s">
        <v>1093</v>
      </c>
      <c r="C279" t="s">
        <v>32</v>
      </c>
      <c r="D279" t="s">
        <v>1094</v>
      </c>
      <c r="E279" t="s">
        <v>1093</v>
      </c>
      <c r="F279">
        <v>0</v>
      </c>
      <c r="G279">
        <v>63.571399999999997</v>
      </c>
      <c r="H279">
        <v>1.2699999999999999E-2</v>
      </c>
      <c r="I279">
        <v>86.736000000000004</v>
      </c>
      <c r="J279" t="s">
        <v>1094</v>
      </c>
      <c r="K279" t="s">
        <v>1093</v>
      </c>
      <c r="L279">
        <v>0</v>
      </c>
      <c r="M279">
        <v>63.571399999999997</v>
      </c>
      <c r="N279">
        <v>1.2699999999999999E-2</v>
      </c>
      <c r="O279">
        <v>86.736000000000004</v>
      </c>
      <c r="P279" t="e">
        <f>-FCKFEKKA</f>
        <v>#NAME?</v>
      </c>
      <c r="Q279" t="s">
        <v>1093</v>
      </c>
      <c r="R279">
        <v>0</v>
      </c>
      <c r="S279">
        <v>90</v>
      </c>
      <c r="T279">
        <v>6.4000000000000003E-3</v>
      </c>
      <c r="U279">
        <v>95.357600000000005</v>
      </c>
      <c r="V279" t="s">
        <v>1095</v>
      </c>
      <c r="W279" t="s">
        <v>1093</v>
      </c>
      <c r="X279">
        <v>0</v>
      </c>
      <c r="Y279">
        <v>75</v>
      </c>
      <c r="Z279">
        <v>4.8999999999999998E-3</v>
      </c>
      <c r="AA279">
        <v>96.392700000000005</v>
      </c>
      <c r="AB279" t="s">
        <v>1095</v>
      </c>
      <c r="AC279" t="s">
        <v>1093</v>
      </c>
      <c r="AD279">
        <v>0</v>
      </c>
      <c r="AE279">
        <v>63.75</v>
      </c>
      <c r="AF279">
        <v>9.4000000000000004E-3</v>
      </c>
      <c r="AG279">
        <v>93.108500000000006</v>
      </c>
      <c r="AH279" t="s">
        <v>1096</v>
      </c>
      <c r="AI279" t="s">
        <v>1093</v>
      </c>
      <c r="AJ279">
        <v>1E-4</v>
      </c>
      <c r="AK279">
        <v>44.5</v>
      </c>
      <c r="AL279">
        <v>1.9300000000000001E-2</v>
      </c>
      <c r="AM279">
        <v>84.889499999999998</v>
      </c>
      <c r="AN279" t="s">
        <v>1095</v>
      </c>
      <c r="AO279" t="s">
        <v>1093</v>
      </c>
      <c r="AP279">
        <v>0</v>
      </c>
      <c r="AQ279">
        <v>58.75</v>
      </c>
      <c r="AR279">
        <v>5.7000000000000002E-3</v>
      </c>
      <c r="AS279">
        <v>86.110100000000003</v>
      </c>
      <c r="AT279" t="s">
        <v>1095</v>
      </c>
      <c r="AU279" t="s">
        <v>1093</v>
      </c>
      <c r="AV279">
        <v>0</v>
      </c>
      <c r="AW279">
        <v>65</v>
      </c>
      <c r="AX279">
        <v>5.3E-3</v>
      </c>
      <c r="AY279">
        <v>82.725999999999999</v>
      </c>
      <c r="AZ279" t="s">
        <v>1096</v>
      </c>
      <c r="BA279" t="s">
        <v>1093</v>
      </c>
      <c r="BB279">
        <v>0</v>
      </c>
      <c r="BC279">
        <v>60</v>
      </c>
      <c r="BD279">
        <v>5.3E-3</v>
      </c>
      <c r="BE279">
        <v>83.104100000000003</v>
      </c>
      <c r="BF279" t="s">
        <v>1096</v>
      </c>
      <c r="BG279" t="s">
        <v>1093</v>
      </c>
      <c r="BH279">
        <v>0</v>
      </c>
      <c r="BI279">
        <v>71.25</v>
      </c>
      <c r="BJ279">
        <v>9.4999999999999998E-3</v>
      </c>
      <c r="BK279">
        <v>91.781499999999994</v>
      </c>
      <c r="BL279" t="s">
        <v>1095</v>
      </c>
      <c r="BM279" t="s">
        <v>1093</v>
      </c>
      <c r="BN279">
        <v>0</v>
      </c>
      <c r="BO279">
        <v>65</v>
      </c>
      <c r="BP279">
        <v>5.5999999999999999E-3</v>
      </c>
      <c r="BQ279">
        <v>93.748400000000004</v>
      </c>
      <c r="BR279" t="s">
        <v>1095</v>
      </c>
      <c r="BS279" t="s">
        <v>1093</v>
      </c>
      <c r="BT279">
        <v>0</v>
      </c>
      <c r="BU279">
        <v>75</v>
      </c>
      <c r="BV279">
        <v>1.15E-2</v>
      </c>
      <c r="BW279">
        <v>87.115700000000004</v>
      </c>
      <c r="BX279" t="s">
        <v>1095</v>
      </c>
      <c r="BY279" t="s">
        <v>1093</v>
      </c>
      <c r="BZ279">
        <v>0</v>
      </c>
      <c r="CA279">
        <v>70</v>
      </c>
      <c r="CB279">
        <v>1.12E-2</v>
      </c>
      <c r="CC279">
        <v>86.757199999999997</v>
      </c>
      <c r="CD279" t="s">
        <v>1095</v>
      </c>
      <c r="CE279" t="s">
        <v>1093</v>
      </c>
      <c r="CF279">
        <v>0</v>
      </c>
      <c r="CG279">
        <v>57.5</v>
      </c>
      <c r="CH279">
        <v>7.1999999999999998E-3</v>
      </c>
      <c r="CI279">
        <v>84.338800000000006</v>
      </c>
      <c r="CJ279" t="s">
        <v>1096</v>
      </c>
      <c r="CK279" t="s">
        <v>1093</v>
      </c>
      <c r="CL279">
        <v>0</v>
      </c>
      <c r="CM279">
        <v>43</v>
      </c>
      <c r="CN279">
        <v>3.8999999999999998E-3</v>
      </c>
      <c r="CO279">
        <v>83.834699999999998</v>
      </c>
      <c r="CP279" t="s">
        <v>1096</v>
      </c>
      <c r="CQ279" t="s">
        <v>1093</v>
      </c>
      <c r="CR279">
        <v>0</v>
      </c>
      <c r="CS279">
        <v>51.25</v>
      </c>
      <c r="CT279">
        <v>5.4999999999999997E-3</v>
      </c>
      <c r="CU279">
        <v>90.473799999999997</v>
      </c>
      <c r="CV279" t="s">
        <v>1096</v>
      </c>
      <c r="CW279" t="s">
        <v>1093</v>
      </c>
      <c r="CX279">
        <v>0</v>
      </c>
      <c r="CY279">
        <v>54.285699999999999</v>
      </c>
      <c r="CZ279">
        <v>7.0000000000000001E-3</v>
      </c>
      <c r="DA279">
        <v>89.339299999999994</v>
      </c>
      <c r="DB279" t="s">
        <v>1096</v>
      </c>
      <c r="DC279" t="s">
        <v>1093</v>
      </c>
      <c r="DD279">
        <v>0</v>
      </c>
      <c r="DE279">
        <v>45</v>
      </c>
      <c r="DF279">
        <v>6.7000000000000002E-3</v>
      </c>
      <c r="DG279">
        <v>80.6267</v>
      </c>
      <c r="DH279" t="s">
        <v>1095</v>
      </c>
      <c r="DI279" t="s">
        <v>1093</v>
      </c>
      <c r="DJ279">
        <v>0</v>
      </c>
      <c r="DK279">
        <v>47</v>
      </c>
      <c r="DL279">
        <v>1.7000000000000001E-2</v>
      </c>
      <c r="DM279">
        <v>75.494500000000002</v>
      </c>
      <c r="DN279" t="s">
        <v>1095</v>
      </c>
      <c r="DO279" t="s">
        <v>1093</v>
      </c>
      <c r="DP279">
        <v>0</v>
      </c>
      <c r="DQ279">
        <v>55</v>
      </c>
      <c r="DR279">
        <v>9.2999999999999992E-3</v>
      </c>
      <c r="DS279">
        <v>88.883600000000001</v>
      </c>
      <c r="DT279">
        <v>0</v>
      </c>
      <c r="DU279">
        <v>0</v>
      </c>
    </row>
    <row r="280" spans="1:125" x14ac:dyDescent="0.25">
      <c r="A280">
        <v>0</v>
      </c>
      <c r="B280" t="s">
        <v>1097</v>
      </c>
      <c r="C280" t="s">
        <v>32</v>
      </c>
      <c r="D280" t="s">
        <v>1098</v>
      </c>
      <c r="E280" t="s">
        <v>1097</v>
      </c>
      <c r="F280">
        <v>1E-4</v>
      </c>
      <c r="G280">
        <v>37.875</v>
      </c>
      <c r="H280">
        <v>1.44E-2</v>
      </c>
      <c r="I280">
        <v>82.113200000000006</v>
      </c>
      <c r="J280" t="s">
        <v>1098</v>
      </c>
      <c r="K280" t="s">
        <v>1097</v>
      </c>
      <c r="L280">
        <v>1E-4</v>
      </c>
      <c r="M280">
        <v>37.875</v>
      </c>
      <c r="N280">
        <v>1.44E-2</v>
      </c>
      <c r="O280">
        <v>82.113200000000006</v>
      </c>
      <c r="P280" t="s">
        <v>1099</v>
      </c>
      <c r="Q280" t="s">
        <v>1097</v>
      </c>
      <c r="R280">
        <v>0</v>
      </c>
      <c r="S280">
        <v>60.714300000000001</v>
      </c>
      <c r="T280">
        <v>5.5999999999999999E-3</v>
      </c>
      <c r="U280">
        <v>95.961299999999994</v>
      </c>
      <c r="V280" t="s">
        <v>1098</v>
      </c>
      <c r="W280" t="s">
        <v>1097</v>
      </c>
      <c r="X280">
        <v>0</v>
      </c>
      <c r="Y280">
        <v>60</v>
      </c>
      <c r="Z280">
        <v>5.4999999999999997E-3</v>
      </c>
      <c r="AA280">
        <v>95.957599999999999</v>
      </c>
      <c r="AB280" t="s">
        <v>1098</v>
      </c>
      <c r="AC280" t="s">
        <v>1097</v>
      </c>
      <c r="AD280">
        <v>0</v>
      </c>
      <c r="AE280">
        <v>56</v>
      </c>
      <c r="AF280">
        <v>7.1999999999999998E-3</v>
      </c>
      <c r="AG280">
        <v>95.736000000000004</v>
      </c>
      <c r="AH280" t="s">
        <v>1098</v>
      </c>
      <c r="AI280" t="s">
        <v>1097</v>
      </c>
      <c r="AJ280">
        <v>1E-4</v>
      </c>
      <c r="AK280">
        <v>37.200000000000003</v>
      </c>
      <c r="AL280">
        <v>1.1900000000000001E-2</v>
      </c>
      <c r="AM280">
        <v>95.421899999999994</v>
      </c>
      <c r="AN280" t="s">
        <v>1100</v>
      </c>
      <c r="AO280" t="s">
        <v>1097</v>
      </c>
      <c r="AP280">
        <v>0</v>
      </c>
      <c r="AQ280">
        <v>39.799999999999997</v>
      </c>
      <c r="AR280">
        <v>6.1000000000000004E-3</v>
      </c>
      <c r="AS280">
        <v>84.429299999999998</v>
      </c>
      <c r="AT280" t="s">
        <v>1098</v>
      </c>
      <c r="AU280" t="s">
        <v>1097</v>
      </c>
      <c r="AV280">
        <v>0</v>
      </c>
      <c r="AW280">
        <v>44</v>
      </c>
      <c r="AX280">
        <v>4.7000000000000002E-3</v>
      </c>
      <c r="AY280">
        <v>85.280799999999999</v>
      </c>
      <c r="AZ280" t="s">
        <v>1101</v>
      </c>
      <c r="BA280" t="s">
        <v>1097</v>
      </c>
      <c r="BB280">
        <v>0</v>
      </c>
      <c r="BC280">
        <v>45</v>
      </c>
      <c r="BD280">
        <v>4.7999999999999996E-3</v>
      </c>
      <c r="BE280">
        <v>85.107500000000002</v>
      </c>
      <c r="BF280" t="s">
        <v>1098</v>
      </c>
      <c r="BG280" t="s">
        <v>1097</v>
      </c>
      <c r="BH280">
        <v>0</v>
      </c>
      <c r="BI280">
        <v>50</v>
      </c>
      <c r="BJ280">
        <v>6.4999999999999997E-3</v>
      </c>
      <c r="BK280">
        <v>96.058800000000005</v>
      </c>
      <c r="BL280" t="s">
        <v>1101</v>
      </c>
      <c r="BM280" t="s">
        <v>1097</v>
      </c>
      <c r="BN280">
        <v>0</v>
      </c>
      <c r="BO280">
        <v>56.666699999999999</v>
      </c>
      <c r="BP280">
        <v>5.3E-3</v>
      </c>
      <c r="BQ280">
        <v>94.826800000000006</v>
      </c>
      <c r="BR280" t="s">
        <v>1101</v>
      </c>
      <c r="BS280" t="s">
        <v>1097</v>
      </c>
      <c r="BT280">
        <v>0</v>
      </c>
      <c r="BU280">
        <v>38.5</v>
      </c>
      <c r="BV280">
        <v>1.4800000000000001E-2</v>
      </c>
      <c r="BW280">
        <v>79.010900000000007</v>
      </c>
      <c r="BX280" t="s">
        <v>1101</v>
      </c>
      <c r="BY280" t="s">
        <v>1097</v>
      </c>
      <c r="BZ280">
        <v>1E-4</v>
      </c>
      <c r="CA280">
        <v>28.75</v>
      </c>
      <c r="CB280">
        <v>1.2E-2</v>
      </c>
      <c r="CC280">
        <v>84.773700000000005</v>
      </c>
      <c r="CD280" t="s">
        <v>1098</v>
      </c>
      <c r="CE280" t="s">
        <v>1097</v>
      </c>
      <c r="CF280">
        <v>0</v>
      </c>
      <c r="CG280">
        <v>70</v>
      </c>
      <c r="CH280">
        <v>4.1999999999999997E-3</v>
      </c>
      <c r="CI280">
        <v>95.238</v>
      </c>
      <c r="CJ280" t="s">
        <v>1101</v>
      </c>
      <c r="CK280" t="s">
        <v>1097</v>
      </c>
      <c r="CL280">
        <v>0</v>
      </c>
      <c r="CM280">
        <v>60</v>
      </c>
      <c r="CN280">
        <v>2.3999999999999998E-3</v>
      </c>
      <c r="CO280">
        <v>93.615399999999994</v>
      </c>
      <c r="CP280" t="s">
        <v>1101</v>
      </c>
      <c r="CQ280" t="s">
        <v>1097</v>
      </c>
      <c r="CR280">
        <v>0</v>
      </c>
      <c r="CS280">
        <v>56.666699999999999</v>
      </c>
      <c r="CT280">
        <v>4.4999999999999997E-3</v>
      </c>
      <c r="CU280">
        <v>94.426000000000002</v>
      </c>
      <c r="CV280" t="s">
        <v>1101</v>
      </c>
      <c r="CW280" t="s">
        <v>1097</v>
      </c>
      <c r="CX280">
        <v>0</v>
      </c>
      <c r="CY280">
        <v>55</v>
      </c>
      <c r="CZ280">
        <v>5.1000000000000004E-3</v>
      </c>
      <c r="DA280">
        <v>95.192599999999999</v>
      </c>
      <c r="DB280" t="s">
        <v>1101</v>
      </c>
      <c r="DC280" t="s">
        <v>1097</v>
      </c>
      <c r="DD280">
        <v>0</v>
      </c>
      <c r="DE280">
        <v>53.333300000000001</v>
      </c>
      <c r="DF280">
        <v>4.3E-3</v>
      </c>
      <c r="DG280">
        <v>91.318200000000004</v>
      </c>
      <c r="DH280" t="s">
        <v>1098</v>
      </c>
      <c r="DI280" t="s">
        <v>1097</v>
      </c>
      <c r="DJ280">
        <v>2.0000000000000001E-4</v>
      </c>
      <c r="DK280">
        <v>20.4375</v>
      </c>
      <c r="DL280">
        <v>2.1299999999999999E-2</v>
      </c>
      <c r="DM280">
        <v>68.130600000000001</v>
      </c>
      <c r="DN280" t="s">
        <v>1099</v>
      </c>
      <c r="DO280" t="s">
        <v>1097</v>
      </c>
      <c r="DP280">
        <v>2.0000000000000001E-4</v>
      </c>
      <c r="DQ280">
        <v>26.087</v>
      </c>
      <c r="DR280">
        <v>2.2800000000000001E-2</v>
      </c>
      <c r="DS280">
        <v>62.827100000000002</v>
      </c>
      <c r="DT280">
        <v>1E-4</v>
      </c>
      <c r="DU280">
        <v>0</v>
      </c>
    </row>
    <row r="281" spans="1:125" x14ac:dyDescent="0.25">
      <c r="A281">
        <v>0</v>
      </c>
      <c r="B281" t="s">
        <v>1102</v>
      </c>
      <c r="C281" t="s">
        <v>32</v>
      </c>
      <c r="D281" t="s">
        <v>1103</v>
      </c>
      <c r="E281" t="s">
        <v>1102</v>
      </c>
      <c r="F281">
        <v>1.2999999999999999E-3</v>
      </c>
      <c r="G281">
        <v>13</v>
      </c>
      <c r="H281">
        <v>6.6699999999999995E-2</v>
      </c>
      <c r="I281">
        <v>19.073</v>
      </c>
      <c r="J281" t="s">
        <v>1103</v>
      </c>
      <c r="K281" t="s">
        <v>1102</v>
      </c>
      <c r="L281">
        <v>1.2999999999999999E-3</v>
      </c>
      <c r="M281">
        <v>13</v>
      </c>
      <c r="N281">
        <v>6.6699999999999995E-2</v>
      </c>
      <c r="O281">
        <v>19.073</v>
      </c>
      <c r="P281" t="s">
        <v>1103</v>
      </c>
      <c r="Q281" t="s">
        <v>1102</v>
      </c>
      <c r="R281">
        <v>1E-4</v>
      </c>
      <c r="S281">
        <v>44.6</v>
      </c>
      <c r="T281">
        <v>1.44E-2</v>
      </c>
      <c r="U281">
        <v>67.327699999999993</v>
      </c>
      <c r="V281" t="s">
        <v>1103</v>
      </c>
      <c r="W281" t="s">
        <v>1102</v>
      </c>
      <c r="X281">
        <v>1E-4</v>
      </c>
      <c r="Y281">
        <v>28</v>
      </c>
      <c r="Z281">
        <v>2.1399999999999999E-2</v>
      </c>
      <c r="AA281">
        <v>51.122399999999999</v>
      </c>
      <c r="AB281" t="s">
        <v>1104</v>
      </c>
      <c r="AC281" t="s">
        <v>1102</v>
      </c>
      <c r="AD281">
        <v>2.9999999999999997E-4</v>
      </c>
      <c r="AE281">
        <v>20.818200000000001</v>
      </c>
      <c r="AF281">
        <v>3.5000000000000003E-2</v>
      </c>
      <c r="AG281">
        <v>42.062100000000001</v>
      </c>
      <c r="AH281" t="s">
        <v>1103</v>
      </c>
      <c r="AI281" t="s">
        <v>1102</v>
      </c>
      <c r="AJ281">
        <v>2.0000000000000001E-4</v>
      </c>
      <c r="AK281">
        <v>28</v>
      </c>
      <c r="AL281">
        <v>2.98E-2</v>
      </c>
      <c r="AM281">
        <v>65.114500000000007</v>
      </c>
      <c r="AN281" t="s">
        <v>1103</v>
      </c>
      <c r="AO281" t="s">
        <v>1102</v>
      </c>
      <c r="AP281">
        <v>8.6E-3</v>
      </c>
      <c r="AQ281">
        <v>5.4081999999999999</v>
      </c>
      <c r="AR281">
        <v>5.33E-2</v>
      </c>
      <c r="AS281">
        <v>15.023300000000001</v>
      </c>
      <c r="AT281" t="s">
        <v>1103</v>
      </c>
      <c r="AU281" t="s">
        <v>1102</v>
      </c>
      <c r="AV281">
        <v>5.4000000000000003E-3</v>
      </c>
      <c r="AW281">
        <v>4.343</v>
      </c>
      <c r="AX281">
        <v>8.6499999999999994E-2</v>
      </c>
      <c r="AY281">
        <v>10.8193</v>
      </c>
      <c r="AZ281" t="s">
        <v>1103</v>
      </c>
      <c r="BA281" t="s">
        <v>1102</v>
      </c>
      <c r="BB281">
        <v>5.5999999999999999E-3</v>
      </c>
      <c r="BC281">
        <v>5.5773000000000001</v>
      </c>
      <c r="BD281">
        <v>7.6799999999999993E-2</v>
      </c>
      <c r="BE281">
        <v>13.0823</v>
      </c>
      <c r="BF281" t="s">
        <v>1103</v>
      </c>
      <c r="BG281" t="s">
        <v>1102</v>
      </c>
      <c r="BH281">
        <v>8.9999999999999998E-4</v>
      </c>
      <c r="BI281">
        <v>14.7188</v>
      </c>
      <c r="BJ281">
        <v>3.3500000000000002E-2</v>
      </c>
      <c r="BK281">
        <v>31.788499999999999</v>
      </c>
      <c r="BL281" t="s">
        <v>1103</v>
      </c>
      <c r="BM281" t="s">
        <v>1102</v>
      </c>
      <c r="BN281">
        <v>2.0000000000000001E-4</v>
      </c>
      <c r="BO281">
        <v>22.038499999999999</v>
      </c>
      <c r="BP281">
        <v>2.18E-2</v>
      </c>
      <c r="BQ281">
        <v>45.402900000000002</v>
      </c>
      <c r="BR281" t="s">
        <v>1104</v>
      </c>
      <c r="BS281" t="s">
        <v>1102</v>
      </c>
      <c r="BT281">
        <v>4.0000000000000002E-4</v>
      </c>
      <c r="BU281">
        <v>11.723699999999999</v>
      </c>
      <c r="BV281">
        <v>6.3500000000000001E-2</v>
      </c>
      <c r="BW281">
        <v>20.223500000000001</v>
      </c>
      <c r="BX281" t="s">
        <v>1103</v>
      </c>
      <c r="BY281" t="s">
        <v>1102</v>
      </c>
      <c r="BZ281">
        <v>1.5E-3</v>
      </c>
      <c r="CA281">
        <v>8.2555999999999994</v>
      </c>
      <c r="CB281">
        <v>7.85E-2</v>
      </c>
      <c r="CC281">
        <v>14.9307</v>
      </c>
      <c r="CD281" t="s">
        <v>1103</v>
      </c>
      <c r="CE281" t="s">
        <v>1102</v>
      </c>
      <c r="CF281">
        <v>1.1999999999999999E-3</v>
      </c>
      <c r="CG281">
        <v>7.4249000000000001</v>
      </c>
      <c r="CH281">
        <v>5.8500000000000003E-2</v>
      </c>
      <c r="CI281">
        <v>13.545500000000001</v>
      </c>
      <c r="CJ281" t="s">
        <v>1103</v>
      </c>
      <c r="CK281" t="s">
        <v>1102</v>
      </c>
      <c r="CL281">
        <v>1E-4</v>
      </c>
      <c r="CM281">
        <v>16.954499999999999</v>
      </c>
      <c r="CN281">
        <v>1.5699999999999999E-2</v>
      </c>
      <c r="CO281">
        <v>35.025300000000001</v>
      </c>
      <c r="CP281" t="s">
        <v>1103</v>
      </c>
      <c r="CQ281" t="s">
        <v>1102</v>
      </c>
      <c r="CR281">
        <v>2.9999999999999997E-4</v>
      </c>
      <c r="CS281">
        <v>17.739100000000001</v>
      </c>
      <c r="CT281">
        <v>2.1999999999999999E-2</v>
      </c>
      <c r="CU281">
        <v>38.443100000000001</v>
      </c>
      <c r="CV281" t="s">
        <v>1103</v>
      </c>
      <c r="CW281" t="s">
        <v>1102</v>
      </c>
      <c r="CX281">
        <v>5.9999999999999995E-4</v>
      </c>
      <c r="CY281">
        <v>16.258099999999999</v>
      </c>
      <c r="CZ281">
        <v>2.6599999999999999E-2</v>
      </c>
      <c r="DA281">
        <v>38.157699999999998</v>
      </c>
      <c r="DB281" t="s">
        <v>1104</v>
      </c>
      <c r="DC281" t="s">
        <v>1102</v>
      </c>
      <c r="DD281">
        <v>8.9999999999999998E-4</v>
      </c>
      <c r="DE281">
        <v>12.5236</v>
      </c>
      <c r="DF281">
        <v>3.2800000000000003E-2</v>
      </c>
      <c r="DG281">
        <v>27.6341</v>
      </c>
      <c r="DH281" t="s">
        <v>1104</v>
      </c>
      <c r="DI281" t="s">
        <v>1102</v>
      </c>
      <c r="DJ281">
        <v>8.5000000000000006E-3</v>
      </c>
      <c r="DK281">
        <v>4.1430999999999996</v>
      </c>
      <c r="DL281">
        <v>0.1522</v>
      </c>
      <c r="DM281">
        <v>10.1587</v>
      </c>
      <c r="DN281" t="s">
        <v>1104</v>
      </c>
      <c r="DO281" t="s">
        <v>1102</v>
      </c>
      <c r="DP281">
        <v>1.2500000000000001E-2</v>
      </c>
      <c r="DQ281">
        <v>5.0522</v>
      </c>
      <c r="DR281">
        <v>0.1216</v>
      </c>
      <c r="DS281">
        <v>13.1297</v>
      </c>
      <c r="DT281">
        <v>2.5000000000000001E-3</v>
      </c>
      <c r="DU281">
        <v>0</v>
      </c>
    </row>
    <row r="282" spans="1:125" x14ac:dyDescent="0.25">
      <c r="A282">
        <v>0</v>
      </c>
      <c r="B282" t="s">
        <v>1105</v>
      </c>
      <c r="C282" t="s">
        <v>32</v>
      </c>
      <c r="D282" t="s">
        <v>1106</v>
      </c>
      <c r="E282" t="s">
        <v>1105</v>
      </c>
      <c r="F282">
        <v>0</v>
      </c>
      <c r="G282">
        <v>52.916699999999999</v>
      </c>
      <c r="H282">
        <v>1.49E-2</v>
      </c>
      <c r="I282">
        <v>80.992099999999994</v>
      </c>
      <c r="J282" t="s">
        <v>1106</v>
      </c>
      <c r="K282" t="s">
        <v>1105</v>
      </c>
      <c r="L282">
        <v>0</v>
      </c>
      <c r="M282">
        <v>52.916699999999999</v>
      </c>
      <c r="N282">
        <v>1.49E-2</v>
      </c>
      <c r="O282">
        <v>80.992099999999994</v>
      </c>
      <c r="P282" t="s">
        <v>1107</v>
      </c>
      <c r="Q282" t="s">
        <v>1105</v>
      </c>
      <c r="R282">
        <v>1.8E-3</v>
      </c>
      <c r="S282">
        <v>11.089399999999999</v>
      </c>
      <c r="T282">
        <v>2.63E-2</v>
      </c>
      <c r="U282">
        <v>31.6236</v>
      </c>
      <c r="V282" t="s">
        <v>1107</v>
      </c>
      <c r="W282" t="s">
        <v>1105</v>
      </c>
      <c r="X282">
        <v>0</v>
      </c>
      <c r="Y282">
        <v>34.75</v>
      </c>
      <c r="Z282">
        <v>1.7999999999999999E-2</v>
      </c>
      <c r="AA282">
        <v>59.862499999999997</v>
      </c>
      <c r="AB282" t="s">
        <v>1106</v>
      </c>
      <c r="AC282" t="s">
        <v>1105</v>
      </c>
      <c r="AD282">
        <v>2.9999999999999997E-4</v>
      </c>
      <c r="AE282">
        <v>20.704499999999999</v>
      </c>
      <c r="AF282">
        <v>3.3000000000000002E-2</v>
      </c>
      <c r="AG282">
        <v>44.722499999999997</v>
      </c>
      <c r="AH282" t="s">
        <v>1106</v>
      </c>
      <c r="AI282" t="s">
        <v>1105</v>
      </c>
      <c r="AJ282">
        <v>1E-4</v>
      </c>
      <c r="AK282">
        <v>37.799999999999997</v>
      </c>
      <c r="AL282">
        <v>3.0700000000000002E-2</v>
      </c>
      <c r="AM282">
        <v>63.546300000000002</v>
      </c>
      <c r="AN282" t="s">
        <v>1107</v>
      </c>
      <c r="AO282" t="s">
        <v>1105</v>
      </c>
      <c r="AP282">
        <v>0</v>
      </c>
      <c r="AQ282">
        <v>52.857100000000003</v>
      </c>
      <c r="AR282">
        <v>7.1999999999999998E-3</v>
      </c>
      <c r="AS282">
        <v>79.635999999999996</v>
      </c>
      <c r="AT282" t="s">
        <v>1107</v>
      </c>
      <c r="AU282" t="s">
        <v>1105</v>
      </c>
      <c r="AV282">
        <v>0</v>
      </c>
      <c r="AW282">
        <v>44</v>
      </c>
      <c r="AX282">
        <v>8.0999999999999996E-3</v>
      </c>
      <c r="AY282">
        <v>70.397199999999998</v>
      </c>
      <c r="AZ282" t="s">
        <v>1107</v>
      </c>
      <c r="BA282" t="s">
        <v>1105</v>
      </c>
      <c r="BB282">
        <v>0</v>
      </c>
      <c r="BC282">
        <v>50</v>
      </c>
      <c r="BD282">
        <v>7.1999999999999998E-3</v>
      </c>
      <c r="BE282">
        <v>74.569699999999997</v>
      </c>
      <c r="BF282" t="s">
        <v>1106</v>
      </c>
      <c r="BG282" t="s">
        <v>1105</v>
      </c>
      <c r="BH282">
        <v>0</v>
      </c>
      <c r="BI282">
        <v>65</v>
      </c>
      <c r="BJ282">
        <v>1.44E-2</v>
      </c>
      <c r="BK282">
        <v>76.4422</v>
      </c>
      <c r="BL282" t="s">
        <v>1108</v>
      </c>
      <c r="BM282" t="s">
        <v>1105</v>
      </c>
      <c r="BN282">
        <v>0</v>
      </c>
      <c r="BO282">
        <v>70</v>
      </c>
      <c r="BP282">
        <v>8.3000000000000001E-3</v>
      </c>
      <c r="BQ282">
        <v>84.252700000000004</v>
      </c>
      <c r="BR282" t="s">
        <v>1108</v>
      </c>
      <c r="BS282" t="s">
        <v>1105</v>
      </c>
      <c r="BT282">
        <v>2.0000000000000001E-4</v>
      </c>
      <c r="BU282">
        <v>16.142900000000001</v>
      </c>
      <c r="BV282">
        <v>3.7400000000000003E-2</v>
      </c>
      <c r="BW282">
        <v>39.64</v>
      </c>
      <c r="BX282" t="s">
        <v>1106</v>
      </c>
      <c r="BY282" t="s">
        <v>1105</v>
      </c>
      <c r="BZ282">
        <v>2.9999999999999997E-4</v>
      </c>
      <c r="CA282">
        <v>16.5227</v>
      </c>
      <c r="CB282">
        <v>4.2799999999999998E-2</v>
      </c>
      <c r="CC282">
        <v>33.532899999999998</v>
      </c>
      <c r="CD282" t="s">
        <v>1106</v>
      </c>
      <c r="CE282" t="s">
        <v>1105</v>
      </c>
      <c r="CF282">
        <v>1E-4</v>
      </c>
      <c r="CG282">
        <v>26.666699999999999</v>
      </c>
      <c r="CH282">
        <v>1.7100000000000001E-2</v>
      </c>
      <c r="CI282">
        <v>51.454700000000003</v>
      </c>
      <c r="CJ282" t="s">
        <v>1106</v>
      </c>
      <c r="CK282" t="s">
        <v>1105</v>
      </c>
      <c r="CL282">
        <v>0</v>
      </c>
      <c r="CM282">
        <v>70</v>
      </c>
      <c r="CN282">
        <v>4.7000000000000002E-3</v>
      </c>
      <c r="CO282">
        <v>77.869</v>
      </c>
      <c r="CP282" t="s">
        <v>1106</v>
      </c>
      <c r="CQ282" t="s">
        <v>1105</v>
      </c>
      <c r="CR282">
        <v>0</v>
      </c>
      <c r="CS282">
        <v>70</v>
      </c>
      <c r="CT282">
        <v>7.1000000000000004E-3</v>
      </c>
      <c r="CU282">
        <v>83.684899999999999</v>
      </c>
      <c r="CV282" t="s">
        <v>1106</v>
      </c>
      <c r="CW282" t="s">
        <v>1105</v>
      </c>
      <c r="CX282">
        <v>0</v>
      </c>
      <c r="CY282">
        <v>65</v>
      </c>
      <c r="CZ282">
        <v>8.6E-3</v>
      </c>
      <c r="DA282">
        <v>83.5779</v>
      </c>
      <c r="DB282" t="s">
        <v>1106</v>
      </c>
      <c r="DC282" t="s">
        <v>1105</v>
      </c>
      <c r="DD282">
        <v>0</v>
      </c>
      <c r="DE282">
        <v>65</v>
      </c>
      <c r="DF282">
        <v>7.1999999999999998E-3</v>
      </c>
      <c r="DG282">
        <v>78.313500000000005</v>
      </c>
      <c r="DH282" t="s">
        <v>1108</v>
      </c>
      <c r="DI282" t="s">
        <v>1105</v>
      </c>
      <c r="DJ282">
        <v>1E-4</v>
      </c>
      <c r="DK282">
        <v>32.833300000000001</v>
      </c>
      <c r="DL282">
        <v>2.8299999999999999E-2</v>
      </c>
      <c r="DM282">
        <v>57.928100000000001</v>
      </c>
      <c r="DN282" t="s">
        <v>1106</v>
      </c>
      <c r="DO282" t="s">
        <v>1105</v>
      </c>
      <c r="DP282">
        <v>0</v>
      </c>
      <c r="DQ282">
        <v>49.5</v>
      </c>
      <c r="DR282">
        <v>1.8800000000000001E-2</v>
      </c>
      <c r="DS282">
        <v>69.3994</v>
      </c>
      <c r="DT282">
        <v>2.0000000000000001E-4</v>
      </c>
      <c r="DU282">
        <v>0</v>
      </c>
    </row>
    <row r="283" spans="1:125" x14ac:dyDescent="0.25">
      <c r="A283">
        <v>0</v>
      </c>
      <c r="B283" t="s">
        <v>1109</v>
      </c>
      <c r="C283" t="s">
        <v>32</v>
      </c>
      <c r="D283" t="s">
        <v>1110</v>
      </c>
      <c r="E283" t="s">
        <v>1109</v>
      </c>
      <c r="F283">
        <v>0</v>
      </c>
      <c r="G283">
        <v>87.5</v>
      </c>
      <c r="H283">
        <v>5.7000000000000002E-3</v>
      </c>
      <c r="I283">
        <v>96.818799999999996</v>
      </c>
      <c r="J283" t="s">
        <v>1110</v>
      </c>
      <c r="K283" t="s">
        <v>1109</v>
      </c>
      <c r="L283">
        <v>0</v>
      </c>
      <c r="M283">
        <v>87.5</v>
      </c>
      <c r="N283">
        <v>5.7000000000000002E-3</v>
      </c>
      <c r="O283">
        <v>96.818799999999996</v>
      </c>
      <c r="P283" t="s">
        <v>1110</v>
      </c>
      <c r="Q283" t="s">
        <v>1109</v>
      </c>
      <c r="R283">
        <v>0</v>
      </c>
      <c r="S283">
        <v>90</v>
      </c>
      <c r="T283">
        <v>6.7000000000000002E-3</v>
      </c>
      <c r="U283">
        <v>95.167199999999994</v>
      </c>
      <c r="V283" t="s">
        <v>1110</v>
      </c>
      <c r="W283" t="s">
        <v>1109</v>
      </c>
      <c r="X283">
        <v>0</v>
      </c>
      <c r="Y283">
        <v>85</v>
      </c>
      <c r="Z283">
        <v>3.3999999999999998E-3</v>
      </c>
      <c r="AA283">
        <v>97.524900000000002</v>
      </c>
      <c r="AB283" t="s">
        <v>1110</v>
      </c>
      <c r="AC283" t="s">
        <v>1109</v>
      </c>
      <c r="AD283">
        <v>0</v>
      </c>
      <c r="AE283">
        <v>59</v>
      </c>
      <c r="AF283">
        <v>9.1999999999999998E-3</v>
      </c>
      <c r="AG283">
        <v>93.498800000000003</v>
      </c>
      <c r="AH283" t="s">
        <v>1111</v>
      </c>
      <c r="AI283" t="s">
        <v>1109</v>
      </c>
      <c r="AJ283">
        <v>0</v>
      </c>
      <c r="AK283">
        <v>71.666700000000006</v>
      </c>
      <c r="AL283">
        <v>1.09E-2</v>
      </c>
      <c r="AM283">
        <v>95.813699999999997</v>
      </c>
      <c r="AN283" t="s">
        <v>1110</v>
      </c>
      <c r="AO283" t="s">
        <v>1109</v>
      </c>
      <c r="AP283">
        <v>0</v>
      </c>
      <c r="AQ283">
        <v>75</v>
      </c>
      <c r="AR283">
        <v>2.8E-3</v>
      </c>
      <c r="AS283">
        <v>96.112099999999998</v>
      </c>
      <c r="AT283" t="s">
        <v>1110</v>
      </c>
      <c r="AU283" t="s">
        <v>1109</v>
      </c>
      <c r="AV283">
        <v>0</v>
      </c>
      <c r="AW283">
        <v>100</v>
      </c>
      <c r="AX283">
        <v>1.4E-3</v>
      </c>
      <c r="AY283">
        <v>97.407700000000006</v>
      </c>
      <c r="AZ283" t="s">
        <v>1110</v>
      </c>
      <c r="BA283" t="s">
        <v>1109</v>
      </c>
      <c r="BB283">
        <v>0</v>
      </c>
      <c r="BC283">
        <v>100</v>
      </c>
      <c r="BD283">
        <v>1.5E-3</v>
      </c>
      <c r="BE283">
        <v>97.248800000000003</v>
      </c>
      <c r="BF283" t="s">
        <v>1110</v>
      </c>
      <c r="BG283" t="s">
        <v>1109</v>
      </c>
      <c r="BH283">
        <v>0</v>
      </c>
      <c r="BI283">
        <v>82.5</v>
      </c>
      <c r="BJ283">
        <v>5.4000000000000003E-3</v>
      </c>
      <c r="BK283">
        <v>96.719899999999996</v>
      </c>
      <c r="BL283" t="s">
        <v>1110</v>
      </c>
      <c r="BM283" t="s">
        <v>1109</v>
      </c>
      <c r="BN283">
        <v>0</v>
      </c>
      <c r="BO283">
        <v>90</v>
      </c>
      <c r="BP283">
        <v>3.3999999999999998E-3</v>
      </c>
      <c r="BQ283">
        <v>96.735100000000003</v>
      </c>
      <c r="BR283" t="s">
        <v>1110</v>
      </c>
      <c r="BS283" t="s">
        <v>1109</v>
      </c>
      <c r="BT283">
        <v>0</v>
      </c>
      <c r="BU283">
        <v>85</v>
      </c>
      <c r="BV283">
        <v>6.1000000000000004E-3</v>
      </c>
      <c r="BW283">
        <v>96.148600000000002</v>
      </c>
      <c r="BX283" t="s">
        <v>1110</v>
      </c>
      <c r="BY283" t="s">
        <v>1109</v>
      </c>
      <c r="BZ283">
        <v>0</v>
      </c>
      <c r="CA283">
        <v>90</v>
      </c>
      <c r="CB283">
        <v>5.1000000000000004E-3</v>
      </c>
      <c r="CC283">
        <v>96.605900000000005</v>
      </c>
      <c r="CD283" t="s">
        <v>1110</v>
      </c>
      <c r="CE283" t="s">
        <v>1109</v>
      </c>
      <c r="CF283">
        <v>0</v>
      </c>
      <c r="CG283">
        <v>100</v>
      </c>
      <c r="CH283">
        <v>3.0999999999999999E-3</v>
      </c>
      <c r="CI283">
        <v>96.504599999999996</v>
      </c>
      <c r="CJ283" t="s">
        <v>1110</v>
      </c>
      <c r="CK283" t="s">
        <v>1109</v>
      </c>
      <c r="CL283">
        <v>0</v>
      </c>
      <c r="CM283">
        <v>100</v>
      </c>
      <c r="CN283">
        <v>1.1999999999999999E-3</v>
      </c>
      <c r="CO283">
        <v>97.360600000000005</v>
      </c>
      <c r="CP283" t="s">
        <v>1110</v>
      </c>
      <c r="CQ283" t="s">
        <v>1109</v>
      </c>
      <c r="CR283">
        <v>0</v>
      </c>
      <c r="CS283">
        <v>90</v>
      </c>
      <c r="CT283">
        <v>2.5000000000000001E-3</v>
      </c>
      <c r="CU283">
        <v>97.091999999999999</v>
      </c>
      <c r="CV283" t="s">
        <v>1110</v>
      </c>
      <c r="CW283" t="s">
        <v>1109</v>
      </c>
      <c r="CX283">
        <v>0</v>
      </c>
      <c r="CY283">
        <v>80</v>
      </c>
      <c r="CZ283">
        <v>3.2000000000000002E-3</v>
      </c>
      <c r="DA283">
        <v>97.019800000000004</v>
      </c>
      <c r="DB283" t="s">
        <v>1110</v>
      </c>
      <c r="DC283" t="s">
        <v>1109</v>
      </c>
      <c r="DD283">
        <v>0</v>
      </c>
      <c r="DE283">
        <v>100</v>
      </c>
      <c r="DF283">
        <v>1.8E-3</v>
      </c>
      <c r="DG283">
        <v>97.271100000000004</v>
      </c>
      <c r="DH283" t="s">
        <v>1110</v>
      </c>
      <c r="DI283" t="s">
        <v>1109</v>
      </c>
      <c r="DJ283">
        <v>0</v>
      </c>
      <c r="DK283">
        <v>85</v>
      </c>
      <c r="DL283">
        <v>4.4000000000000003E-3</v>
      </c>
      <c r="DM283">
        <v>96.807199999999995</v>
      </c>
      <c r="DN283" t="s">
        <v>1110</v>
      </c>
      <c r="DO283" t="s">
        <v>1109</v>
      </c>
      <c r="DP283">
        <v>0</v>
      </c>
      <c r="DQ283">
        <v>85</v>
      </c>
      <c r="DR283">
        <v>4.7000000000000002E-3</v>
      </c>
      <c r="DS283">
        <v>96.288700000000006</v>
      </c>
      <c r="DT283">
        <v>0</v>
      </c>
      <c r="DU283">
        <v>0</v>
      </c>
    </row>
    <row r="284" spans="1:125" x14ac:dyDescent="0.25">
      <c r="A284">
        <v>0</v>
      </c>
      <c r="B284" t="s">
        <v>1112</v>
      </c>
      <c r="C284" t="s">
        <v>32</v>
      </c>
      <c r="D284" t="s">
        <v>1113</v>
      </c>
      <c r="E284" t="s">
        <v>1112</v>
      </c>
      <c r="F284">
        <v>0</v>
      </c>
      <c r="G284">
        <v>87.5</v>
      </c>
      <c r="H284">
        <v>9.4999999999999998E-3</v>
      </c>
      <c r="I284">
        <v>93.691500000000005</v>
      </c>
      <c r="J284" t="s">
        <v>1113</v>
      </c>
      <c r="K284" t="s">
        <v>1112</v>
      </c>
      <c r="L284">
        <v>0</v>
      </c>
      <c r="M284">
        <v>87.5</v>
      </c>
      <c r="N284">
        <v>9.4999999999999998E-3</v>
      </c>
      <c r="O284">
        <v>93.691500000000005</v>
      </c>
      <c r="P284" t="s">
        <v>1113</v>
      </c>
      <c r="Q284" t="s">
        <v>1112</v>
      </c>
      <c r="R284">
        <v>0</v>
      </c>
      <c r="S284">
        <v>97.5</v>
      </c>
      <c r="T284">
        <v>5.3E-3</v>
      </c>
      <c r="U284">
        <v>96.148099999999999</v>
      </c>
      <c r="V284" t="s">
        <v>1113</v>
      </c>
      <c r="W284" t="s">
        <v>1112</v>
      </c>
      <c r="X284">
        <v>0</v>
      </c>
      <c r="Y284">
        <v>100</v>
      </c>
      <c r="Z284">
        <v>3.5000000000000001E-3</v>
      </c>
      <c r="AA284">
        <v>97.397999999999996</v>
      </c>
      <c r="AB284" t="s">
        <v>1113</v>
      </c>
      <c r="AC284" t="s">
        <v>1112</v>
      </c>
      <c r="AD284">
        <v>0</v>
      </c>
      <c r="AE284">
        <v>100</v>
      </c>
      <c r="AF284">
        <v>5.0000000000000001E-3</v>
      </c>
      <c r="AG284">
        <v>97.052599999999998</v>
      </c>
      <c r="AH284" t="s">
        <v>1113</v>
      </c>
      <c r="AI284" t="s">
        <v>1112</v>
      </c>
      <c r="AJ284">
        <v>0</v>
      </c>
      <c r="AK284">
        <v>95</v>
      </c>
      <c r="AL284">
        <v>8.0999999999999996E-3</v>
      </c>
      <c r="AM284">
        <v>96.896299999999997</v>
      </c>
      <c r="AN284" t="s">
        <v>1113</v>
      </c>
      <c r="AO284" t="s">
        <v>1112</v>
      </c>
      <c r="AP284">
        <v>0</v>
      </c>
      <c r="AQ284">
        <v>67.5</v>
      </c>
      <c r="AR284">
        <v>5.1000000000000004E-3</v>
      </c>
      <c r="AS284">
        <v>88.565700000000007</v>
      </c>
      <c r="AT284" t="s">
        <v>1113</v>
      </c>
      <c r="AU284" t="s">
        <v>1112</v>
      </c>
      <c r="AV284">
        <v>0</v>
      </c>
      <c r="AW284">
        <v>100</v>
      </c>
      <c r="AX284">
        <v>2.3E-3</v>
      </c>
      <c r="AY284">
        <v>95.703500000000005</v>
      </c>
      <c r="AZ284" t="s">
        <v>1113</v>
      </c>
      <c r="BA284" t="s">
        <v>1112</v>
      </c>
      <c r="BB284">
        <v>0</v>
      </c>
      <c r="BC284">
        <v>100</v>
      </c>
      <c r="BD284">
        <v>2.5000000000000001E-3</v>
      </c>
      <c r="BE284">
        <v>95.524100000000004</v>
      </c>
      <c r="BF284" t="s">
        <v>1113</v>
      </c>
      <c r="BG284" t="s">
        <v>1112</v>
      </c>
      <c r="BH284">
        <v>0</v>
      </c>
      <c r="BI284">
        <v>90</v>
      </c>
      <c r="BJ284">
        <v>6.7000000000000002E-3</v>
      </c>
      <c r="BK284">
        <v>95.931299999999993</v>
      </c>
      <c r="BL284" t="s">
        <v>1113</v>
      </c>
      <c r="BM284" t="s">
        <v>1112</v>
      </c>
      <c r="BN284">
        <v>0</v>
      </c>
      <c r="BO284">
        <v>90</v>
      </c>
      <c r="BP284">
        <v>4.5999999999999999E-3</v>
      </c>
      <c r="BQ284">
        <v>95.565600000000003</v>
      </c>
      <c r="BR284" t="s">
        <v>1113</v>
      </c>
      <c r="BS284" t="s">
        <v>1112</v>
      </c>
      <c r="BT284">
        <v>0</v>
      </c>
      <c r="BU284">
        <v>100</v>
      </c>
      <c r="BV284">
        <v>6.0000000000000001E-3</v>
      </c>
      <c r="BW284">
        <v>96.204899999999995</v>
      </c>
      <c r="BX284" t="s">
        <v>1113</v>
      </c>
      <c r="BY284" t="s">
        <v>1112</v>
      </c>
      <c r="BZ284">
        <v>0</v>
      </c>
      <c r="CA284">
        <v>100</v>
      </c>
      <c r="CB284">
        <v>6.1000000000000004E-3</v>
      </c>
      <c r="CC284">
        <v>95.925600000000003</v>
      </c>
      <c r="CD284" t="s">
        <v>1113</v>
      </c>
      <c r="CE284" t="s">
        <v>1112</v>
      </c>
      <c r="CF284">
        <v>0</v>
      </c>
      <c r="CG284">
        <v>100</v>
      </c>
      <c r="CH284">
        <v>3.0000000000000001E-3</v>
      </c>
      <c r="CI284">
        <v>96.614000000000004</v>
      </c>
      <c r="CJ284" t="s">
        <v>1113</v>
      </c>
      <c r="CK284" t="s">
        <v>1112</v>
      </c>
      <c r="CL284">
        <v>0</v>
      </c>
      <c r="CM284">
        <v>100</v>
      </c>
      <c r="CN284">
        <v>1.6000000000000001E-3</v>
      </c>
      <c r="CO284">
        <v>96.3399</v>
      </c>
      <c r="CP284" t="s">
        <v>1113</v>
      </c>
      <c r="CQ284" t="s">
        <v>1112</v>
      </c>
      <c r="CR284">
        <v>0</v>
      </c>
      <c r="CS284">
        <v>90</v>
      </c>
      <c r="CT284">
        <v>3.5000000000000001E-3</v>
      </c>
      <c r="CU284">
        <v>95.930999999999997</v>
      </c>
      <c r="CV284" t="s">
        <v>1113</v>
      </c>
      <c r="CW284" t="s">
        <v>1112</v>
      </c>
      <c r="CX284">
        <v>0</v>
      </c>
      <c r="CY284">
        <v>80</v>
      </c>
      <c r="CZ284">
        <v>4.4999999999999997E-3</v>
      </c>
      <c r="DA284">
        <v>95.752600000000001</v>
      </c>
      <c r="DB284" t="s">
        <v>1113</v>
      </c>
      <c r="DC284" t="s">
        <v>1112</v>
      </c>
      <c r="DD284">
        <v>0</v>
      </c>
      <c r="DE284">
        <v>100</v>
      </c>
      <c r="DF284">
        <v>3.2000000000000002E-3</v>
      </c>
      <c r="DG284">
        <v>95.254000000000005</v>
      </c>
      <c r="DH284" t="s">
        <v>1113</v>
      </c>
      <c r="DI284" t="s">
        <v>1112</v>
      </c>
      <c r="DJ284">
        <v>0</v>
      </c>
      <c r="DK284">
        <v>100</v>
      </c>
      <c r="DL284">
        <v>6.1000000000000004E-3</v>
      </c>
      <c r="DM284">
        <v>95.587599999999995</v>
      </c>
      <c r="DN284" t="s">
        <v>1113</v>
      </c>
      <c r="DO284" t="s">
        <v>1112</v>
      </c>
      <c r="DP284">
        <v>0</v>
      </c>
      <c r="DQ284">
        <v>85</v>
      </c>
      <c r="DR284">
        <v>7.1999999999999998E-3</v>
      </c>
      <c r="DS284">
        <v>93.095600000000005</v>
      </c>
      <c r="DT284">
        <v>0</v>
      </c>
      <c r="DU284">
        <v>0</v>
      </c>
    </row>
    <row r="285" spans="1:125" x14ac:dyDescent="0.25">
      <c r="A285">
        <v>0</v>
      </c>
      <c r="B285" t="s">
        <v>1114</v>
      </c>
      <c r="C285" t="s">
        <v>32</v>
      </c>
      <c r="D285" t="s">
        <v>1115</v>
      </c>
      <c r="E285" t="s">
        <v>1114</v>
      </c>
      <c r="F285">
        <v>0</v>
      </c>
      <c r="G285">
        <v>53.75</v>
      </c>
      <c r="H285">
        <v>2.3199999999999998E-2</v>
      </c>
      <c r="I285">
        <v>61.080599999999997</v>
      </c>
      <c r="J285" t="s">
        <v>1115</v>
      </c>
      <c r="K285" t="s">
        <v>1114</v>
      </c>
      <c r="L285">
        <v>0</v>
      </c>
      <c r="M285">
        <v>53.75</v>
      </c>
      <c r="N285">
        <v>2.3199999999999998E-2</v>
      </c>
      <c r="O285">
        <v>61.080599999999997</v>
      </c>
      <c r="P285" t="s">
        <v>1116</v>
      </c>
      <c r="Q285" t="s">
        <v>1114</v>
      </c>
      <c r="R285">
        <v>1E-4</v>
      </c>
      <c r="S285">
        <v>41.2</v>
      </c>
      <c r="T285">
        <v>1.6400000000000001E-2</v>
      </c>
      <c r="U285">
        <v>59.571199999999997</v>
      </c>
      <c r="V285" t="s">
        <v>1116</v>
      </c>
      <c r="W285" t="s">
        <v>1114</v>
      </c>
      <c r="X285">
        <v>0</v>
      </c>
      <c r="Y285">
        <v>47</v>
      </c>
      <c r="Z285">
        <v>1.55E-2</v>
      </c>
      <c r="AA285">
        <v>67.241600000000005</v>
      </c>
      <c r="AB285" t="s">
        <v>1116</v>
      </c>
      <c r="AC285" t="s">
        <v>1114</v>
      </c>
      <c r="AD285">
        <v>0</v>
      </c>
      <c r="AE285">
        <v>52.857100000000003</v>
      </c>
      <c r="AF285">
        <v>2.2200000000000001E-2</v>
      </c>
      <c r="AG285">
        <v>63.314100000000003</v>
      </c>
      <c r="AH285" t="s">
        <v>1116</v>
      </c>
      <c r="AI285" t="s">
        <v>1114</v>
      </c>
      <c r="AJ285">
        <v>0</v>
      </c>
      <c r="AK285">
        <v>50.555599999999998</v>
      </c>
      <c r="AL285">
        <v>2.8799999999999999E-2</v>
      </c>
      <c r="AM285">
        <v>67.012600000000006</v>
      </c>
      <c r="AN285" t="s">
        <v>1116</v>
      </c>
      <c r="AO285" t="s">
        <v>1114</v>
      </c>
      <c r="AP285">
        <v>2.0000000000000001E-4</v>
      </c>
      <c r="AQ285">
        <v>24.222200000000001</v>
      </c>
      <c r="AR285">
        <v>2.7900000000000001E-2</v>
      </c>
      <c r="AS285">
        <v>30.7346</v>
      </c>
      <c r="AT285" t="s">
        <v>1115</v>
      </c>
      <c r="AU285" t="s">
        <v>1114</v>
      </c>
      <c r="AV285">
        <v>0</v>
      </c>
      <c r="AW285">
        <v>42</v>
      </c>
      <c r="AX285">
        <v>1.06E-2</v>
      </c>
      <c r="AY285">
        <v>61.5794</v>
      </c>
      <c r="AZ285" t="s">
        <v>1116</v>
      </c>
      <c r="BA285" t="s">
        <v>1114</v>
      </c>
      <c r="BB285">
        <v>0</v>
      </c>
      <c r="BC285">
        <v>38</v>
      </c>
      <c r="BD285">
        <v>1.23E-2</v>
      </c>
      <c r="BE285">
        <v>57.651800000000001</v>
      </c>
      <c r="BF285" t="s">
        <v>1115</v>
      </c>
      <c r="BG285" t="s">
        <v>1114</v>
      </c>
      <c r="BH285">
        <v>5.1000000000000004E-3</v>
      </c>
      <c r="BI285">
        <v>5.4945000000000004</v>
      </c>
      <c r="BJ285">
        <v>6.3899999999999998E-2</v>
      </c>
      <c r="BK285">
        <v>9.2296999999999993</v>
      </c>
      <c r="BL285" t="s">
        <v>1116</v>
      </c>
      <c r="BM285" t="s">
        <v>1114</v>
      </c>
      <c r="BN285">
        <v>1E-4</v>
      </c>
      <c r="BO285">
        <v>30.555599999999998</v>
      </c>
      <c r="BP285">
        <v>2.6200000000000001E-2</v>
      </c>
      <c r="BQ285">
        <v>38.465899999999998</v>
      </c>
      <c r="BR285" t="s">
        <v>1117</v>
      </c>
      <c r="BS285" t="s">
        <v>1114</v>
      </c>
      <c r="BT285">
        <v>0</v>
      </c>
      <c r="BU285">
        <v>32.25</v>
      </c>
      <c r="BV285">
        <v>3.3599999999999998E-2</v>
      </c>
      <c r="BW285">
        <v>44.211500000000001</v>
      </c>
      <c r="BX285" t="s">
        <v>1118</v>
      </c>
      <c r="BY285" t="s">
        <v>1114</v>
      </c>
      <c r="BZ285">
        <v>1E-4</v>
      </c>
      <c r="CA285">
        <v>27.1</v>
      </c>
      <c r="CB285">
        <v>3.49E-2</v>
      </c>
      <c r="CC285">
        <v>41.789499999999997</v>
      </c>
      <c r="CD285" t="s">
        <v>1117</v>
      </c>
      <c r="CE285" t="s">
        <v>1114</v>
      </c>
      <c r="CF285">
        <v>1E-4</v>
      </c>
      <c r="CG285">
        <v>22.818200000000001</v>
      </c>
      <c r="CH285">
        <v>3.2099999999999997E-2</v>
      </c>
      <c r="CI285">
        <v>28.7651</v>
      </c>
      <c r="CJ285" t="s">
        <v>1119</v>
      </c>
      <c r="CK285" t="s">
        <v>1114</v>
      </c>
      <c r="CL285">
        <v>0</v>
      </c>
      <c r="CM285">
        <v>48</v>
      </c>
      <c r="CN285">
        <v>7.9000000000000008E-3</v>
      </c>
      <c r="CO285">
        <v>59.284399999999998</v>
      </c>
      <c r="CP285" t="s">
        <v>1118</v>
      </c>
      <c r="CQ285" t="s">
        <v>1114</v>
      </c>
      <c r="CR285">
        <v>1E-4</v>
      </c>
      <c r="CS285">
        <v>32.6</v>
      </c>
      <c r="CT285">
        <v>1.8200000000000001E-2</v>
      </c>
      <c r="CU285">
        <v>45.712400000000002</v>
      </c>
      <c r="CV285" t="s">
        <v>1115</v>
      </c>
      <c r="CW285" t="s">
        <v>1114</v>
      </c>
      <c r="CX285">
        <v>1E-4</v>
      </c>
      <c r="CY285">
        <v>29.076899999999998</v>
      </c>
      <c r="CZ285">
        <v>2.24E-2</v>
      </c>
      <c r="DA285">
        <v>44.8566</v>
      </c>
      <c r="DB285" t="s">
        <v>1119</v>
      </c>
      <c r="DC285" t="s">
        <v>1114</v>
      </c>
      <c r="DD285">
        <v>0</v>
      </c>
      <c r="DE285">
        <v>43</v>
      </c>
      <c r="DF285">
        <v>1.35E-2</v>
      </c>
      <c r="DG285">
        <v>56.727200000000003</v>
      </c>
      <c r="DH285" t="s">
        <v>1119</v>
      </c>
      <c r="DI285" t="s">
        <v>1114</v>
      </c>
      <c r="DJ285">
        <v>0</v>
      </c>
      <c r="DK285">
        <v>48</v>
      </c>
      <c r="DL285">
        <v>2.2599999999999999E-2</v>
      </c>
      <c r="DM285">
        <v>66.015299999999996</v>
      </c>
      <c r="DN285" t="s">
        <v>1116</v>
      </c>
      <c r="DO285" t="s">
        <v>1114</v>
      </c>
      <c r="DP285">
        <v>0</v>
      </c>
      <c r="DQ285">
        <v>40.75</v>
      </c>
      <c r="DR285">
        <v>3.2800000000000003E-2</v>
      </c>
      <c r="DS285">
        <v>49.993899999999996</v>
      </c>
      <c r="DT285">
        <v>2.9999999999999997E-4</v>
      </c>
      <c r="DU285">
        <v>0</v>
      </c>
    </row>
    <row r="286" spans="1:125" x14ac:dyDescent="0.25">
      <c r="A286">
        <v>0</v>
      </c>
      <c r="B286" t="s">
        <v>1120</v>
      </c>
      <c r="C286" t="s">
        <v>32</v>
      </c>
      <c r="D286" t="s">
        <v>1121</v>
      </c>
      <c r="E286" t="s">
        <v>1120</v>
      </c>
      <c r="F286">
        <v>2.0000000000000001E-4</v>
      </c>
      <c r="G286">
        <v>32.166699999999999</v>
      </c>
      <c r="H286">
        <v>2.1399999999999999E-2</v>
      </c>
      <c r="I286">
        <v>64.922799999999995</v>
      </c>
      <c r="J286" t="s">
        <v>1121</v>
      </c>
      <c r="K286" t="s">
        <v>1120</v>
      </c>
      <c r="L286">
        <v>2.0000000000000001E-4</v>
      </c>
      <c r="M286">
        <v>32.166699999999999</v>
      </c>
      <c r="N286">
        <v>2.1399999999999999E-2</v>
      </c>
      <c r="O286">
        <v>64.922799999999995</v>
      </c>
      <c r="P286" t="s">
        <v>1122</v>
      </c>
      <c r="Q286" t="s">
        <v>1120</v>
      </c>
      <c r="R286">
        <v>1E-4</v>
      </c>
      <c r="S286">
        <v>40</v>
      </c>
      <c r="T286">
        <v>1.23E-2</v>
      </c>
      <c r="U286">
        <v>76.008099999999999</v>
      </c>
      <c r="V286" t="s">
        <v>1121</v>
      </c>
      <c r="W286" t="s">
        <v>1120</v>
      </c>
      <c r="X286">
        <v>0</v>
      </c>
      <c r="Y286">
        <v>33.25</v>
      </c>
      <c r="Z286">
        <v>1.04E-2</v>
      </c>
      <c r="AA286">
        <v>84.507999999999996</v>
      </c>
      <c r="AB286" t="s">
        <v>1121</v>
      </c>
      <c r="AC286" t="s">
        <v>1120</v>
      </c>
      <c r="AD286">
        <v>0</v>
      </c>
      <c r="AE286">
        <v>43</v>
      </c>
      <c r="AF286">
        <v>1.2E-2</v>
      </c>
      <c r="AG286">
        <v>87.513300000000001</v>
      </c>
      <c r="AH286" t="s">
        <v>1121</v>
      </c>
      <c r="AI286" t="s">
        <v>1120</v>
      </c>
      <c r="AJ286">
        <v>1E-4</v>
      </c>
      <c r="AK286">
        <v>37</v>
      </c>
      <c r="AL286">
        <v>1.78E-2</v>
      </c>
      <c r="AM286">
        <v>87.419200000000004</v>
      </c>
      <c r="AN286" t="s">
        <v>1121</v>
      </c>
      <c r="AO286" t="s">
        <v>1120</v>
      </c>
      <c r="AP286">
        <v>1E-4</v>
      </c>
      <c r="AQ286">
        <v>31.9</v>
      </c>
      <c r="AR286">
        <v>0.01</v>
      </c>
      <c r="AS286">
        <v>68.197299999999998</v>
      </c>
      <c r="AT286" t="s">
        <v>1121</v>
      </c>
      <c r="AU286" t="s">
        <v>1120</v>
      </c>
      <c r="AV286">
        <v>0</v>
      </c>
      <c r="AW286">
        <v>41</v>
      </c>
      <c r="AX286">
        <v>5.5999999999999999E-3</v>
      </c>
      <c r="AY286">
        <v>80.932699999999997</v>
      </c>
      <c r="AZ286" t="s">
        <v>1121</v>
      </c>
      <c r="BA286" t="s">
        <v>1120</v>
      </c>
      <c r="BB286">
        <v>0</v>
      </c>
      <c r="BC286">
        <v>42</v>
      </c>
      <c r="BD286">
        <v>5.7999999999999996E-3</v>
      </c>
      <c r="BE286">
        <v>80.487099999999998</v>
      </c>
      <c r="BF286" t="s">
        <v>1123</v>
      </c>
      <c r="BG286" t="s">
        <v>1120</v>
      </c>
      <c r="BH286">
        <v>2.0000000000000001E-4</v>
      </c>
      <c r="BI286">
        <v>30.533300000000001</v>
      </c>
      <c r="BJ286">
        <v>1.4999999999999999E-2</v>
      </c>
      <c r="BK286">
        <v>74.283299999999997</v>
      </c>
      <c r="BL286" t="s">
        <v>1121</v>
      </c>
      <c r="BM286" t="s">
        <v>1120</v>
      </c>
      <c r="BN286">
        <v>0</v>
      </c>
      <c r="BO286">
        <v>42.5</v>
      </c>
      <c r="BP286">
        <v>7.7000000000000002E-3</v>
      </c>
      <c r="BQ286">
        <v>86.487099999999998</v>
      </c>
      <c r="BR286" t="s">
        <v>1124</v>
      </c>
      <c r="BS286" t="s">
        <v>1120</v>
      </c>
      <c r="BT286">
        <v>4.0000000000000002E-4</v>
      </c>
      <c r="BU286">
        <v>11.7105</v>
      </c>
      <c r="BV286">
        <v>3.7499999999999999E-2</v>
      </c>
      <c r="BW286">
        <v>39.630299999999998</v>
      </c>
      <c r="BX286" t="s">
        <v>1125</v>
      </c>
      <c r="BY286" t="s">
        <v>1120</v>
      </c>
      <c r="BZ286">
        <v>5.9999999999999995E-4</v>
      </c>
      <c r="CA286">
        <v>12.660399999999999</v>
      </c>
      <c r="CB286">
        <v>3.7600000000000001E-2</v>
      </c>
      <c r="CC286">
        <v>38.639099999999999</v>
      </c>
      <c r="CD286" t="s">
        <v>1121</v>
      </c>
      <c r="CE286" t="s">
        <v>1120</v>
      </c>
      <c r="CF286">
        <v>0</v>
      </c>
      <c r="CG286">
        <v>37.5</v>
      </c>
      <c r="CH286">
        <v>1.0699999999999999E-2</v>
      </c>
      <c r="CI286">
        <v>70.375699999999995</v>
      </c>
      <c r="CJ286" t="s">
        <v>1121</v>
      </c>
      <c r="CK286" t="s">
        <v>1120</v>
      </c>
      <c r="CL286">
        <v>0</v>
      </c>
      <c r="CM286">
        <v>43</v>
      </c>
      <c r="CN286">
        <v>3.3999999999999998E-3</v>
      </c>
      <c r="CO286">
        <v>87.049300000000002</v>
      </c>
      <c r="CP286" t="s">
        <v>1125</v>
      </c>
      <c r="CQ286" t="s">
        <v>1120</v>
      </c>
      <c r="CR286">
        <v>0</v>
      </c>
      <c r="CS286">
        <v>38</v>
      </c>
      <c r="CT286">
        <v>6.3E-3</v>
      </c>
      <c r="CU286">
        <v>87.254400000000004</v>
      </c>
      <c r="CV286" t="s">
        <v>1125</v>
      </c>
      <c r="CW286" t="s">
        <v>1120</v>
      </c>
      <c r="CX286">
        <v>1E-4</v>
      </c>
      <c r="CY286">
        <v>39</v>
      </c>
      <c r="CZ286">
        <v>7.1000000000000004E-3</v>
      </c>
      <c r="DA286">
        <v>88.924199999999999</v>
      </c>
      <c r="DB286" t="s">
        <v>1121</v>
      </c>
      <c r="DC286" t="s">
        <v>1120</v>
      </c>
      <c r="DD286">
        <v>0</v>
      </c>
      <c r="DE286">
        <v>39.666699999999999</v>
      </c>
      <c r="DF286">
        <v>6.0000000000000001E-3</v>
      </c>
      <c r="DG286">
        <v>83.648899999999998</v>
      </c>
      <c r="DH286" t="s">
        <v>1121</v>
      </c>
      <c r="DI286" t="s">
        <v>1120</v>
      </c>
      <c r="DJ286">
        <v>5.0000000000000001E-4</v>
      </c>
      <c r="DK286">
        <v>15.168799999999999</v>
      </c>
      <c r="DL286">
        <v>3.3099999999999997E-2</v>
      </c>
      <c r="DM286">
        <v>52.307600000000001</v>
      </c>
      <c r="DN286" t="s">
        <v>1121</v>
      </c>
      <c r="DO286" t="s">
        <v>1120</v>
      </c>
      <c r="DP286">
        <v>8.0000000000000004E-4</v>
      </c>
      <c r="DQ286">
        <v>16.459299999999999</v>
      </c>
      <c r="DR286">
        <v>3.0599999999999999E-2</v>
      </c>
      <c r="DS286">
        <v>52.558599999999998</v>
      </c>
      <c r="DT286">
        <v>2.0000000000000001E-4</v>
      </c>
      <c r="DU286">
        <v>0</v>
      </c>
    </row>
    <row r="287" spans="1:125" x14ac:dyDescent="0.25">
      <c r="A287">
        <v>0</v>
      </c>
      <c r="B287" t="s">
        <v>1126</v>
      </c>
      <c r="C287" t="s">
        <v>32</v>
      </c>
      <c r="D287" t="s">
        <v>1127</v>
      </c>
      <c r="E287" t="s">
        <v>1126</v>
      </c>
      <c r="F287">
        <v>0</v>
      </c>
      <c r="G287">
        <v>87.5</v>
      </c>
      <c r="H287">
        <v>1.04E-2</v>
      </c>
      <c r="I287">
        <v>91.894400000000005</v>
      </c>
      <c r="J287" t="s">
        <v>1127</v>
      </c>
      <c r="K287" t="s">
        <v>1126</v>
      </c>
      <c r="L287">
        <v>0</v>
      </c>
      <c r="M287">
        <v>87.5</v>
      </c>
      <c r="N287">
        <v>1.04E-2</v>
      </c>
      <c r="O287">
        <v>91.894400000000005</v>
      </c>
      <c r="P287" t="s">
        <v>1127</v>
      </c>
      <c r="Q287" t="s">
        <v>1126</v>
      </c>
      <c r="R287">
        <v>0</v>
      </c>
      <c r="S287">
        <v>92.5</v>
      </c>
      <c r="T287">
        <v>6.1000000000000004E-3</v>
      </c>
      <c r="U287">
        <v>95.605199999999996</v>
      </c>
      <c r="V287" t="s">
        <v>1127</v>
      </c>
      <c r="W287" t="s">
        <v>1126</v>
      </c>
      <c r="X287">
        <v>0</v>
      </c>
      <c r="Y287">
        <v>100</v>
      </c>
      <c r="Z287">
        <v>4.4000000000000003E-3</v>
      </c>
      <c r="AA287">
        <v>96.742699999999999</v>
      </c>
      <c r="AB287" t="s">
        <v>1127</v>
      </c>
      <c r="AC287" t="s">
        <v>1126</v>
      </c>
      <c r="AD287">
        <v>0</v>
      </c>
      <c r="AE287">
        <v>90</v>
      </c>
      <c r="AF287">
        <v>7.3000000000000001E-3</v>
      </c>
      <c r="AG287">
        <v>95.7059</v>
      </c>
      <c r="AH287" t="s">
        <v>1128</v>
      </c>
      <c r="AI287" t="s">
        <v>1126</v>
      </c>
      <c r="AJ287">
        <v>0</v>
      </c>
      <c r="AK287">
        <v>80</v>
      </c>
      <c r="AL287">
        <v>1.2699999999999999E-2</v>
      </c>
      <c r="AM287">
        <v>95.102900000000005</v>
      </c>
      <c r="AN287" t="s">
        <v>1129</v>
      </c>
      <c r="AO287" t="s">
        <v>1126</v>
      </c>
      <c r="AP287">
        <v>0</v>
      </c>
      <c r="AQ287">
        <v>58.75</v>
      </c>
      <c r="AR287">
        <v>7.0000000000000001E-3</v>
      </c>
      <c r="AS287">
        <v>80.349199999999996</v>
      </c>
      <c r="AT287" t="s">
        <v>1129</v>
      </c>
      <c r="AU287" t="s">
        <v>1126</v>
      </c>
      <c r="AV287">
        <v>0</v>
      </c>
      <c r="AW287">
        <v>100</v>
      </c>
      <c r="AX287">
        <v>3.8E-3</v>
      </c>
      <c r="AY287">
        <v>89.934799999999996</v>
      </c>
      <c r="AZ287" t="s">
        <v>1129</v>
      </c>
      <c r="BA287" t="s">
        <v>1126</v>
      </c>
      <c r="BB287">
        <v>0</v>
      </c>
      <c r="BC287">
        <v>70</v>
      </c>
      <c r="BD287">
        <v>3.8E-3</v>
      </c>
      <c r="BE287">
        <v>90.059700000000007</v>
      </c>
      <c r="BF287" t="s">
        <v>1127</v>
      </c>
      <c r="BG287" t="s">
        <v>1126</v>
      </c>
      <c r="BH287">
        <v>0</v>
      </c>
      <c r="BI287">
        <v>80</v>
      </c>
      <c r="BJ287">
        <v>8.8000000000000005E-3</v>
      </c>
      <c r="BK287">
        <v>93.647800000000004</v>
      </c>
      <c r="BL287" t="s">
        <v>1127</v>
      </c>
      <c r="BM287" t="s">
        <v>1126</v>
      </c>
      <c r="BN287">
        <v>0</v>
      </c>
      <c r="BO287">
        <v>80</v>
      </c>
      <c r="BP287">
        <v>5.4999999999999997E-3</v>
      </c>
      <c r="BQ287">
        <v>94.238600000000005</v>
      </c>
      <c r="BR287" t="s">
        <v>1127</v>
      </c>
      <c r="BS287" t="s">
        <v>1126</v>
      </c>
      <c r="BT287">
        <v>0</v>
      </c>
      <c r="BU287">
        <v>75</v>
      </c>
      <c r="BV287">
        <v>1.09E-2</v>
      </c>
      <c r="BW287">
        <v>88.701800000000006</v>
      </c>
      <c r="BX287" t="s">
        <v>1127</v>
      </c>
      <c r="BY287" t="s">
        <v>1126</v>
      </c>
      <c r="BZ287">
        <v>0</v>
      </c>
      <c r="CA287">
        <v>75</v>
      </c>
      <c r="CB287">
        <v>1.14E-2</v>
      </c>
      <c r="CC287">
        <v>86.120199999999997</v>
      </c>
      <c r="CD287" t="s">
        <v>1127</v>
      </c>
      <c r="CE287" t="s">
        <v>1126</v>
      </c>
      <c r="CF287">
        <v>0</v>
      </c>
      <c r="CG287">
        <v>80</v>
      </c>
      <c r="CH287">
        <v>6.4000000000000003E-3</v>
      </c>
      <c r="CI287">
        <v>87.748999999999995</v>
      </c>
      <c r="CJ287" t="s">
        <v>1127</v>
      </c>
      <c r="CK287" t="s">
        <v>1126</v>
      </c>
      <c r="CL287">
        <v>0</v>
      </c>
      <c r="CM287">
        <v>70</v>
      </c>
      <c r="CN287">
        <v>2.3999999999999998E-3</v>
      </c>
      <c r="CO287">
        <v>94.102599999999995</v>
      </c>
      <c r="CP287" t="s">
        <v>1127</v>
      </c>
      <c r="CQ287" t="s">
        <v>1126</v>
      </c>
      <c r="CR287">
        <v>0</v>
      </c>
      <c r="CS287">
        <v>75</v>
      </c>
      <c r="CT287">
        <v>4.8999999999999998E-3</v>
      </c>
      <c r="CU287">
        <v>93.043099999999995</v>
      </c>
      <c r="CV287" t="s">
        <v>1127</v>
      </c>
      <c r="CW287" t="s">
        <v>1126</v>
      </c>
      <c r="CX287">
        <v>0</v>
      </c>
      <c r="CY287">
        <v>77.5</v>
      </c>
      <c r="CZ287">
        <v>6.1999999999999998E-3</v>
      </c>
      <c r="DA287">
        <v>92.167199999999994</v>
      </c>
      <c r="DB287" t="s">
        <v>1127</v>
      </c>
      <c r="DC287" t="s">
        <v>1126</v>
      </c>
      <c r="DD287">
        <v>0</v>
      </c>
      <c r="DE287">
        <v>70</v>
      </c>
      <c r="DF287">
        <v>4.7000000000000002E-3</v>
      </c>
      <c r="DG287">
        <v>89.302499999999995</v>
      </c>
      <c r="DH287" t="s">
        <v>1129</v>
      </c>
      <c r="DI287" t="s">
        <v>1126</v>
      </c>
      <c r="DJ287">
        <v>0</v>
      </c>
      <c r="DK287">
        <v>70</v>
      </c>
      <c r="DL287">
        <v>1.29E-2</v>
      </c>
      <c r="DM287">
        <v>83.505799999999994</v>
      </c>
      <c r="DN287" t="s">
        <v>1127</v>
      </c>
      <c r="DO287" t="s">
        <v>1126</v>
      </c>
      <c r="DP287">
        <v>0</v>
      </c>
      <c r="DQ287">
        <v>62.5</v>
      </c>
      <c r="DR287">
        <v>1.0800000000000001E-2</v>
      </c>
      <c r="DS287">
        <v>85.473200000000006</v>
      </c>
      <c r="DT287">
        <v>0</v>
      </c>
      <c r="DU287">
        <v>0</v>
      </c>
    </row>
    <row r="288" spans="1:125" x14ac:dyDescent="0.25">
      <c r="A288">
        <v>0</v>
      </c>
      <c r="B288" t="s">
        <v>1130</v>
      </c>
      <c r="C288" t="s">
        <v>32</v>
      </c>
      <c r="D288" t="s">
        <v>1131</v>
      </c>
      <c r="E288" t="s">
        <v>1130</v>
      </c>
      <c r="F288">
        <v>0</v>
      </c>
      <c r="G288">
        <v>55.625</v>
      </c>
      <c r="H288">
        <v>2.2599999999999999E-2</v>
      </c>
      <c r="I288">
        <v>62.463500000000003</v>
      </c>
      <c r="J288" t="s">
        <v>1131</v>
      </c>
      <c r="K288" t="s">
        <v>1130</v>
      </c>
      <c r="L288">
        <v>0</v>
      </c>
      <c r="M288">
        <v>55.625</v>
      </c>
      <c r="N288">
        <v>2.2599999999999999E-2</v>
      </c>
      <c r="O288">
        <v>62.463500000000003</v>
      </c>
      <c r="P288" t="s">
        <v>1131</v>
      </c>
      <c r="Q288" t="s">
        <v>1130</v>
      </c>
      <c r="R288">
        <v>0</v>
      </c>
      <c r="S288">
        <v>63.571399999999997</v>
      </c>
      <c r="T288">
        <v>1.6500000000000001E-2</v>
      </c>
      <c r="U288">
        <v>58.986499999999999</v>
      </c>
      <c r="V288" t="s">
        <v>1132</v>
      </c>
      <c r="W288" t="s">
        <v>1130</v>
      </c>
      <c r="X288">
        <v>1.8E-3</v>
      </c>
      <c r="Y288">
        <v>7.4306999999999999</v>
      </c>
      <c r="Z288">
        <v>0.10390000000000001</v>
      </c>
      <c r="AA288">
        <v>6.1265999999999998</v>
      </c>
      <c r="AB288" t="s">
        <v>1132</v>
      </c>
      <c r="AC288" t="s">
        <v>1130</v>
      </c>
      <c r="AD288">
        <v>4.2799999999999998E-2</v>
      </c>
      <c r="AE288">
        <v>2.8273999999999999</v>
      </c>
      <c r="AF288">
        <v>0.29310000000000003</v>
      </c>
      <c r="AG288">
        <v>2.3826999999999998</v>
      </c>
      <c r="AH288" t="s">
        <v>1132</v>
      </c>
      <c r="AI288" t="s">
        <v>1130</v>
      </c>
      <c r="AJ288">
        <v>9.64E-2</v>
      </c>
      <c r="AK288">
        <v>1.2771999999999999</v>
      </c>
      <c r="AL288">
        <v>0.33879999999999999</v>
      </c>
      <c r="AM288">
        <v>1.6023000000000001</v>
      </c>
      <c r="AN288" t="s">
        <v>1133</v>
      </c>
      <c r="AO288" t="s">
        <v>1130</v>
      </c>
      <c r="AP288">
        <v>0</v>
      </c>
      <c r="AQ288">
        <v>72.5</v>
      </c>
      <c r="AR288">
        <v>4.7000000000000002E-3</v>
      </c>
      <c r="AS288">
        <v>90.345100000000002</v>
      </c>
      <c r="AT288" t="s">
        <v>1132</v>
      </c>
      <c r="AU288" t="s">
        <v>1130</v>
      </c>
      <c r="AV288">
        <v>0</v>
      </c>
      <c r="AW288">
        <v>55</v>
      </c>
      <c r="AX288">
        <v>8.5000000000000006E-3</v>
      </c>
      <c r="AY288">
        <v>68.629300000000001</v>
      </c>
      <c r="AZ288" t="s">
        <v>1132</v>
      </c>
      <c r="BA288" t="s">
        <v>1130</v>
      </c>
      <c r="BB288">
        <v>0</v>
      </c>
      <c r="BC288">
        <v>70</v>
      </c>
      <c r="BD288">
        <v>7.4999999999999997E-3</v>
      </c>
      <c r="BE288">
        <v>73.394400000000005</v>
      </c>
      <c r="BF288" t="s">
        <v>1132</v>
      </c>
      <c r="BG288" t="s">
        <v>1130</v>
      </c>
      <c r="BH288">
        <v>0</v>
      </c>
      <c r="BI288">
        <v>56.25</v>
      </c>
      <c r="BJ288">
        <v>1.9199999999999998E-2</v>
      </c>
      <c r="BK288">
        <v>60.9377</v>
      </c>
      <c r="BL288" t="s">
        <v>1132</v>
      </c>
      <c r="BM288" t="s">
        <v>1130</v>
      </c>
      <c r="BN288">
        <v>0</v>
      </c>
      <c r="BO288">
        <v>58.333300000000001</v>
      </c>
      <c r="BP288">
        <v>1.1599999999999999E-2</v>
      </c>
      <c r="BQ288">
        <v>71.747500000000002</v>
      </c>
      <c r="BR288" t="s">
        <v>1132</v>
      </c>
      <c r="BS288" t="s">
        <v>1130</v>
      </c>
      <c r="BT288">
        <v>0</v>
      </c>
      <c r="BU288">
        <v>34</v>
      </c>
      <c r="BV288">
        <v>2.1299999999999999E-2</v>
      </c>
      <c r="BW288">
        <v>64.435500000000005</v>
      </c>
      <c r="BX288" t="s">
        <v>1132</v>
      </c>
      <c r="BY288" t="s">
        <v>1130</v>
      </c>
      <c r="BZ288">
        <v>0</v>
      </c>
      <c r="CA288">
        <v>47</v>
      </c>
      <c r="CB288">
        <v>2.24E-2</v>
      </c>
      <c r="CC288">
        <v>60.728000000000002</v>
      </c>
      <c r="CD288" t="s">
        <v>1132</v>
      </c>
      <c r="CE288" t="s">
        <v>1130</v>
      </c>
      <c r="CF288">
        <v>0</v>
      </c>
      <c r="CG288">
        <v>43</v>
      </c>
      <c r="CH288">
        <v>1.46E-2</v>
      </c>
      <c r="CI288">
        <v>57.871000000000002</v>
      </c>
      <c r="CJ288" t="s">
        <v>1132</v>
      </c>
      <c r="CK288" t="s">
        <v>1130</v>
      </c>
      <c r="CL288">
        <v>0</v>
      </c>
      <c r="CM288">
        <v>55</v>
      </c>
      <c r="CN288">
        <v>7.4999999999999997E-3</v>
      </c>
      <c r="CO288">
        <v>61.697499999999998</v>
      </c>
      <c r="CP288" t="s">
        <v>1133</v>
      </c>
      <c r="CQ288" t="s">
        <v>1130</v>
      </c>
      <c r="CR288">
        <v>0</v>
      </c>
      <c r="CS288">
        <v>60</v>
      </c>
      <c r="CT288">
        <v>1.0200000000000001E-2</v>
      </c>
      <c r="CU288">
        <v>70.265799999999999</v>
      </c>
      <c r="CV288" t="s">
        <v>1133</v>
      </c>
      <c r="CW288" t="s">
        <v>1130</v>
      </c>
      <c r="CX288">
        <v>0</v>
      </c>
      <c r="CY288">
        <v>54.285699999999999</v>
      </c>
      <c r="CZ288">
        <v>1.3100000000000001E-2</v>
      </c>
      <c r="DA288">
        <v>67.498400000000004</v>
      </c>
      <c r="DB288" t="s">
        <v>1133</v>
      </c>
      <c r="DC288" t="s">
        <v>1130</v>
      </c>
      <c r="DD288">
        <v>0</v>
      </c>
      <c r="DE288">
        <v>57.5</v>
      </c>
      <c r="DF288">
        <v>9.4999999999999998E-3</v>
      </c>
      <c r="DG288">
        <v>69.362399999999994</v>
      </c>
      <c r="DH288" t="s">
        <v>1132</v>
      </c>
      <c r="DI288" t="s">
        <v>1130</v>
      </c>
      <c r="DJ288">
        <v>0</v>
      </c>
      <c r="DK288">
        <v>53.75</v>
      </c>
      <c r="DL288">
        <v>1.83E-2</v>
      </c>
      <c r="DM288">
        <v>73.226399999999998</v>
      </c>
      <c r="DN288" t="s">
        <v>1132</v>
      </c>
      <c r="DO288" t="s">
        <v>1130</v>
      </c>
      <c r="DP288">
        <v>0</v>
      </c>
      <c r="DQ288">
        <v>85</v>
      </c>
      <c r="DR288">
        <v>1.11E-2</v>
      </c>
      <c r="DS288">
        <v>84.9255</v>
      </c>
      <c r="DT288">
        <v>7.1000000000000004E-3</v>
      </c>
      <c r="DU288">
        <v>1</v>
      </c>
    </row>
    <row r="289" spans="1:125" x14ac:dyDescent="0.25">
      <c r="A289">
        <v>0</v>
      </c>
      <c r="B289" t="s">
        <v>1134</v>
      </c>
      <c r="C289" t="s">
        <v>32</v>
      </c>
      <c r="D289" t="s">
        <v>1135</v>
      </c>
      <c r="E289" t="s">
        <v>1134</v>
      </c>
      <c r="F289">
        <v>8.9999999999999998E-4</v>
      </c>
      <c r="G289">
        <v>15.625</v>
      </c>
      <c r="H289">
        <v>7.2400000000000006E-2</v>
      </c>
      <c r="I289">
        <v>17.1373</v>
      </c>
      <c r="J289" t="s">
        <v>1135</v>
      </c>
      <c r="K289" t="s">
        <v>1134</v>
      </c>
      <c r="L289">
        <v>8.9999999999999998E-4</v>
      </c>
      <c r="M289">
        <v>15.625</v>
      </c>
      <c r="N289">
        <v>7.2400000000000006E-2</v>
      </c>
      <c r="O289">
        <v>17.1373</v>
      </c>
      <c r="P289" t="s">
        <v>1135</v>
      </c>
      <c r="Q289" t="s">
        <v>1134</v>
      </c>
      <c r="R289">
        <v>4.0000000000000002E-4</v>
      </c>
      <c r="S289">
        <v>21.302299999999999</v>
      </c>
      <c r="T289">
        <v>4.2200000000000001E-2</v>
      </c>
      <c r="U289">
        <v>13.6465</v>
      </c>
      <c r="V289" t="s">
        <v>1136</v>
      </c>
      <c r="W289" t="s">
        <v>1134</v>
      </c>
      <c r="X289">
        <v>1E-4</v>
      </c>
      <c r="Y289">
        <v>22.2667</v>
      </c>
      <c r="Z289">
        <v>3.3700000000000001E-2</v>
      </c>
      <c r="AA289">
        <v>30.699000000000002</v>
      </c>
      <c r="AB289" t="s">
        <v>1136</v>
      </c>
      <c r="AC289" t="s">
        <v>1134</v>
      </c>
      <c r="AD289">
        <v>5.9999999999999995E-4</v>
      </c>
      <c r="AE289">
        <v>16.277799999999999</v>
      </c>
      <c r="AF289">
        <v>5.5599999999999997E-2</v>
      </c>
      <c r="AG289">
        <v>24.165500000000002</v>
      </c>
      <c r="AH289" t="s">
        <v>1136</v>
      </c>
      <c r="AI289" t="s">
        <v>1134</v>
      </c>
      <c r="AJ289">
        <v>2.9999999999999997E-4</v>
      </c>
      <c r="AK289">
        <v>20.235299999999999</v>
      </c>
      <c r="AL289">
        <v>5.4800000000000001E-2</v>
      </c>
      <c r="AM289">
        <v>32.081099999999999</v>
      </c>
      <c r="AN289" t="e">
        <f>-MKKKHGYL</f>
        <v>#NAME?</v>
      </c>
      <c r="AO289" t="s">
        <v>1134</v>
      </c>
      <c r="AP289">
        <v>5.9999999999999995E-4</v>
      </c>
      <c r="AQ289">
        <v>17.530100000000001</v>
      </c>
      <c r="AR289">
        <v>3.6900000000000002E-2</v>
      </c>
      <c r="AS289">
        <v>22.971900000000002</v>
      </c>
      <c r="AT289" t="s">
        <v>1135</v>
      </c>
      <c r="AU289" t="s">
        <v>1134</v>
      </c>
      <c r="AV289">
        <v>2.0000000000000001E-4</v>
      </c>
      <c r="AW289">
        <v>16.379300000000001</v>
      </c>
      <c r="AX289">
        <v>2.9899999999999999E-2</v>
      </c>
      <c r="AY289">
        <v>30.595800000000001</v>
      </c>
      <c r="AZ289" t="s">
        <v>1135</v>
      </c>
      <c r="BA289" t="s">
        <v>1134</v>
      </c>
      <c r="BB289">
        <v>1E-4</v>
      </c>
      <c r="BC289">
        <v>21.5</v>
      </c>
      <c r="BD289">
        <v>2.7699999999999999E-2</v>
      </c>
      <c r="BE289">
        <v>33.506799999999998</v>
      </c>
      <c r="BF289" t="e">
        <f>-MKKKHGYL</f>
        <v>#NAME?</v>
      </c>
      <c r="BG289" t="s">
        <v>1134</v>
      </c>
      <c r="BH289">
        <v>5.0000000000000001E-4</v>
      </c>
      <c r="BI289">
        <v>20.079999999999998</v>
      </c>
      <c r="BJ289">
        <v>4.53E-2</v>
      </c>
      <c r="BK289">
        <v>19.4069</v>
      </c>
      <c r="BL289" t="s">
        <v>1137</v>
      </c>
      <c r="BM289" t="s">
        <v>1134</v>
      </c>
      <c r="BN289">
        <v>1E-4</v>
      </c>
      <c r="BO289">
        <v>32.285699999999999</v>
      </c>
      <c r="BP289">
        <v>2.2800000000000001E-2</v>
      </c>
      <c r="BQ289">
        <v>43.642099999999999</v>
      </c>
      <c r="BR289" t="s">
        <v>1135</v>
      </c>
      <c r="BS289" t="s">
        <v>1134</v>
      </c>
      <c r="BT289">
        <v>1.4E-3</v>
      </c>
      <c r="BU289">
        <v>6.3498000000000001</v>
      </c>
      <c r="BV289">
        <v>0.12820000000000001</v>
      </c>
      <c r="BW289">
        <v>5.7236000000000002</v>
      </c>
      <c r="BX289" t="s">
        <v>1135</v>
      </c>
      <c r="BY289" t="s">
        <v>1134</v>
      </c>
      <c r="BZ289">
        <v>1.6999999999999999E-3</v>
      </c>
      <c r="CA289">
        <v>7.7271000000000001</v>
      </c>
      <c r="CB289">
        <v>0.112</v>
      </c>
      <c r="CC289">
        <v>8.1632999999999996</v>
      </c>
      <c r="CD289" t="s">
        <v>1135</v>
      </c>
      <c r="CE289" t="s">
        <v>1134</v>
      </c>
      <c r="CF289">
        <v>4.5999999999999999E-3</v>
      </c>
      <c r="CG289">
        <v>3.7294999999999998</v>
      </c>
      <c r="CH289">
        <v>9.5799999999999996E-2</v>
      </c>
      <c r="CI289">
        <v>5.91</v>
      </c>
      <c r="CJ289" t="s">
        <v>1135</v>
      </c>
      <c r="CK289" t="s">
        <v>1134</v>
      </c>
      <c r="CL289">
        <v>0</v>
      </c>
      <c r="CM289">
        <v>24.5</v>
      </c>
      <c r="CN289">
        <v>1.1900000000000001E-2</v>
      </c>
      <c r="CO289">
        <v>44.484099999999998</v>
      </c>
      <c r="CP289" t="s">
        <v>1135</v>
      </c>
      <c r="CQ289" t="s">
        <v>1134</v>
      </c>
      <c r="CR289">
        <v>2.0000000000000001E-4</v>
      </c>
      <c r="CS289">
        <v>20.714300000000001</v>
      </c>
      <c r="CT289">
        <v>2.0199999999999999E-2</v>
      </c>
      <c r="CU289">
        <v>41.694800000000001</v>
      </c>
      <c r="CV289" t="s">
        <v>1136</v>
      </c>
      <c r="CW289" t="s">
        <v>1134</v>
      </c>
      <c r="CX289">
        <v>5.0000000000000001E-4</v>
      </c>
      <c r="CY289">
        <v>18.029900000000001</v>
      </c>
      <c r="CZ289">
        <v>2.5499999999999998E-2</v>
      </c>
      <c r="DA289">
        <v>39.685099999999998</v>
      </c>
      <c r="DB289" t="s">
        <v>1135</v>
      </c>
      <c r="DC289" t="s">
        <v>1134</v>
      </c>
      <c r="DD289">
        <v>2.0000000000000001E-4</v>
      </c>
      <c r="DE289">
        <v>20.333300000000001</v>
      </c>
      <c r="DF289">
        <v>2.4E-2</v>
      </c>
      <c r="DG289">
        <v>36.904400000000003</v>
      </c>
      <c r="DH289" t="s">
        <v>1135</v>
      </c>
      <c r="DI289" t="s">
        <v>1134</v>
      </c>
      <c r="DJ289">
        <v>4.0000000000000002E-4</v>
      </c>
      <c r="DK289">
        <v>16.636399999999998</v>
      </c>
      <c r="DL289">
        <v>7.17E-2</v>
      </c>
      <c r="DM289">
        <v>27.008099999999999</v>
      </c>
      <c r="DN289" t="s">
        <v>1135</v>
      </c>
      <c r="DO289" t="s">
        <v>1134</v>
      </c>
      <c r="DP289">
        <v>2.9999999999999997E-4</v>
      </c>
      <c r="DQ289">
        <v>21.72</v>
      </c>
      <c r="DR289">
        <v>5.3800000000000001E-2</v>
      </c>
      <c r="DS289">
        <v>33.706299999999999</v>
      </c>
      <c r="DT289">
        <v>6.9999999999999999E-4</v>
      </c>
      <c r="DU289">
        <v>0</v>
      </c>
    </row>
    <row r="290" spans="1:125" x14ac:dyDescent="0.25">
      <c r="A290">
        <v>0</v>
      </c>
      <c r="B290" t="s">
        <v>1138</v>
      </c>
      <c r="C290" t="s">
        <v>32</v>
      </c>
      <c r="D290" t="s">
        <v>1139</v>
      </c>
      <c r="E290" t="s">
        <v>1138</v>
      </c>
      <c r="F290">
        <v>0</v>
      </c>
      <c r="G290">
        <v>70</v>
      </c>
      <c r="H290">
        <v>1.12E-2</v>
      </c>
      <c r="I290">
        <v>90.314700000000002</v>
      </c>
      <c r="J290" t="s">
        <v>1139</v>
      </c>
      <c r="K290" t="s">
        <v>1138</v>
      </c>
      <c r="L290">
        <v>0</v>
      </c>
      <c r="M290">
        <v>70</v>
      </c>
      <c r="N290">
        <v>1.12E-2</v>
      </c>
      <c r="O290">
        <v>90.314700000000002</v>
      </c>
      <c r="P290" t="s">
        <v>1139</v>
      </c>
      <c r="Q290" t="s">
        <v>1138</v>
      </c>
      <c r="R290">
        <v>1E-4</v>
      </c>
      <c r="S290">
        <v>33.636400000000002</v>
      </c>
      <c r="T290">
        <v>1.43E-2</v>
      </c>
      <c r="U290">
        <v>67.607500000000002</v>
      </c>
      <c r="V290" t="s">
        <v>1140</v>
      </c>
      <c r="W290" t="s">
        <v>1138</v>
      </c>
      <c r="X290">
        <v>0</v>
      </c>
      <c r="Y290">
        <v>40</v>
      </c>
      <c r="Z290">
        <v>1.0500000000000001E-2</v>
      </c>
      <c r="AA290">
        <v>84.078900000000004</v>
      </c>
      <c r="AB290" t="s">
        <v>1141</v>
      </c>
      <c r="AC290" t="s">
        <v>1138</v>
      </c>
      <c r="AD290">
        <v>1E-4</v>
      </c>
      <c r="AE290">
        <v>30.454499999999999</v>
      </c>
      <c r="AF290">
        <v>1.6400000000000001E-2</v>
      </c>
      <c r="AG290">
        <v>76.5184</v>
      </c>
      <c r="AH290" t="s">
        <v>1141</v>
      </c>
      <c r="AI290" t="s">
        <v>1138</v>
      </c>
      <c r="AJ290">
        <v>0</v>
      </c>
      <c r="AK290">
        <v>47.666699999999999</v>
      </c>
      <c r="AL290">
        <v>1.7999999999999999E-2</v>
      </c>
      <c r="AM290">
        <v>87.181299999999993</v>
      </c>
      <c r="AN290" t="e">
        <f>-XKKSMDTW</f>
        <v>#NAME?</v>
      </c>
      <c r="AO290" t="s">
        <v>1138</v>
      </c>
      <c r="AP290">
        <v>0</v>
      </c>
      <c r="AQ290">
        <v>67.5</v>
      </c>
      <c r="AR290">
        <v>3.8999999999999998E-3</v>
      </c>
      <c r="AS290">
        <v>93.415700000000001</v>
      </c>
      <c r="AT290" t="e">
        <f>-XKKSMDTW</f>
        <v>#NAME?</v>
      </c>
      <c r="AU290" t="s">
        <v>1138</v>
      </c>
      <c r="AV290">
        <v>0</v>
      </c>
      <c r="AW290">
        <v>100</v>
      </c>
      <c r="AX290">
        <v>4.1000000000000003E-3</v>
      </c>
      <c r="AY290">
        <v>88.304900000000004</v>
      </c>
      <c r="AZ290" t="s">
        <v>1142</v>
      </c>
      <c r="BA290" t="s">
        <v>1138</v>
      </c>
      <c r="BB290">
        <v>0</v>
      </c>
      <c r="BC290">
        <v>100</v>
      </c>
      <c r="BD290">
        <v>3.7000000000000002E-3</v>
      </c>
      <c r="BE290">
        <v>90.611199999999997</v>
      </c>
      <c r="BF290" t="s">
        <v>1143</v>
      </c>
      <c r="BG290" t="s">
        <v>1138</v>
      </c>
      <c r="BH290">
        <v>0</v>
      </c>
      <c r="BI290">
        <v>77.5</v>
      </c>
      <c r="BJ290">
        <v>9.5999999999999992E-3</v>
      </c>
      <c r="BK290">
        <v>91.470399999999998</v>
      </c>
      <c r="BL290" t="s">
        <v>1142</v>
      </c>
      <c r="BM290" t="s">
        <v>1138</v>
      </c>
      <c r="BN290">
        <v>0</v>
      </c>
      <c r="BO290">
        <v>80</v>
      </c>
      <c r="BP290">
        <v>5.7000000000000002E-3</v>
      </c>
      <c r="BQ290">
        <v>93.464100000000002</v>
      </c>
      <c r="BR290" t="s">
        <v>1140</v>
      </c>
      <c r="BS290" t="s">
        <v>1138</v>
      </c>
      <c r="BT290">
        <v>1E-4</v>
      </c>
      <c r="BU290">
        <v>24.875</v>
      </c>
      <c r="BV290">
        <v>2.3800000000000002E-2</v>
      </c>
      <c r="BW290">
        <v>59.391199999999998</v>
      </c>
      <c r="BX290" t="s">
        <v>1140</v>
      </c>
      <c r="BY290" t="s">
        <v>1138</v>
      </c>
      <c r="BZ290">
        <v>1E-4</v>
      </c>
      <c r="CA290">
        <v>24.692299999999999</v>
      </c>
      <c r="CB290">
        <v>2.4299999999999999E-2</v>
      </c>
      <c r="CC290">
        <v>57.110599999999998</v>
      </c>
      <c r="CD290" t="s">
        <v>1142</v>
      </c>
      <c r="CE290" t="s">
        <v>1138</v>
      </c>
      <c r="CF290">
        <v>0</v>
      </c>
      <c r="CG290">
        <v>40</v>
      </c>
      <c r="CH290">
        <v>8.8999999999999999E-3</v>
      </c>
      <c r="CI290">
        <v>77.429000000000002</v>
      </c>
      <c r="CJ290" t="e">
        <f>-XKKSMDTW</f>
        <v>#NAME?</v>
      </c>
      <c r="CK290" t="s">
        <v>1138</v>
      </c>
      <c r="CL290">
        <v>0</v>
      </c>
      <c r="CM290">
        <v>70</v>
      </c>
      <c r="CN290">
        <v>2.8E-3</v>
      </c>
      <c r="CO290">
        <v>91.083299999999994</v>
      </c>
      <c r="CP290" t="s">
        <v>1139</v>
      </c>
      <c r="CQ290" t="s">
        <v>1138</v>
      </c>
      <c r="CR290">
        <v>0</v>
      </c>
      <c r="CS290">
        <v>70</v>
      </c>
      <c r="CT290">
        <v>5.0000000000000001E-3</v>
      </c>
      <c r="CU290">
        <v>92.5809</v>
      </c>
      <c r="CV290" t="s">
        <v>1142</v>
      </c>
      <c r="CW290" t="s">
        <v>1138</v>
      </c>
      <c r="CX290">
        <v>0</v>
      </c>
      <c r="CY290">
        <v>75</v>
      </c>
      <c r="CZ290">
        <v>5.7000000000000002E-3</v>
      </c>
      <c r="DA290">
        <v>93.826400000000007</v>
      </c>
      <c r="DB290" t="e">
        <f>-XKKSMDTW</f>
        <v>#NAME?</v>
      </c>
      <c r="DC290" t="s">
        <v>1138</v>
      </c>
      <c r="DD290">
        <v>0</v>
      </c>
      <c r="DE290">
        <v>80</v>
      </c>
      <c r="DF290">
        <v>4.0000000000000001E-3</v>
      </c>
      <c r="DG290">
        <v>92.628100000000003</v>
      </c>
      <c r="DH290" t="s">
        <v>1142</v>
      </c>
      <c r="DI290" t="s">
        <v>1138</v>
      </c>
      <c r="DJ290">
        <v>0</v>
      </c>
      <c r="DK290">
        <v>56.666699999999999</v>
      </c>
      <c r="DL290">
        <v>1.4999999999999999E-2</v>
      </c>
      <c r="DM290">
        <v>79.373800000000003</v>
      </c>
      <c r="DN290" t="e">
        <f>-XKKSMDTW</f>
        <v>#NAME?</v>
      </c>
      <c r="DO290" t="s">
        <v>1138</v>
      </c>
      <c r="DP290">
        <v>0</v>
      </c>
      <c r="DQ290">
        <v>51</v>
      </c>
      <c r="DR290">
        <v>1.3599999999999999E-2</v>
      </c>
      <c r="DS290">
        <v>79.511600000000001</v>
      </c>
      <c r="DT290">
        <v>0</v>
      </c>
      <c r="DU290">
        <v>0</v>
      </c>
    </row>
    <row r="291" spans="1:125" x14ac:dyDescent="0.25">
      <c r="A291">
        <v>0</v>
      </c>
      <c r="B291" t="s">
        <v>1144</v>
      </c>
      <c r="C291" t="s">
        <v>32</v>
      </c>
      <c r="D291" t="s">
        <v>1145</v>
      </c>
      <c r="E291" t="s">
        <v>1144</v>
      </c>
      <c r="F291">
        <v>0</v>
      </c>
      <c r="G291">
        <v>87.5</v>
      </c>
      <c r="H291">
        <v>1.1599999999999999E-2</v>
      </c>
      <c r="I291">
        <v>89.254599999999996</v>
      </c>
      <c r="J291" t="s">
        <v>1145</v>
      </c>
      <c r="K291" t="s">
        <v>1144</v>
      </c>
      <c r="L291">
        <v>0</v>
      </c>
      <c r="M291">
        <v>87.5</v>
      </c>
      <c r="N291">
        <v>1.1599999999999999E-2</v>
      </c>
      <c r="O291">
        <v>89.254599999999996</v>
      </c>
      <c r="P291" t="s">
        <v>1145</v>
      </c>
      <c r="Q291" t="s">
        <v>1144</v>
      </c>
      <c r="R291">
        <v>0</v>
      </c>
      <c r="S291">
        <v>67.5</v>
      </c>
      <c r="T291">
        <v>1.2999999999999999E-2</v>
      </c>
      <c r="U291">
        <v>72.926299999999998</v>
      </c>
      <c r="V291" t="e">
        <f>-EKKAWIPG</f>
        <v>#NAME?</v>
      </c>
      <c r="W291" t="s">
        <v>1144</v>
      </c>
      <c r="X291">
        <v>0</v>
      </c>
      <c r="Y291">
        <v>67.5</v>
      </c>
      <c r="Z291">
        <v>1.7899999999999999E-2</v>
      </c>
      <c r="AA291">
        <v>59.986499999999999</v>
      </c>
      <c r="AB291" t="e">
        <f>-EKKAWIPG</f>
        <v>#NAME?</v>
      </c>
      <c r="AC291" t="s">
        <v>1144</v>
      </c>
      <c r="AD291">
        <v>0</v>
      </c>
      <c r="AE291">
        <v>54.285699999999999</v>
      </c>
      <c r="AF291">
        <v>6.2199999999999998E-2</v>
      </c>
      <c r="AG291">
        <v>20.826899999999998</v>
      </c>
      <c r="AH291" t="s">
        <v>1146</v>
      </c>
      <c r="AI291" t="s">
        <v>1144</v>
      </c>
      <c r="AJ291">
        <v>1E-4</v>
      </c>
      <c r="AK291">
        <v>30.4</v>
      </c>
      <c r="AL291">
        <v>7.4399999999999994E-2</v>
      </c>
      <c r="AM291">
        <v>20.058900000000001</v>
      </c>
      <c r="AN291" t="s">
        <v>1147</v>
      </c>
      <c r="AO291" t="s">
        <v>1144</v>
      </c>
      <c r="AP291">
        <v>0</v>
      </c>
      <c r="AQ291">
        <v>100</v>
      </c>
      <c r="AR291">
        <v>2.8E-3</v>
      </c>
      <c r="AS291">
        <v>96.059799999999996</v>
      </c>
      <c r="AT291" t="s">
        <v>1145</v>
      </c>
      <c r="AU291" t="s">
        <v>1144</v>
      </c>
      <c r="AV291">
        <v>0</v>
      </c>
      <c r="AW291">
        <v>100</v>
      </c>
      <c r="AX291">
        <v>2.8E-3</v>
      </c>
      <c r="AY291">
        <v>94.799599999999998</v>
      </c>
      <c r="AZ291" t="s">
        <v>1145</v>
      </c>
      <c r="BA291" t="s">
        <v>1144</v>
      </c>
      <c r="BB291">
        <v>0</v>
      </c>
      <c r="BC291">
        <v>100</v>
      </c>
      <c r="BD291">
        <v>2.5000000000000001E-3</v>
      </c>
      <c r="BE291">
        <v>95.406199999999998</v>
      </c>
      <c r="BF291" t="s">
        <v>1145</v>
      </c>
      <c r="BG291" t="s">
        <v>1144</v>
      </c>
      <c r="BH291">
        <v>0</v>
      </c>
      <c r="BI291">
        <v>95</v>
      </c>
      <c r="BJ291">
        <v>7.0000000000000001E-3</v>
      </c>
      <c r="BK291">
        <v>95.725499999999997</v>
      </c>
      <c r="BL291" t="s">
        <v>1145</v>
      </c>
      <c r="BM291" t="s">
        <v>1144</v>
      </c>
      <c r="BN291">
        <v>0</v>
      </c>
      <c r="BO291">
        <v>100</v>
      </c>
      <c r="BP291">
        <v>3.2000000000000002E-3</v>
      </c>
      <c r="BQ291">
        <v>96.990300000000005</v>
      </c>
      <c r="BR291" t="s">
        <v>1145</v>
      </c>
      <c r="BS291" t="s">
        <v>1144</v>
      </c>
      <c r="BT291">
        <v>0</v>
      </c>
      <c r="BU291">
        <v>85</v>
      </c>
      <c r="BV291">
        <v>1.1299999999999999E-2</v>
      </c>
      <c r="BW291">
        <v>87.557299999999998</v>
      </c>
      <c r="BX291" t="s">
        <v>1147</v>
      </c>
      <c r="BY291" t="s">
        <v>1144</v>
      </c>
      <c r="BZ291">
        <v>0</v>
      </c>
      <c r="CA291">
        <v>75</v>
      </c>
      <c r="CB291">
        <v>1.0999999999999999E-2</v>
      </c>
      <c r="CC291">
        <v>87.052899999999994</v>
      </c>
      <c r="CD291" t="s">
        <v>1147</v>
      </c>
      <c r="CE291" t="s">
        <v>1144</v>
      </c>
      <c r="CF291">
        <v>0</v>
      </c>
      <c r="CG291">
        <v>80</v>
      </c>
      <c r="CH291">
        <v>6.8999999999999999E-3</v>
      </c>
      <c r="CI291">
        <v>85.918999999999997</v>
      </c>
      <c r="CJ291" t="s">
        <v>1145</v>
      </c>
      <c r="CK291" t="s">
        <v>1144</v>
      </c>
      <c r="CL291">
        <v>0</v>
      </c>
      <c r="CM291">
        <v>100</v>
      </c>
      <c r="CN291">
        <v>2.0999999999999999E-3</v>
      </c>
      <c r="CO291">
        <v>95.368700000000004</v>
      </c>
      <c r="CP291" t="s">
        <v>1145</v>
      </c>
      <c r="CQ291" t="s">
        <v>1144</v>
      </c>
      <c r="CR291">
        <v>0</v>
      </c>
      <c r="CS291">
        <v>100</v>
      </c>
      <c r="CT291">
        <v>3.0999999999999999E-3</v>
      </c>
      <c r="CU291">
        <v>96.443700000000007</v>
      </c>
      <c r="CV291" t="s">
        <v>1145</v>
      </c>
      <c r="CW291" t="s">
        <v>1144</v>
      </c>
      <c r="CX291">
        <v>0</v>
      </c>
      <c r="CY291">
        <v>100</v>
      </c>
      <c r="CZ291">
        <v>3.8E-3</v>
      </c>
      <c r="DA291">
        <v>96.430599999999998</v>
      </c>
      <c r="DB291" t="s">
        <v>1145</v>
      </c>
      <c r="DC291" t="s">
        <v>1144</v>
      </c>
      <c r="DD291">
        <v>0</v>
      </c>
      <c r="DE291">
        <v>100</v>
      </c>
      <c r="DF291">
        <v>3.0999999999999999E-3</v>
      </c>
      <c r="DG291">
        <v>95.397199999999998</v>
      </c>
      <c r="DH291" t="s">
        <v>1145</v>
      </c>
      <c r="DI291" t="s">
        <v>1144</v>
      </c>
      <c r="DJ291">
        <v>0</v>
      </c>
      <c r="DK291">
        <v>100</v>
      </c>
      <c r="DL291">
        <v>8.5000000000000006E-3</v>
      </c>
      <c r="DM291">
        <v>92.132599999999996</v>
      </c>
      <c r="DN291" t="s">
        <v>1145</v>
      </c>
      <c r="DO291" t="s">
        <v>1144</v>
      </c>
      <c r="DP291">
        <v>0</v>
      </c>
      <c r="DQ291">
        <v>100</v>
      </c>
      <c r="DR291">
        <v>4.7000000000000002E-3</v>
      </c>
      <c r="DS291">
        <v>96.223299999999995</v>
      </c>
      <c r="DT291">
        <v>0</v>
      </c>
      <c r="DU291">
        <v>0</v>
      </c>
    </row>
    <row r="292" spans="1:125" x14ac:dyDescent="0.25">
      <c r="A292">
        <v>0</v>
      </c>
      <c r="B292" t="s">
        <v>1148</v>
      </c>
      <c r="C292" t="s">
        <v>32</v>
      </c>
      <c r="D292" t="s">
        <v>1149</v>
      </c>
      <c r="E292" t="s">
        <v>1148</v>
      </c>
      <c r="F292">
        <v>0</v>
      </c>
      <c r="G292">
        <v>95</v>
      </c>
      <c r="H292">
        <v>6.7999999999999996E-3</v>
      </c>
      <c r="I292">
        <v>96.195899999999995</v>
      </c>
      <c r="J292" t="s">
        <v>1149</v>
      </c>
      <c r="K292" t="s">
        <v>1148</v>
      </c>
      <c r="L292">
        <v>0</v>
      </c>
      <c r="M292">
        <v>95</v>
      </c>
      <c r="N292">
        <v>6.7999999999999996E-3</v>
      </c>
      <c r="O292">
        <v>96.195899999999995</v>
      </c>
      <c r="P292" t="s">
        <v>1149</v>
      </c>
      <c r="Q292" t="s">
        <v>1148</v>
      </c>
      <c r="R292">
        <v>0</v>
      </c>
      <c r="S292">
        <v>58.5</v>
      </c>
      <c r="T292">
        <v>1.32E-2</v>
      </c>
      <c r="U292">
        <v>72.028099999999995</v>
      </c>
      <c r="V292" t="s">
        <v>1149</v>
      </c>
      <c r="W292" t="s">
        <v>1148</v>
      </c>
      <c r="X292">
        <v>0</v>
      </c>
      <c r="Y292">
        <v>75</v>
      </c>
      <c r="Z292">
        <v>7.7999999999999996E-3</v>
      </c>
      <c r="AA292">
        <v>92.314499999999995</v>
      </c>
      <c r="AB292" t="s">
        <v>1149</v>
      </c>
      <c r="AC292" t="s">
        <v>1148</v>
      </c>
      <c r="AD292">
        <v>0</v>
      </c>
      <c r="AE292">
        <v>80</v>
      </c>
      <c r="AF292">
        <v>1.3100000000000001E-2</v>
      </c>
      <c r="AG292">
        <v>84.870800000000003</v>
      </c>
      <c r="AH292" t="s">
        <v>1149</v>
      </c>
      <c r="AI292" t="s">
        <v>1148</v>
      </c>
      <c r="AJ292">
        <v>0</v>
      </c>
      <c r="AK292">
        <v>73.333299999999994</v>
      </c>
      <c r="AL292">
        <v>2.1399999999999999E-2</v>
      </c>
      <c r="AM292">
        <v>80.949100000000001</v>
      </c>
      <c r="AN292" t="s">
        <v>1150</v>
      </c>
      <c r="AO292" t="s">
        <v>1148</v>
      </c>
      <c r="AP292">
        <v>0</v>
      </c>
      <c r="AQ292">
        <v>100</v>
      </c>
      <c r="AR292">
        <v>2.3999999999999998E-3</v>
      </c>
      <c r="AS292">
        <v>96.610200000000006</v>
      </c>
      <c r="AT292" t="s">
        <v>1149</v>
      </c>
      <c r="AU292" t="s">
        <v>1148</v>
      </c>
      <c r="AV292">
        <v>0</v>
      </c>
      <c r="AW292">
        <v>100</v>
      </c>
      <c r="AX292">
        <v>1.1999999999999999E-3</v>
      </c>
      <c r="AY292">
        <v>97.799099999999996</v>
      </c>
      <c r="AZ292" t="s">
        <v>1150</v>
      </c>
      <c r="BA292" t="s">
        <v>1148</v>
      </c>
      <c r="BB292">
        <v>0</v>
      </c>
      <c r="BC292">
        <v>100</v>
      </c>
      <c r="BD292">
        <v>1.1999999999999999E-3</v>
      </c>
      <c r="BE292">
        <v>97.794700000000006</v>
      </c>
      <c r="BF292" t="s">
        <v>1149</v>
      </c>
      <c r="BG292" t="s">
        <v>1148</v>
      </c>
      <c r="BH292">
        <v>0</v>
      </c>
      <c r="BI292">
        <v>95</v>
      </c>
      <c r="BJ292">
        <v>6.6E-3</v>
      </c>
      <c r="BK292">
        <v>95.971999999999994</v>
      </c>
      <c r="BL292" t="s">
        <v>1149</v>
      </c>
      <c r="BM292" t="s">
        <v>1148</v>
      </c>
      <c r="BN292">
        <v>0</v>
      </c>
      <c r="BO292">
        <v>100</v>
      </c>
      <c r="BP292">
        <v>2.8E-3</v>
      </c>
      <c r="BQ292">
        <v>97.322800000000001</v>
      </c>
      <c r="BR292" t="s">
        <v>1149</v>
      </c>
      <c r="BS292" t="s">
        <v>1148</v>
      </c>
      <c r="BT292">
        <v>0</v>
      </c>
      <c r="BU292">
        <v>85</v>
      </c>
      <c r="BV292">
        <v>1.06E-2</v>
      </c>
      <c r="BW292">
        <v>89.414400000000001</v>
      </c>
      <c r="BX292" t="s">
        <v>1149</v>
      </c>
      <c r="BY292" t="s">
        <v>1148</v>
      </c>
      <c r="BZ292">
        <v>0</v>
      </c>
      <c r="CA292">
        <v>90</v>
      </c>
      <c r="CB292">
        <v>8.6999999999999994E-3</v>
      </c>
      <c r="CC292">
        <v>92.322999999999993</v>
      </c>
      <c r="CD292" t="s">
        <v>1149</v>
      </c>
      <c r="CE292" t="s">
        <v>1148</v>
      </c>
      <c r="CF292">
        <v>0</v>
      </c>
      <c r="CG292">
        <v>100</v>
      </c>
      <c r="CH292">
        <v>4.4999999999999997E-3</v>
      </c>
      <c r="CI292">
        <v>94.823099999999997</v>
      </c>
      <c r="CJ292" t="s">
        <v>1149</v>
      </c>
      <c r="CK292" t="s">
        <v>1148</v>
      </c>
      <c r="CL292">
        <v>0</v>
      </c>
      <c r="CM292">
        <v>100</v>
      </c>
      <c r="CN292">
        <v>1E-3</v>
      </c>
      <c r="CO292">
        <v>97.774299999999997</v>
      </c>
      <c r="CP292" t="s">
        <v>1149</v>
      </c>
      <c r="CQ292" t="s">
        <v>1148</v>
      </c>
      <c r="CR292">
        <v>0</v>
      </c>
      <c r="CS292">
        <v>100</v>
      </c>
      <c r="CT292">
        <v>2.3E-3</v>
      </c>
      <c r="CU292">
        <v>97.351699999999994</v>
      </c>
      <c r="CV292" t="s">
        <v>1149</v>
      </c>
      <c r="CW292" t="s">
        <v>1148</v>
      </c>
      <c r="CX292">
        <v>0</v>
      </c>
      <c r="CY292">
        <v>100</v>
      </c>
      <c r="CZ292">
        <v>2.7000000000000001E-3</v>
      </c>
      <c r="DA292">
        <v>97.437200000000004</v>
      </c>
      <c r="DB292" t="s">
        <v>1149</v>
      </c>
      <c r="DC292" t="s">
        <v>1148</v>
      </c>
      <c r="DD292">
        <v>0</v>
      </c>
      <c r="DE292">
        <v>100</v>
      </c>
      <c r="DF292">
        <v>1.8E-3</v>
      </c>
      <c r="DG292">
        <v>97.389300000000006</v>
      </c>
      <c r="DH292" t="s">
        <v>1149</v>
      </c>
      <c r="DI292" t="s">
        <v>1148</v>
      </c>
      <c r="DJ292">
        <v>0</v>
      </c>
      <c r="DK292">
        <v>100</v>
      </c>
      <c r="DL292">
        <v>4.4999999999999997E-3</v>
      </c>
      <c r="DM292">
        <v>96.796400000000006</v>
      </c>
      <c r="DN292" t="s">
        <v>1149</v>
      </c>
      <c r="DO292" t="s">
        <v>1148</v>
      </c>
      <c r="DP292">
        <v>0</v>
      </c>
      <c r="DQ292">
        <v>100</v>
      </c>
      <c r="DR292">
        <v>3.7000000000000002E-3</v>
      </c>
      <c r="DS292">
        <v>97.065399999999997</v>
      </c>
      <c r="DT292">
        <v>0</v>
      </c>
      <c r="DU292">
        <v>0</v>
      </c>
    </row>
    <row r="293" spans="1:125" x14ac:dyDescent="0.25">
      <c r="A293">
        <v>0</v>
      </c>
      <c r="B293" t="s">
        <v>1151</v>
      </c>
      <c r="C293" t="s">
        <v>32</v>
      </c>
      <c r="D293" t="s">
        <v>1152</v>
      </c>
      <c r="E293" t="s">
        <v>1151</v>
      </c>
      <c r="F293">
        <v>0</v>
      </c>
      <c r="G293">
        <v>72.5</v>
      </c>
      <c r="H293">
        <v>1.9E-2</v>
      </c>
      <c r="I293">
        <v>70.577699999999993</v>
      </c>
      <c r="J293" t="s">
        <v>1152</v>
      </c>
      <c r="K293" t="s">
        <v>1151</v>
      </c>
      <c r="L293">
        <v>0</v>
      </c>
      <c r="M293">
        <v>72.5</v>
      </c>
      <c r="N293">
        <v>1.9E-2</v>
      </c>
      <c r="O293">
        <v>70.577699999999993</v>
      </c>
      <c r="P293" t="s">
        <v>1153</v>
      </c>
      <c r="Q293" t="s">
        <v>1151</v>
      </c>
      <c r="R293">
        <v>1E-4</v>
      </c>
      <c r="S293">
        <v>41.4</v>
      </c>
      <c r="T293">
        <v>2.2499999999999999E-2</v>
      </c>
      <c r="U293">
        <v>40.3095</v>
      </c>
      <c r="V293" t="s">
        <v>1152</v>
      </c>
      <c r="W293" t="s">
        <v>1151</v>
      </c>
      <c r="X293">
        <v>0</v>
      </c>
      <c r="Y293">
        <v>46</v>
      </c>
      <c r="Z293">
        <v>2.4500000000000001E-2</v>
      </c>
      <c r="AA293">
        <v>44.376199999999997</v>
      </c>
      <c r="AB293" t="s">
        <v>1152</v>
      </c>
      <c r="AC293" t="s">
        <v>1151</v>
      </c>
      <c r="AD293">
        <v>0</v>
      </c>
      <c r="AE293">
        <v>42.75</v>
      </c>
      <c r="AF293">
        <v>3.6799999999999999E-2</v>
      </c>
      <c r="AG293">
        <v>39.822899999999997</v>
      </c>
      <c r="AH293" t="s">
        <v>1152</v>
      </c>
      <c r="AI293" t="s">
        <v>1151</v>
      </c>
      <c r="AJ293">
        <v>0</v>
      </c>
      <c r="AK293">
        <v>52.777799999999999</v>
      </c>
      <c r="AL293">
        <v>4.4400000000000002E-2</v>
      </c>
      <c r="AM293">
        <v>42.959800000000001</v>
      </c>
      <c r="AN293" t="s">
        <v>1154</v>
      </c>
      <c r="AO293" t="s">
        <v>1151</v>
      </c>
      <c r="AP293">
        <v>0</v>
      </c>
      <c r="AQ293">
        <v>44.666699999999999</v>
      </c>
      <c r="AR293">
        <v>9.7999999999999997E-3</v>
      </c>
      <c r="AS293">
        <v>68.924300000000002</v>
      </c>
      <c r="AT293" t="s">
        <v>1155</v>
      </c>
      <c r="AU293" t="s">
        <v>1151</v>
      </c>
      <c r="AV293">
        <v>0</v>
      </c>
      <c r="AW293">
        <v>65</v>
      </c>
      <c r="AX293">
        <v>8.3999999999999995E-3</v>
      </c>
      <c r="AY293">
        <v>69.176100000000005</v>
      </c>
      <c r="AZ293" t="s">
        <v>1153</v>
      </c>
      <c r="BA293" t="s">
        <v>1151</v>
      </c>
      <c r="BB293">
        <v>0</v>
      </c>
      <c r="BC293">
        <v>70</v>
      </c>
      <c r="BD293">
        <v>8.0999999999999996E-3</v>
      </c>
      <c r="BE293">
        <v>70.832700000000003</v>
      </c>
      <c r="BF293" t="s">
        <v>1152</v>
      </c>
      <c r="BG293" t="s">
        <v>1151</v>
      </c>
      <c r="BH293">
        <v>1E-4</v>
      </c>
      <c r="BI293">
        <v>44</v>
      </c>
      <c r="BJ293">
        <v>2.5700000000000001E-2</v>
      </c>
      <c r="BK293">
        <v>44.846600000000002</v>
      </c>
      <c r="BL293" t="s">
        <v>1152</v>
      </c>
      <c r="BM293" t="s">
        <v>1151</v>
      </c>
      <c r="BN293">
        <v>0</v>
      </c>
      <c r="BO293">
        <v>58.333300000000001</v>
      </c>
      <c r="BP293">
        <v>1.61E-2</v>
      </c>
      <c r="BQ293">
        <v>57.936999999999998</v>
      </c>
      <c r="BR293" t="s">
        <v>1152</v>
      </c>
      <c r="BS293" t="s">
        <v>1151</v>
      </c>
      <c r="BT293">
        <v>0</v>
      </c>
      <c r="BU293">
        <v>44</v>
      </c>
      <c r="BV293">
        <v>3.2599999999999997E-2</v>
      </c>
      <c r="BW293">
        <v>45.435200000000002</v>
      </c>
      <c r="BX293" t="s">
        <v>1152</v>
      </c>
      <c r="BY293" t="s">
        <v>1151</v>
      </c>
      <c r="BZ293">
        <v>0</v>
      </c>
      <c r="CA293">
        <v>56.666699999999999</v>
      </c>
      <c r="CB293">
        <v>2.3800000000000002E-2</v>
      </c>
      <c r="CC293">
        <v>58.140500000000003</v>
      </c>
      <c r="CD293" t="s">
        <v>1152</v>
      </c>
      <c r="CE293" t="s">
        <v>1151</v>
      </c>
      <c r="CF293">
        <v>0</v>
      </c>
      <c r="CG293">
        <v>35.5</v>
      </c>
      <c r="CH293">
        <v>2.06E-2</v>
      </c>
      <c r="CI293">
        <v>44.005699999999997</v>
      </c>
      <c r="CJ293" t="s">
        <v>1153</v>
      </c>
      <c r="CK293" t="s">
        <v>1151</v>
      </c>
      <c r="CL293">
        <v>0</v>
      </c>
      <c r="CM293">
        <v>60</v>
      </c>
      <c r="CN293">
        <v>6.3E-3</v>
      </c>
      <c r="CO293">
        <v>68.087699999999998</v>
      </c>
      <c r="CP293" t="s">
        <v>1152</v>
      </c>
      <c r="CQ293" t="s">
        <v>1151</v>
      </c>
      <c r="CR293">
        <v>0</v>
      </c>
      <c r="CS293">
        <v>60</v>
      </c>
      <c r="CT293">
        <v>1.3299999999999999E-2</v>
      </c>
      <c r="CU293">
        <v>58.975499999999997</v>
      </c>
      <c r="CV293" t="s">
        <v>1153</v>
      </c>
      <c r="CW293" t="s">
        <v>1151</v>
      </c>
      <c r="CX293">
        <v>0</v>
      </c>
      <c r="CY293">
        <v>55</v>
      </c>
      <c r="CZ293">
        <v>1.49E-2</v>
      </c>
      <c r="DA293">
        <v>62.032899999999998</v>
      </c>
      <c r="DB293" t="s">
        <v>1153</v>
      </c>
      <c r="DC293" t="s">
        <v>1151</v>
      </c>
      <c r="DD293">
        <v>0</v>
      </c>
      <c r="DE293">
        <v>65</v>
      </c>
      <c r="DF293">
        <v>1.03E-2</v>
      </c>
      <c r="DG293">
        <v>66.613200000000006</v>
      </c>
      <c r="DH293" t="s">
        <v>1152</v>
      </c>
      <c r="DI293" t="s">
        <v>1151</v>
      </c>
      <c r="DJ293">
        <v>0</v>
      </c>
      <c r="DK293">
        <v>58.333300000000001</v>
      </c>
      <c r="DL293">
        <v>1.7999999999999999E-2</v>
      </c>
      <c r="DM293">
        <v>73.808199999999999</v>
      </c>
      <c r="DN293" t="s">
        <v>1152</v>
      </c>
      <c r="DO293" t="s">
        <v>1151</v>
      </c>
      <c r="DP293">
        <v>0</v>
      </c>
      <c r="DQ293">
        <v>62.5</v>
      </c>
      <c r="DR293">
        <v>2.3E-2</v>
      </c>
      <c r="DS293">
        <v>62.532699999999998</v>
      </c>
      <c r="DT293">
        <v>0</v>
      </c>
      <c r="DU293">
        <v>0</v>
      </c>
    </row>
    <row r="294" spans="1:125" x14ac:dyDescent="0.25">
      <c r="A294">
        <v>0</v>
      </c>
      <c r="B294" t="s">
        <v>1156</v>
      </c>
      <c r="C294" t="s">
        <v>32</v>
      </c>
      <c r="D294" t="s">
        <v>1157</v>
      </c>
      <c r="E294" t="s">
        <v>1156</v>
      </c>
      <c r="F294">
        <v>1E-4</v>
      </c>
      <c r="G294">
        <v>43</v>
      </c>
      <c r="H294">
        <v>1.46E-2</v>
      </c>
      <c r="I294">
        <v>81.663200000000003</v>
      </c>
      <c r="J294" t="s">
        <v>1157</v>
      </c>
      <c r="K294" t="s">
        <v>1156</v>
      </c>
      <c r="L294">
        <v>1E-4</v>
      </c>
      <c r="M294">
        <v>43</v>
      </c>
      <c r="N294">
        <v>1.46E-2</v>
      </c>
      <c r="O294">
        <v>81.663200000000003</v>
      </c>
      <c r="P294" t="s">
        <v>1157</v>
      </c>
      <c r="Q294" t="s">
        <v>1156</v>
      </c>
      <c r="R294">
        <v>4.1999999999999997E-3</v>
      </c>
      <c r="S294">
        <v>7.4333</v>
      </c>
      <c r="T294">
        <v>3.85E-2</v>
      </c>
      <c r="U294">
        <v>16.209900000000001</v>
      </c>
      <c r="V294" t="s">
        <v>1157</v>
      </c>
      <c r="W294" t="s">
        <v>1156</v>
      </c>
      <c r="X294">
        <v>1E-4</v>
      </c>
      <c r="Y294">
        <v>29.166699999999999</v>
      </c>
      <c r="Z294">
        <v>2.1700000000000001E-2</v>
      </c>
      <c r="AA294">
        <v>50.354700000000001</v>
      </c>
      <c r="AB294" t="s">
        <v>1157</v>
      </c>
      <c r="AC294" t="s">
        <v>1156</v>
      </c>
      <c r="AD294">
        <v>1E-4</v>
      </c>
      <c r="AE294">
        <v>31.1111</v>
      </c>
      <c r="AF294">
        <v>2.5000000000000001E-2</v>
      </c>
      <c r="AG294">
        <v>57.7224</v>
      </c>
      <c r="AH294" t="s">
        <v>1157</v>
      </c>
      <c r="AI294" t="s">
        <v>1156</v>
      </c>
      <c r="AJ294">
        <v>1E-4</v>
      </c>
      <c r="AK294">
        <v>35.666699999999999</v>
      </c>
      <c r="AL294">
        <v>3.15E-2</v>
      </c>
      <c r="AM294">
        <v>62.144100000000002</v>
      </c>
      <c r="AN294" t="s">
        <v>1158</v>
      </c>
      <c r="AO294" t="s">
        <v>1156</v>
      </c>
      <c r="AP294">
        <v>0</v>
      </c>
      <c r="AQ294">
        <v>61.666699999999999</v>
      </c>
      <c r="AR294">
        <v>6.0000000000000001E-3</v>
      </c>
      <c r="AS294">
        <v>84.957400000000007</v>
      </c>
      <c r="AT294" t="s">
        <v>1159</v>
      </c>
      <c r="AU294" t="s">
        <v>1156</v>
      </c>
      <c r="AV294">
        <v>0</v>
      </c>
      <c r="AW294">
        <v>47</v>
      </c>
      <c r="AX294">
        <v>6.7999999999999996E-3</v>
      </c>
      <c r="AY294">
        <v>75.542599999999993</v>
      </c>
      <c r="AZ294" t="s">
        <v>1157</v>
      </c>
      <c r="BA294" t="s">
        <v>1156</v>
      </c>
      <c r="BB294">
        <v>0</v>
      </c>
      <c r="BC294">
        <v>55</v>
      </c>
      <c r="BD294">
        <v>6.7999999999999996E-3</v>
      </c>
      <c r="BE294">
        <v>75.967699999999994</v>
      </c>
      <c r="BF294" t="s">
        <v>1157</v>
      </c>
      <c r="BG294" t="s">
        <v>1156</v>
      </c>
      <c r="BH294">
        <v>1E-4</v>
      </c>
      <c r="BI294">
        <v>39.833300000000001</v>
      </c>
      <c r="BJ294">
        <v>1.5599999999999999E-2</v>
      </c>
      <c r="BK294">
        <v>72.352400000000003</v>
      </c>
      <c r="BL294" t="s">
        <v>1157</v>
      </c>
      <c r="BM294" t="s">
        <v>1156</v>
      </c>
      <c r="BN294">
        <v>0</v>
      </c>
      <c r="BO294">
        <v>54</v>
      </c>
      <c r="BP294">
        <v>1.12E-2</v>
      </c>
      <c r="BQ294">
        <v>73.502099999999999</v>
      </c>
      <c r="BR294" t="s">
        <v>1157</v>
      </c>
      <c r="BS294" t="s">
        <v>1156</v>
      </c>
      <c r="BT294">
        <v>1.5E-3</v>
      </c>
      <c r="BU294">
        <v>6.0938999999999997</v>
      </c>
      <c r="BV294">
        <v>6.3E-2</v>
      </c>
      <c r="BW294">
        <v>20.445599999999999</v>
      </c>
      <c r="BX294" t="s">
        <v>1157</v>
      </c>
      <c r="BY294" t="s">
        <v>1156</v>
      </c>
      <c r="BZ294">
        <v>2.8999999999999998E-3</v>
      </c>
      <c r="CA294">
        <v>5.8985000000000003</v>
      </c>
      <c r="CB294">
        <v>6.3399999999999998E-2</v>
      </c>
      <c r="CC294">
        <v>20.450700000000001</v>
      </c>
      <c r="CD294" t="s">
        <v>1157</v>
      </c>
      <c r="CE294" t="s">
        <v>1156</v>
      </c>
      <c r="CF294">
        <v>0</v>
      </c>
      <c r="CG294">
        <v>35</v>
      </c>
      <c r="CH294">
        <v>1.2E-2</v>
      </c>
      <c r="CI294">
        <v>65.797899999999998</v>
      </c>
      <c r="CJ294" t="s">
        <v>1157</v>
      </c>
      <c r="CK294" t="s">
        <v>1156</v>
      </c>
      <c r="CL294">
        <v>0</v>
      </c>
      <c r="CM294">
        <v>60</v>
      </c>
      <c r="CN294">
        <v>4.1000000000000003E-3</v>
      </c>
      <c r="CO294">
        <v>82.274000000000001</v>
      </c>
      <c r="CP294" t="s">
        <v>1160</v>
      </c>
      <c r="CQ294" t="s">
        <v>1156</v>
      </c>
      <c r="CR294">
        <v>0</v>
      </c>
      <c r="CS294">
        <v>55</v>
      </c>
      <c r="CT294">
        <v>8.8000000000000005E-3</v>
      </c>
      <c r="CU294">
        <v>75.97</v>
      </c>
      <c r="CV294" t="s">
        <v>1157</v>
      </c>
      <c r="CW294" t="s">
        <v>1156</v>
      </c>
      <c r="CX294">
        <v>0</v>
      </c>
      <c r="CY294">
        <v>57.5</v>
      </c>
      <c r="CZ294">
        <v>1.01E-2</v>
      </c>
      <c r="DA294">
        <v>77.910600000000002</v>
      </c>
      <c r="DB294" t="s">
        <v>1157</v>
      </c>
      <c r="DC294" t="s">
        <v>1156</v>
      </c>
      <c r="DD294">
        <v>0</v>
      </c>
      <c r="DE294">
        <v>53.333300000000001</v>
      </c>
      <c r="DF294">
        <v>7.4000000000000003E-3</v>
      </c>
      <c r="DG294">
        <v>77.434200000000004</v>
      </c>
      <c r="DH294" t="s">
        <v>1157</v>
      </c>
      <c r="DI294" t="s">
        <v>1156</v>
      </c>
      <c r="DJ294">
        <v>4.0000000000000002E-4</v>
      </c>
      <c r="DK294">
        <v>16.0303</v>
      </c>
      <c r="DL294">
        <v>4.4200000000000003E-2</v>
      </c>
      <c r="DM294">
        <v>42.214100000000002</v>
      </c>
      <c r="DN294" t="s">
        <v>1157</v>
      </c>
      <c r="DO294" t="s">
        <v>1156</v>
      </c>
      <c r="DP294">
        <v>2.0000000000000001E-4</v>
      </c>
      <c r="DQ294">
        <v>25.423100000000002</v>
      </c>
      <c r="DR294">
        <v>3.6499999999999998E-2</v>
      </c>
      <c r="DS294">
        <v>46.370100000000001</v>
      </c>
      <c r="DT294">
        <v>5.0000000000000001E-4</v>
      </c>
      <c r="DU294">
        <v>0</v>
      </c>
    </row>
    <row r="295" spans="1:125" x14ac:dyDescent="0.25">
      <c r="A295">
        <v>0</v>
      </c>
      <c r="B295" t="s">
        <v>1161</v>
      </c>
      <c r="C295" t="s">
        <v>32</v>
      </c>
      <c r="D295" t="s">
        <v>1162</v>
      </c>
      <c r="E295" t="s">
        <v>1161</v>
      </c>
      <c r="F295">
        <v>0</v>
      </c>
      <c r="G295">
        <v>68.75</v>
      </c>
      <c r="H295">
        <v>1.9900000000000001E-2</v>
      </c>
      <c r="I295">
        <v>68.534999999999997</v>
      </c>
      <c r="J295" t="s">
        <v>1162</v>
      </c>
      <c r="K295" t="s">
        <v>1161</v>
      </c>
      <c r="L295">
        <v>0</v>
      </c>
      <c r="M295">
        <v>68.75</v>
      </c>
      <c r="N295">
        <v>1.9900000000000001E-2</v>
      </c>
      <c r="O295">
        <v>68.534999999999997</v>
      </c>
      <c r="P295" t="s">
        <v>1163</v>
      </c>
      <c r="Q295" t="s">
        <v>1161</v>
      </c>
      <c r="R295">
        <v>2.0000000000000001E-4</v>
      </c>
      <c r="S295">
        <v>27.9</v>
      </c>
      <c r="T295">
        <v>2.35E-2</v>
      </c>
      <c r="U295">
        <v>37.807600000000001</v>
      </c>
      <c r="V295" t="s">
        <v>1162</v>
      </c>
      <c r="W295" t="s">
        <v>1161</v>
      </c>
      <c r="X295">
        <v>0</v>
      </c>
      <c r="Y295">
        <v>48</v>
      </c>
      <c r="Z295">
        <v>2.0899999999999998E-2</v>
      </c>
      <c r="AA295">
        <v>52.361499999999999</v>
      </c>
      <c r="AB295" t="s">
        <v>1162</v>
      </c>
      <c r="AC295" t="s">
        <v>1161</v>
      </c>
      <c r="AD295">
        <v>1E-4</v>
      </c>
      <c r="AE295">
        <v>30.909099999999999</v>
      </c>
      <c r="AF295">
        <v>3.6600000000000001E-2</v>
      </c>
      <c r="AG295">
        <v>40.070999999999998</v>
      </c>
      <c r="AH295" t="s">
        <v>1162</v>
      </c>
      <c r="AI295" t="s">
        <v>1161</v>
      </c>
      <c r="AJ295">
        <v>1E-4</v>
      </c>
      <c r="AK295">
        <v>44.25</v>
      </c>
      <c r="AL295">
        <v>4.4999999999999998E-2</v>
      </c>
      <c r="AM295">
        <v>42.165900000000001</v>
      </c>
      <c r="AN295" t="s">
        <v>1164</v>
      </c>
      <c r="AO295" t="s">
        <v>1161</v>
      </c>
      <c r="AP295">
        <v>0</v>
      </c>
      <c r="AQ295">
        <v>54.285699999999999</v>
      </c>
      <c r="AR295">
        <v>1.1599999999999999E-2</v>
      </c>
      <c r="AS295">
        <v>62.752099999999999</v>
      </c>
      <c r="AT295" t="s">
        <v>1162</v>
      </c>
      <c r="AU295" t="s">
        <v>1161</v>
      </c>
      <c r="AV295">
        <v>0</v>
      </c>
      <c r="AW295">
        <v>65</v>
      </c>
      <c r="AX295">
        <v>8.6999999999999994E-3</v>
      </c>
      <c r="AY295">
        <v>68.156999999999996</v>
      </c>
      <c r="AZ295" t="s">
        <v>1162</v>
      </c>
      <c r="BA295" t="s">
        <v>1161</v>
      </c>
      <c r="BB295">
        <v>0</v>
      </c>
      <c r="BC295">
        <v>60</v>
      </c>
      <c r="BD295">
        <v>9.1000000000000004E-3</v>
      </c>
      <c r="BE295">
        <v>67.066999999999993</v>
      </c>
      <c r="BF295" t="s">
        <v>1162</v>
      </c>
      <c r="BG295" t="s">
        <v>1161</v>
      </c>
      <c r="BH295">
        <v>0</v>
      </c>
      <c r="BI295">
        <v>47.666699999999999</v>
      </c>
      <c r="BJ295">
        <v>2.0199999999999999E-2</v>
      </c>
      <c r="BK295">
        <v>58.282499999999999</v>
      </c>
      <c r="BL295" t="s">
        <v>1162</v>
      </c>
      <c r="BM295" t="s">
        <v>1161</v>
      </c>
      <c r="BN295">
        <v>0</v>
      </c>
      <c r="BO295">
        <v>58.333300000000001</v>
      </c>
      <c r="BP295">
        <v>1.2699999999999999E-2</v>
      </c>
      <c r="BQ295">
        <v>67.989400000000003</v>
      </c>
      <c r="BR295" t="s">
        <v>1162</v>
      </c>
      <c r="BS295" t="s">
        <v>1161</v>
      </c>
      <c r="BT295">
        <v>0</v>
      </c>
      <c r="BU295">
        <v>31.25</v>
      </c>
      <c r="BV295">
        <v>3.7999999999999999E-2</v>
      </c>
      <c r="BW295">
        <v>39.015000000000001</v>
      </c>
      <c r="BX295" t="s">
        <v>1163</v>
      </c>
      <c r="BY295" t="s">
        <v>1161</v>
      </c>
      <c r="BZ295">
        <v>1E-4</v>
      </c>
      <c r="CA295">
        <v>24.307700000000001</v>
      </c>
      <c r="CB295">
        <v>3.1099999999999999E-2</v>
      </c>
      <c r="CC295">
        <v>46.552100000000003</v>
      </c>
      <c r="CD295" t="s">
        <v>1162</v>
      </c>
      <c r="CE295" t="s">
        <v>1161</v>
      </c>
      <c r="CF295">
        <v>1E-4</v>
      </c>
      <c r="CG295">
        <v>24.75</v>
      </c>
      <c r="CH295">
        <v>2.5600000000000001E-2</v>
      </c>
      <c r="CI295">
        <v>36.128599999999999</v>
      </c>
      <c r="CJ295" t="s">
        <v>1162</v>
      </c>
      <c r="CK295" t="s">
        <v>1161</v>
      </c>
      <c r="CL295">
        <v>0</v>
      </c>
      <c r="CM295">
        <v>55</v>
      </c>
      <c r="CN295">
        <v>5.7000000000000002E-3</v>
      </c>
      <c r="CO295">
        <v>71.645200000000003</v>
      </c>
      <c r="CP295" t="s">
        <v>1162</v>
      </c>
      <c r="CQ295" t="s">
        <v>1161</v>
      </c>
      <c r="CR295">
        <v>0</v>
      </c>
      <c r="CS295">
        <v>56.666699999999999</v>
      </c>
      <c r="CT295">
        <v>9.5999999999999992E-3</v>
      </c>
      <c r="CU295">
        <v>72.649799999999999</v>
      </c>
      <c r="CV295" t="s">
        <v>1162</v>
      </c>
      <c r="CW295" t="s">
        <v>1161</v>
      </c>
      <c r="CX295">
        <v>0</v>
      </c>
      <c r="CY295">
        <v>54.285699999999999</v>
      </c>
      <c r="CZ295">
        <v>1.18E-2</v>
      </c>
      <c r="DA295">
        <v>71.881100000000004</v>
      </c>
      <c r="DB295" t="s">
        <v>1162</v>
      </c>
      <c r="DC295" t="s">
        <v>1161</v>
      </c>
      <c r="DD295">
        <v>0</v>
      </c>
      <c r="DE295">
        <v>55</v>
      </c>
      <c r="DF295">
        <v>9.4999999999999998E-3</v>
      </c>
      <c r="DG295">
        <v>69.323999999999998</v>
      </c>
      <c r="DH295" t="s">
        <v>1165</v>
      </c>
      <c r="DI295" t="s">
        <v>1161</v>
      </c>
      <c r="DJ295">
        <v>0</v>
      </c>
      <c r="DK295">
        <v>46.5</v>
      </c>
      <c r="DL295">
        <v>2.3599999999999999E-2</v>
      </c>
      <c r="DM295">
        <v>64.453299999999999</v>
      </c>
      <c r="DN295" t="s">
        <v>1163</v>
      </c>
      <c r="DO295" t="s">
        <v>1161</v>
      </c>
      <c r="DP295">
        <v>0</v>
      </c>
      <c r="DQ295">
        <v>53</v>
      </c>
      <c r="DR295">
        <v>2.12E-2</v>
      </c>
      <c r="DS295">
        <v>65.388400000000004</v>
      </c>
      <c r="DT295">
        <v>0</v>
      </c>
      <c r="DU295">
        <v>0</v>
      </c>
    </row>
    <row r="296" spans="1:125" x14ac:dyDescent="0.25">
      <c r="A296">
        <v>0</v>
      </c>
      <c r="B296" t="s">
        <v>1166</v>
      </c>
      <c r="C296" t="s">
        <v>32</v>
      </c>
      <c r="D296" t="s">
        <v>1167</v>
      </c>
      <c r="E296" t="s">
        <v>1166</v>
      </c>
      <c r="F296">
        <v>0</v>
      </c>
      <c r="G296">
        <v>52.083300000000001</v>
      </c>
      <c r="H296">
        <v>3.5200000000000002E-2</v>
      </c>
      <c r="I296">
        <v>41.206000000000003</v>
      </c>
      <c r="J296" t="s">
        <v>1167</v>
      </c>
      <c r="K296" t="s">
        <v>1166</v>
      </c>
      <c r="L296">
        <v>0</v>
      </c>
      <c r="M296">
        <v>52.083300000000001</v>
      </c>
      <c r="N296">
        <v>3.5200000000000002E-2</v>
      </c>
      <c r="O296">
        <v>41.206000000000003</v>
      </c>
      <c r="P296" t="s">
        <v>1167</v>
      </c>
      <c r="Q296" t="s">
        <v>1166</v>
      </c>
      <c r="R296">
        <v>1E-4</v>
      </c>
      <c r="S296">
        <v>46</v>
      </c>
      <c r="T296">
        <v>2.1399999999999999E-2</v>
      </c>
      <c r="U296">
        <v>43.002899999999997</v>
      </c>
      <c r="V296" t="s">
        <v>1167</v>
      </c>
      <c r="W296" t="s">
        <v>1166</v>
      </c>
      <c r="X296">
        <v>0</v>
      </c>
      <c r="Y296">
        <v>46</v>
      </c>
      <c r="Z296">
        <v>2.0899999999999998E-2</v>
      </c>
      <c r="AA296">
        <v>52.2303</v>
      </c>
      <c r="AB296" t="s">
        <v>1167</v>
      </c>
      <c r="AC296" t="s">
        <v>1166</v>
      </c>
      <c r="AD296">
        <v>0</v>
      </c>
      <c r="AE296">
        <v>46.5</v>
      </c>
      <c r="AF296">
        <v>4.2000000000000003E-2</v>
      </c>
      <c r="AG296">
        <v>34.311700000000002</v>
      </c>
      <c r="AH296" t="s">
        <v>1167</v>
      </c>
      <c r="AI296" t="s">
        <v>1166</v>
      </c>
      <c r="AJ296">
        <v>0</v>
      </c>
      <c r="AK296">
        <v>51.666699999999999</v>
      </c>
      <c r="AL296">
        <v>5.1200000000000002E-2</v>
      </c>
      <c r="AM296">
        <v>35.416200000000003</v>
      </c>
      <c r="AN296" t="s">
        <v>1167</v>
      </c>
      <c r="AO296" t="s">
        <v>1166</v>
      </c>
      <c r="AP296">
        <v>0</v>
      </c>
      <c r="AQ296">
        <v>47.5</v>
      </c>
      <c r="AR296">
        <v>2.1600000000000001E-2</v>
      </c>
      <c r="AS296">
        <v>38.976199999999999</v>
      </c>
      <c r="AT296" t="s">
        <v>1167</v>
      </c>
      <c r="AU296" t="s">
        <v>1166</v>
      </c>
      <c r="AV296">
        <v>0</v>
      </c>
      <c r="AW296">
        <v>31.5</v>
      </c>
      <c r="AX296">
        <v>2.64E-2</v>
      </c>
      <c r="AY296">
        <v>33.778700000000001</v>
      </c>
      <c r="AZ296" t="s">
        <v>1167</v>
      </c>
      <c r="BA296" t="s">
        <v>1166</v>
      </c>
      <c r="BB296">
        <v>0</v>
      </c>
      <c r="BC296">
        <v>32.666699999999999</v>
      </c>
      <c r="BD296">
        <v>2.7199999999999998E-2</v>
      </c>
      <c r="BE296">
        <v>34.030799999999999</v>
      </c>
      <c r="BF296" t="s">
        <v>1167</v>
      </c>
      <c r="BG296" t="s">
        <v>1166</v>
      </c>
      <c r="BH296">
        <v>1E-4</v>
      </c>
      <c r="BI296">
        <v>40.6</v>
      </c>
      <c r="BJ296">
        <v>2.6700000000000002E-2</v>
      </c>
      <c r="BK296">
        <v>42.924900000000001</v>
      </c>
      <c r="BL296" t="s">
        <v>1167</v>
      </c>
      <c r="BM296" t="s">
        <v>1166</v>
      </c>
      <c r="BN296">
        <v>1E-4</v>
      </c>
      <c r="BO296">
        <v>36.6</v>
      </c>
      <c r="BP296">
        <v>3.2000000000000001E-2</v>
      </c>
      <c r="BQ296">
        <v>31.5242</v>
      </c>
      <c r="BR296" t="s">
        <v>1167</v>
      </c>
      <c r="BS296" t="s">
        <v>1166</v>
      </c>
      <c r="BT296">
        <v>0</v>
      </c>
      <c r="BU296">
        <v>44.5</v>
      </c>
      <c r="BV296">
        <v>3.1099999999999999E-2</v>
      </c>
      <c r="BW296">
        <v>47.502200000000002</v>
      </c>
      <c r="BX296" t="s">
        <v>1168</v>
      </c>
      <c r="BY296" t="s">
        <v>1166</v>
      </c>
      <c r="BZ296">
        <v>0</v>
      </c>
      <c r="CA296">
        <v>42.5</v>
      </c>
      <c r="CB296">
        <v>2.1100000000000001E-2</v>
      </c>
      <c r="CC296">
        <v>63.179099999999998</v>
      </c>
      <c r="CD296" t="s">
        <v>1167</v>
      </c>
      <c r="CE296" t="s">
        <v>1166</v>
      </c>
      <c r="CF296">
        <v>0</v>
      </c>
      <c r="CG296">
        <v>48</v>
      </c>
      <c r="CH296">
        <v>1.21E-2</v>
      </c>
      <c r="CI296">
        <v>65.439700000000002</v>
      </c>
      <c r="CJ296" t="s">
        <v>1167</v>
      </c>
      <c r="CK296" t="s">
        <v>1166</v>
      </c>
      <c r="CL296">
        <v>0</v>
      </c>
      <c r="CM296">
        <v>29.666699999999999</v>
      </c>
      <c r="CN296">
        <v>1.8100000000000002E-2</v>
      </c>
      <c r="CO296">
        <v>30.6616</v>
      </c>
      <c r="CP296" t="s">
        <v>1167</v>
      </c>
      <c r="CQ296" t="s">
        <v>1166</v>
      </c>
      <c r="CR296">
        <v>1E-4</v>
      </c>
      <c r="CS296">
        <v>33.6</v>
      </c>
      <c r="CT296">
        <v>2.75E-2</v>
      </c>
      <c r="CU296">
        <v>30.550699999999999</v>
      </c>
      <c r="CV296" t="s">
        <v>1167</v>
      </c>
      <c r="CW296" t="s">
        <v>1166</v>
      </c>
      <c r="CX296">
        <v>1E-4</v>
      </c>
      <c r="CY296">
        <v>36.200000000000003</v>
      </c>
      <c r="CZ296">
        <v>3.3599999999999998E-2</v>
      </c>
      <c r="DA296">
        <v>29.779499999999999</v>
      </c>
      <c r="DB296" t="s">
        <v>1167</v>
      </c>
      <c r="DC296" t="s">
        <v>1166</v>
      </c>
      <c r="DD296">
        <v>1E-4</v>
      </c>
      <c r="DE296">
        <v>25.933299999999999</v>
      </c>
      <c r="DF296">
        <v>3.3300000000000003E-2</v>
      </c>
      <c r="DG296">
        <v>27.280899999999999</v>
      </c>
      <c r="DH296" t="s">
        <v>1167</v>
      </c>
      <c r="DI296" t="s">
        <v>1166</v>
      </c>
      <c r="DJ296">
        <v>0</v>
      </c>
      <c r="DK296">
        <v>36.25</v>
      </c>
      <c r="DL296">
        <v>5.33E-2</v>
      </c>
      <c r="DM296">
        <v>36.042999999999999</v>
      </c>
      <c r="DN296" t="s">
        <v>1167</v>
      </c>
      <c r="DO296" t="s">
        <v>1166</v>
      </c>
      <c r="DP296">
        <v>4.0000000000000002E-4</v>
      </c>
      <c r="DQ296">
        <v>21.32</v>
      </c>
      <c r="DR296">
        <v>0.1095</v>
      </c>
      <c r="DS296">
        <v>15.1524</v>
      </c>
      <c r="DT296">
        <v>1E-4</v>
      </c>
      <c r="DU296">
        <v>0</v>
      </c>
    </row>
    <row r="297" spans="1:125" x14ac:dyDescent="0.25">
      <c r="A297">
        <v>0</v>
      </c>
      <c r="B297" t="s">
        <v>1169</v>
      </c>
      <c r="C297" t="s">
        <v>32</v>
      </c>
      <c r="D297" t="s">
        <v>1170</v>
      </c>
      <c r="E297" t="s">
        <v>1169</v>
      </c>
      <c r="F297">
        <v>1E-4</v>
      </c>
      <c r="G297">
        <v>37.625</v>
      </c>
      <c r="H297">
        <v>4.0300000000000002E-2</v>
      </c>
      <c r="I297">
        <v>35.372999999999998</v>
      </c>
      <c r="J297" t="s">
        <v>1170</v>
      </c>
      <c r="K297" t="s">
        <v>1169</v>
      </c>
      <c r="L297">
        <v>1E-4</v>
      </c>
      <c r="M297">
        <v>37.625</v>
      </c>
      <c r="N297">
        <v>4.0300000000000002E-2</v>
      </c>
      <c r="O297">
        <v>35.372999999999998</v>
      </c>
      <c r="P297" t="s">
        <v>1170</v>
      </c>
      <c r="Q297" t="s">
        <v>1169</v>
      </c>
      <c r="R297">
        <v>0</v>
      </c>
      <c r="S297">
        <v>54.230800000000002</v>
      </c>
      <c r="T297">
        <v>1.78E-2</v>
      </c>
      <c r="U297">
        <v>54.403799999999997</v>
      </c>
      <c r="V297" t="s">
        <v>1170</v>
      </c>
      <c r="W297" t="s">
        <v>1169</v>
      </c>
      <c r="X297">
        <v>0</v>
      </c>
      <c r="Y297">
        <v>33.5</v>
      </c>
      <c r="Z297">
        <v>2.46E-2</v>
      </c>
      <c r="AA297">
        <v>44.220700000000001</v>
      </c>
      <c r="AB297" t="s">
        <v>1171</v>
      </c>
      <c r="AC297" t="s">
        <v>1169</v>
      </c>
      <c r="AD297">
        <v>1E-4</v>
      </c>
      <c r="AE297">
        <v>34.857100000000003</v>
      </c>
      <c r="AF297">
        <v>5.1499999999999997E-2</v>
      </c>
      <c r="AG297">
        <v>26.627199999999998</v>
      </c>
      <c r="AH297" t="s">
        <v>1172</v>
      </c>
      <c r="AI297" t="s">
        <v>1169</v>
      </c>
      <c r="AJ297">
        <v>2.0000000000000001E-4</v>
      </c>
      <c r="AK297">
        <v>23.913</v>
      </c>
      <c r="AL297">
        <v>5.3600000000000002E-2</v>
      </c>
      <c r="AM297">
        <v>33.168500000000002</v>
      </c>
      <c r="AN297" t="s">
        <v>1172</v>
      </c>
      <c r="AO297" t="s">
        <v>1169</v>
      </c>
      <c r="AP297">
        <v>0</v>
      </c>
      <c r="AQ297">
        <v>42</v>
      </c>
      <c r="AR297">
        <v>1.8800000000000001E-2</v>
      </c>
      <c r="AS297">
        <v>43.8065</v>
      </c>
      <c r="AT297" t="s">
        <v>1170</v>
      </c>
      <c r="AU297" t="s">
        <v>1169</v>
      </c>
      <c r="AV297">
        <v>0</v>
      </c>
      <c r="AW297">
        <v>23.714300000000001</v>
      </c>
      <c r="AX297">
        <v>3.6799999999999999E-2</v>
      </c>
      <c r="AY297">
        <v>25.658100000000001</v>
      </c>
      <c r="AZ297" t="s">
        <v>1170</v>
      </c>
      <c r="BA297" t="s">
        <v>1169</v>
      </c>
      <c r="BB297">
        <v>0</v>
      </c>
      <c r="BC297">
        <v>27.714300000000001</v>
      </c>
      <c r="BD297">
        <v>3.4000000000000002E-2</v>
      </c>
      <c r="BE297">
        <v>28.449300000000001</v>
      </c>
      <c r="BF297" t="s">
        <v>1172</v>
      </c>
      <c r="BG297" t="s">
        <v>1169</v>
      </c>
      <c r="BH297">
        <v>0</v>
      </c>
      <c r="BI297">
        <v>47</v>
      </c>
      <c r="BJ297">
        <v>2.4899999999999999E-2</v>
      </c>
      <c r="BK297">
        <v>46.493400000000001</v>
      </c>
      <c r="BL297" t="s">
        <v>1172</v>
      </c>
      <c r="BM297" t="s">
        <v>1169</v>
      </c>
      <c r="BN297">
        <v>1E-4</v>
      </c>
      <c r="BO297">
        <v>32</v>
      </c>
      <c r="BP297">
        <v>2.5999999999999999E-2</v>
      </c>
      <c r="BQ297">
        <v>38.727499999999999</v>
      </c>
      <c r="BR297" t="s">
        <v>1173</v>
      </c>
      <c r="BS297" t="s">
        <v>1169</v>
      </c>
      <c r="BT297">
        <v>0</v>
      </c>
      <c r="BU297">
        <v>44</v>
      </c>
      <c r="BV297">
        <v>1.84E-2</v>
      </c>
      <c r="BW297">
        <v>70.557100000000005</v>
      </c>
      <c r="BX297" t="s">
        <v>1173</v>
      </c>
      <c r="BY297" t="s">
        <v>1169</v>
      </c>
      <c r="BZ297">
        <v>0</v>
      </c>
      <c r="CA297">
        <v>54</v>
      </c>
      <c r="CB297">
        <v>1.5900000000000001E-2</v>
      </c>
      <c r="CC297">
        <v>74.793800000000005</v>
      </c>
      <c r="CD297" t="s">
        <v>1170</v>
      </c>
      <c r="CE297" t="s">
        <v>1169</v>
      </c>
      <c r="CF297">
        <v>0</v>
      </c>
      <c r="CG297">
        <v>47</v>
      </c>
      <c r="CH297">
        <v>1.0699999999999999E-2</v>
      </c>
      <c r="CI297">
        <v>70.611900000000006</v>
      </c>
      <c r="CJ297" t="s">
        <v>1173</v>
      </c>
      <c r="CK297" t="s">
        <v>1169</v>
      </c>
      <c r="CL297">
        <v>0</v>
      </c>
      <c r="CM297">
        <v>25.4</v>
      </c>
      <c r="CN297">
        <v>1.84E-2</v>
      </c>
      <c r="CO297">
        <v>30.164999999999999</v>
      </c>
      <c r="CP297" t="s">
        <v>1172</v>
      </c>
      <c r="CQ297" t="s">
        <v>1169</v>
      </c>
      <c r="CR297">
        <v>1E-4</v>
      </c>
      <c r="CS297">
        <v>30.833300000000001</v>
      </c>
      <c r="CT297">
        <v>2.3699999999999999E-2</v>
      </c>
      <c r="CU297">
        <v>35.756999999999998</v>
      </c>
      <c r="CV297" t="s">
        <v>1172</v>
      </c>
      <c r="CW297" t="s">
        <v>1169</v>
      </c>
      <c r="CX297">
        <v>1E-4</v>
      </c>
      <c r="CY297">
        <v>30.545500000000001</v>
      </c>
      <c r="CZ297">
        <v>2.9499999999999998E-2</v>
      </c>
      <c r="DA297">
        <v>34.231900000000003</v>
      </c>
      <c r="DB297" t="s">
        <v>1173</v>
      </c>
      <c r="DC297" t="s">
        <v>1169</v>
      </c>
      <c r="DD297">
        <v>1E-4</v>
      </c>
      <c r="DE297">
        <v>25.2</v>
      </c>
      <c r="DF297">
        <v>3.2300000000000002E-2</v>
      </c>
      <c r="DG297">
        <v>28.121099999999998</v>
      </c>
      <c r="DH297" t="s">
        <v>1170</v>
      </c>
      <c r="DI297" t="s">
        <v>1169</v>
      </c>
      <c r="DJ297">
        <v>1E-4</v>
      </c>
      <c r="DK297">
        <v>27.166699999999999</v>
      </c>
      <c r="DL297">
        <v>4.9299999999999997E-2</v>
      </c>
      <c r="DM297">
        <v>38.624400000000001</v>
      </c>
      <c r="DN297" t="s">
        <v>1170</v>
      </c>
      <c r="DO297" t="s">
        <v>1169</v>
      </c>
      <c r="DP297">
        <v>1E-4</v>
      </c>
      <c r="DQ297">
        <v>29</v>
      </c>
      <c r="DR297">
        <v>5.9200000000000003E-2</v>
      </c>
      <c r="DS297">
        <v>30.7865</v>
      </c>
      <c r="DT297">
        <v>1E-4</v>
      </c>
      <c r="DU297">
        <v>0</v>
      </c>
    </row>
    <row r="298" spans="1:125" x14ac:dyDescent="0.25">
      <c r="A298">
        <v>0</v>
      </c>
      <c r="B298" t="s">
        <v>1174</v>
      </c>
      <c r="C298" t="s">
        <v>32</v>
      </c>
      <c r="D298" t="s">
        <v>1175</v>
      </c>
      <c r="E298" t="s">
        <v>1174</v>
      </c>
      <c r="F298">
        <v>1E-4</v>
      </c>
      <c r="G298">
        <v>40.833300000000001</v>
      </c>
      <c r="H298">
        <v>2.5999999999999999E-2</v>
      </c>
      <c r="I298">
        <v>55.491599999999998</v>
      </c>
      <c r="J298" t="s">
        <v>1175</v>
      </c>
      <c r="K298" t="s">
        <v>1174</v>
      </c>
      <c r="L298">
        <v>1E-4</v>
      </c>
      <c r="M298">
        <v>40.833300000000001</v>
      </c>
      <c r="N298">
        <v>2.5999999999999999E-2</v>
      </c>
      <c r="O298">
        <v>55.491599999999998</v>
      </c>
      <c r="P298" t="s">
        <v>1176</v>
      </c>
      <c r="Q298" t="s">
        <v>1174</v>
      </c>
      <c r="R298">
        <v>2.9999999999999997E-4</v>
      </c>
      <c r="S298">
        <v>24.333300000000001</v>
      </c>
      <c r="T298">
        <v>2.1100000000000001E-2</v>
      </c>
      <c r="U298">
        <v>44.102899999999998</v>
      </c>
      <c r="V298" t="s">
        <v>1176</v>
      </c>
      <c r="W298" t="s">
        <v>1174</v>
      </c>
      <c r="X298">
        <v>1E-4</v>
      </c>
      <c r="Y298">
        <v>29.333300000000001</v>
      </c>
      <c r="Z298">
        <v>3.5900000000000001E-2</v>
      </c>
      <c r="AA298">
        <v>28.419899999999998</v>
      </c>
      <c r="AB298" t="s">
        <v>1176</v>
      </c>
      <c r="AC298" t="s">
        <v>1174</v>
      </c>
      <c r="AD298">
        <v>2.0000000000000001E-4</v>
      </c>
      <c r="AE298">
        <v>25.95</v>
      </c>
      <c r="AF298">
        <v>4.3799999999999999E-2</v>
      </c>
      <c r="AG298">
        <v>32.552700000000002</v>
      </c>
      <c r="AH298" t="s">
        <v>1177</v>
      </c>
      <c r="AI298" t="s">
        <v>1174</v>
      </c>
      <c r="AJ298">
        <v>0</v>
      </c>
      <c r="AK298">
        <v>52.222200000000001</v>
      </c>
      <c r="AL298">
        <v>3.7999999999999999E-2</v>
      </c>
      <c r="AM298">
        <v>51.619900000000001</v>
      </c>
      <c r="AN298" t="s">
        <v>1178</v>
      </c>
      <c r="AO298" t="s">
        <v>1174</v>
      </c>
      <c r="AP298">
        <v>2.0000000000000001E-4</v>
      </c>
      <c r="AQ298">
        <v>24.6296</v>
      </c>
      <c r="AR298">
        <v>2.7099999999999999E-2</v>
      </c>
      <c r="AS298">
        <v>31.703199999999999</v>
      </c>
      <c r="AT298" t="s">
        <v>1177</v>
      </c>
      <c r="AU298" t="s">
        <v>1174</v>
      </c>
      <c r="AV298">
        <v>0</v>
      </c>
      <c r="AW298">
        <v>47</v>
      </c>
      <c r="AX298">
        <v>1.44E-2</v>
      </c>
      <c r="AY298">
        <v>51.893099999999997</v>
      </c>
      <c r="AZ298" t="s">
        <v>1178</v>
      </c>
      <c r="BA298" t="s">
        <v>1174</v>
      </c>
      <c r="BB298">
        <v>0</v>
      </c>
      <c r="BC298">
        <v>45</v>
      </c>
      <c r="BD298">
        <v>1.4500000000000001E-2</v>
      </c>
      <c r="BE298">
        <v>52.366</v>
      </c>
      <c r="BF298" t="s">
        <v>1177</v>
      </c>
      <c r="BG298" t="s">
        <v>1174</v>
      </c>
      <c r="BH298">
        <v>2.9999999999999997E-4</v>
      </c>
      <c r="BI298">
        <v>23.5625</v>
      </c>
      <c r="BJ298">
        <v>3.09E-2</v>
      </c>
      <c r="BK298">
        <v>35.555</v>
      </c>
      <c r="BL298" t="s">
        <v>1177</v>
      </c>
      <c r="BM298" t="s">
        <v>1174</v>
      </c>
      <c r="BN298">
        <v>1E-4</v>
      </c>
      <c r="BO298">
        <v>33.333300000000001</v>
      </c>
      <c r="BP298">
        <v>2.1399999999999999E-2</v>
      </c>
      <c r="BQ298">
        <v>46.126399999999997</v>
      </c>
      <c r="BR298" t="s">
        <v>1177</v>
      </c>
      <c r="BS298" t="s">
        <v>1174</v>
      </c>
      <c r="BT298">
        <v>1E-4</v>
      </c>
      <c r="BU298">
        <v>19.75</v>
      </c>
      <c r="BV298">
        <v>4.48E-2</v>
      </c>
      <c r="BW298">
        <v>32.374899999999997</v>
      </c>
      <c r="BX298" t="s">
        <v>1177</v>
      </c>
      <c r="BY298" t="s">
        <v>1174</v>
      </c>
      <c r="BZ298">
        <v>2.9999999999999997E-4</v>
      </c>
      <c r="CA298">
        <v>17.05</v>
      </c>
      <c r="CB298">
        <v>5.8099999999999999E-2</v>
      </c>
      <c r="CC298">
        <v>23.034099999999999</v>
      </c>
      <c r="CD298" t="s">
        <v>1177</v>
      </c>
      <c r="CE298" t="s">
        <v>1174</v>
      </c>
      <c r="CF298">
        <v>1.4E-3</v>
      </c>
      <c r="CG298">
        <v>7</v>
      </c>
      <c r="CH298">
        <v>5.67E-2</v>
      </c>
      <c r="CI298">
        <v>14.151999999999999</v>
      </c>
      <c r="CJ298" t="s">
        <v>1179</v>
      </c>
      <c r="CK298" t="s">
        <v>1174</v>
      </c>
      <c r="CL298">
        <v>0</v>
      </c>
      <c r="CM298">
        <v>30.5</v>
      </c>
      <c r="CN298">
        <v>1.21E-2</v>
      </c>
      <c r="CO298">
        <v>43.977200000000003</v>
      </c>
      <c r="CP298" t="s">
        <v>1177</v>
      </c>
      <c r="CQ298" t="s">
        <v>1174</v>
      </c>
      <c r="CR298">
        <v>1E-4</v>
      </c>
      <c r="CS298">
        <v>34</v>
      </c>
      <c r="CT298">
        <v>1.9400000000000001E-2</v>
      </c>
      <c r="CU298">
        <v>43.225700000000003</v>
      </c>
      <c r="CV298" t="s">
        <v>1177</v>
      </c>
      <c r="CW298" t="s">
        <v>1174</v>
      </c>
      <c r="CX298">
        <v>1E-4</v>
      </c>
      <c r="CY298">
        <v>36.799999999999997</v>
      </c>
      <c r="CZ298">
        <v>2.18E-2</v>
      </c>
      <c r="DA298">
        <v>45.9634</v>
      </c>
      <c r="DB298" t="s">
        <v>1175</v>
      </c>
      <c r="DC298" t="s">
        <v>1174</v>
      </c>
      <c r="DD298">
        <v>0</v>
      </c>
      <c r="DE298">
        <v>37.333300000000001</v>
      </c>
      <c r="DF298">
        <v>1.6199999999999999E-2</v>
      </c>
      <c r="DG298">
        <v>50.162700000000001</v>
      </c>
      <c r="DH298" t="s">
        <v>1176</v>
      </c>
      <c r="DI298" t="s">
        <v>1174</v>
      </c>
      <c r="DJ298">
        <v>0</v>
      </c>
      <c r="DK298">
        <v>45</v>
      </c>
      <c r="DL298">
        <v>3.09E-2</v>
      </c>
      <c r="DM298">
        <v>54.674500000000002</v>
      </c>
      <c r="DN298" t="s">
        <v>1178</v>
      </c>
      <c r="DO298" t="s">
        <v>1174</v>
      </c>
      <c r="DP298">
        <v>1E-4</v>
      </c>
      <c r="DQ298">
        <v>37.666699999999999</v>
      </c>
      <c r="DR298">
        <v>3.2199999999999999E-2</v>
      </c>
      <c r="DS298">
        <v>50.706499999999998</v>
      </c>
      <c r="DT298">
        <v>2.0000000000000001E-4</v>
      </c>
      <c r="DU298">
        <v>0</v>
      </c>
    </row>
    <row r="299" spans="1:125" x14ac:dyDescent="0.25">
      <c r="A299">
        <v>0</v>
      </c>
      <c r="B299" t="s">
        <v>1180</v>
      </c>
      <c r="C299" t="s">
        <v>32</v>
      </c>
      <c r="D299" t="s">
        <v>1181</v>
      </c>
      <c r="E299" t="s">
        <v>1180</v>
      </c>
      <c r="F299">
        <v>4.7000000000000002E-3</v>
      </c>
      <c r="G299">
        <v>7.2779999999999996</v>
      </c>
      <c r="H299">
        <v>9.7699999999999995E-2</v>
      </c>
      <c r="I299">
        <v>11.3742</v>
      </c>
      <c r="J299" t="s">
        <v>1181</v>
      </c>
      <c r="K299" t="s">
        <v>1180</v>
      </c>
      <c r="L299">
        <v>4.7000000000000002E-3</v>
      </c>
      <c r="M299">
        <v>7.2779999999999996</v>
      </c>
      <c r="N299">
        <v>9.7699999999999995E-2</v>
      </c>
      <c r="O299">
        <v>11.3742</v>
      </c>
      <c r="P299" t="s">
        <v>1182</v>
      </c>
      <c r="Q299" t="s">
        <v>1180</v>
      </c>
      <c r="R299">
        <v>1E-3</v>
      </c>
      <c r="S299">
        <v>14.836600000000001</v>
      </c>
      <c r="T299">
        <v>3.2199999999999999E-2</v>
      </c>
      <c r="U299">
        <v>22.441400000000002</v>
      </c>
      <c r="V299" t="s">
        <v>1183</v>
      </c>
      <c r="W299" t="s">
        <v>1180</v>
      </c>
      <c r="X299">
        <v>1E-3</v>
      </c>
      <c r="Y299">
        <v>9.3672000000000004</v>
      </c>
      <c r="Z299">
        <v>8.09E-2</v>
      </c>
      <c r="AA299">
        <v>8.8437999999999999</v>
      </c>
      <c r="AB299" t="s">
        <v>1183</v>
      </c>
      <c r="AC299" t="s">
        <v>1180</v>
      </c>
      <c r="AD299">
        <v>1.4E-3</v>
      </c>
      <c r="AE299">
        <v>11.7197</v>
      </c>
      <c r="AF299">
        <v>7.7600000000000002E-2</v>
      </c>
      <c r="AG299">
        <v>15.5243</v>
      </c>
      <c r="AH299" t="s">
        <v>1183</v>
      </c>
      <c r="AI299" t="s">
        <v>1180</v>
      </c>
      <c r="AJ299">
        <v>5.0000000000000001E-4</v>
      </c>
      <c r="AK299">
        <v>16.521699999999999</v>
      </c>
      <c r="AL299">
        <v>6.8500000000000005E-2</v>
      </c>
      <c r="AM299">
        <v>22.862400000000001</v>
      </c>
      <c r="AN299" t="s">
        <v>1181</v>
      </c>
      <c r="AO299" t="s">
        <v>1180</v>
      </c>
      <c r="AP299">
        <v>0.11210000000000001</v>
      </c>
      <c r="AQ299">
        <v>0.89029999999999998</v>
      </c>
      <c r="AR299">
        <v>0.17580000000000001</v>
      </c>
      <c r="AS299">
        <v>1.8102</v>
      </c>
      <c r="AT299" t="s">
        <v>1181</v>
      </c>
      <c r="AU299" t="s">
        <v>1180</v>
      </c>
      <c r="AV299">
        <v>1.3100000000000001E-2</v>
      </c>
      <c r="AW299">
        <v>2.907</v>
      </c>
      <c r="AX299">
        <v>0.14649999999999999</v>
      </c>
      <c r="AY299">
        <v>5.5298999999999996</v>
      </c>
      <c r="AZ299" t="s">
        <v>1181</v>
      </c>
      <c r="BA299" t="s">
        <v>1180</v>
      </c>
      <c r="BB299">
        <v>1.6199999999999999E-2</v>
      </c>
      <c r="BC299">
        <v>3.4679000000000002</v>
      </c>
      <c r="BD299">
        <v>0.14879999999999999</v>
      </c>
      <c r="BE299">
        <v>5.7034000000000002</v>
      </c>
      <c r="BF299" t="s">
        <v>1181</v>
      </c>
      <c r="BG299" t="s">
        <v>1180</v>
      </c>
      <c r="BH299">
        <v>0.23619999999999999</v>
      </c>
      <c r="BI299">
        <v>0.24590000000000001</v>
      </c>
      <c r="BJ299">
        <v>0.18459999999999999</v>
      </c>
      <c r="BK299">
        <v>0.35759999999999997</v>
      </c>
      <c r="BL299" t="s">
        <v>1181</v>
      </c>
      <c r="BM299" t="s">
        <v>1180</v>
      </c>
      <c r="BN299">
        <v>0.42259999999999998</v>
      </c>
      <c r="BO299">
        <v>0.2923</v>
      </c>
      <c r="BP299">
        <v>0.32850000000000001</v>
      </c>
      <c r="BQ299">
        <v>0.52659999999999996</v>
      </c>
      <c r="BR299" t="s">
        <v>1181</v>
      </c>
      <c r="BS299" t="s">
        <v>1180</v>
      </c>
      <c r="BT299">
        <v>4.0000000000000002E-4</v>
      </c>
      <c r="BU299">
        <v>11.6974</v>
      </c>
      <c r="BV299">
        <v>7.6600000000000001E-2</v>
      </c>
      <c r="BW299">
        <v>14.9588</v>
      </c>
      <c r="BX299" t="s">
        <v>1181</v>
      </c>
      <c r="BY299" t="s">
        <v>1180</v>
      </c>
      <c r="BZ299">
        <v>4.1999999999999997E-3</v>
      </c>
      <c r="CA299">
        <v>4.8552999999999997</v>
      </c>
      <c r="CB299">
        <v>0.10970000000000001</v>
      </c>
      <c r="CC299">
        <v>8.4778000000000002</v>
      </c>
      <c r="CD299" t="s">
        <v>1184</v>
      </c>
      <c r="CE299" t="s">
        <v>1180</v>
      </c>
      <c r="CF299">
        <v>1.03E-2</v>
      </c>
      <c r="CG299">
        <v>2.2654999999999998</v>
      </c>
      <c r="CH299">
        <v>0.1095</v>
      </c>
      <c r="CI299">
        <v>4.5468000000000002</v>
      </c>
      <c r="CJ299" t="s">
        <v>1181</v>
      </c>
      <c r="CK299" t="s">
        <v>1180</v>
      </c>
      <c r="CL299">
        <v>5.5899999999999998E-2</v>
      </c>
      <c r="CM299">
        <v>0.72350000000000003</v>
      </c>
      <c r="CN299">
        <v>0.1197</v>
      </c>
      <c r="CO299">
        <v>1.8082</v>
      </c>
      <c r="CP299" t="s">
        <v>1181</v>
      </c>
      <c r="CQ299" t="s">
        <v>1180</v>
      </c>
      <c r="CR299">
        <v>0.47899999999999998</v>
      </c>
      <c r="CS299">
        <v>0.23330000000000001</v>
      </c>
      <c r="CT299">
        <v>0.33</v>
      </c>
      <c r="CU299">
        <v>0.35420000000000001</v>
      </c>
      <c r="CV299" t="s">
        <v>1181</v>
      </c>
      <c r="CW299" t="s">
        <v>1180</v>
      </c>
      <c r="CX299">
        <v>0.51839999999999997</v>
      </c>
      <c r="CY299">
        <v>0.23669999999999999</v>
      </c>
      <c r="CZ299">
        <v>0.34189999999999998</v>
      </c>
      <c r="DA299">
        <v>0.36449999999999999</v>
      </c>
      <c r="DB299" t="s">
        <v>1181</v>
      </c>
      <c r="DC299" t="s">
        <v>1180</v>
      </c>
      <c r="DD299">
        <v>0.128</v>
      </c>
      <c r="DE299">
        <v>0.77980000000000005</v>
      </c>
      <c r="DF299">
        <v>0.1895</v>
      </c>
      <c r="DG299">
        <v>1.8801000000000001</v>
      </c>
      <c r="DH299" t="s">
        <v>1181</v>
      </c>
      <c r="DI299" t="s">
        <v>1180</v>
      </c>
      <c r="DJ299">
        <v>2E-3</v>
      </c>
      <c r="DK299">
        <v>8.4789999999999992</v>
      </c>
      <c r="DL299">
        <v>0.14119999999999999</v>
      </c>
      <c r="DM299">
        <v>11.441000000000001</v>
      </c>
      <c r="DN299" t="e">
        <f>-SMDTWISL</f>
        <v>#NAME?</v>
      </c>
      <c r="DO299" t="s">
        <v>1180</v>
      </c>
      <c r="DP299">
        <v>1.3100000000000001E-2</v>
      </c>
      <c r="DQ299">
        <v>4.9349999999999996</v>
      </c>
      <c r="DR299">
        <v>0.19109999999999999</v>
      </c>
      <c r="DS299">
        <v>6.3346</v>
      </c>
      <c r="DT299">
        <v>0.1012</v>
      </c>
      <c r="DU299">
        <v>7</v>
      </c>
    </row>
    <row r="300" spans="1:125" x14ac:dyDescent="0.25">
      <c r="A300">
        <v>0</v>
      </c>
      <c r="B300" t="s">
        <v>1185</v>
      </c>
      <c r="C300" t="s">
        <v>32</v>
      </c>
      <c r="D300" t="s">
        <v>1186</v>
      </c>
      <c r="E300" t="s">
        <v>1185</v>
      </c>
      <c r="F300">
        <v>1E-4</v>
      </c>
      <c r="G300">
        <v>34.200000000000003</v>
      </c>
      <c r="H300">
        <v>3.3399999999999999E-2</v>
      </c>
      <c r="I300">
        <v>43.564599999999999</v>
      </c>
      <c r="J300" t="s">
        <v>1186</v>
      </c>
      <c r="K300" t="s">
        <v>1185</v>
      </c>
      <c r="L300">
        <v>1E-4</v>
      </c>
      <c r="M300">
        <v>34.200000000000003</v>
      </c>
      <c r="N300">
        <v>3.3399999999999999E-2</v>
      </c>
      <c r="O300">
        <v>43.564599999999999</v>
      </c>
      <c r="P300" t="s">
        <v>1186</v>
      </c>
      <c r="Q300" t="s">
        <v>1185</v>
      </c>
      <c r="R300">
        <v>1.6000000000000001E-3</v>
      </c>
      <c r="S300">
        <v>11.7583</v>
      </c>
      <c r="T300">
        <v>2.4799999999999999E-2</v>
      </c>
      <c r="U300">
        <v>34.619900000000001</v>
      </c>
      <c r="V300" t="s">
        <v>1187</v>
      </c>
      <c r="W300" t="s">
        <v>1185</v>
      </c>
      <c r="X300">
        <v>1E-4</v>
      </c>
      <c r="Y300">
        <v>28.857099999999999</v>
      </c>
      <c r="Z300">
        <v>2.8799999999999999E-2</v>
      </c>
      <c r="AA300">
        <v>37.023600000000002</v>
      </c>
      <c r="AB300" t="s">
        <v>1187</v>
      </c>
      <c r="AC300" t="s">
        <v>1185</v>
      </c>
      <c r="AD300">
        <v>1E-4</v>
      </c>
      <c r="AE300">
        <v>33.875</v>
      </c>
      <c r="AF300">
        <v>4.8500000000000001E-2</v>
      </c>
      <c r="AG300">
        <v>28.7532</v>
      </c>
      <c r="AH300" t="s">
        <v>1188</v>
      </c>
      <c r="AI300" t="s">
        <v>1185</v>
      </c>
      <c r="AJ300">
        <v>0</v>
      </c>
      <c r="AK300">
        <v>50</v>
      </c>
      <c r="AL300">
        <v>3.73E-2</v>
      </c>
      <c r="AM300">
        <v>52.584400000000002</v>
      </c>
      <c r="AN300" t="s">
        <v>1189</v>
      </c>
      <c r="AO300" t="s">
        <v>1185</v>
      </c>
      <c r="AP300">
        <v>4.0000000000000002E-4</v>
      </c>
      <c r="AQ300">
        <v>20.075500000000002</v>
      </c>
      <c r="AR300">
        <v>2.41E-2</v>
      </c>
      <c r="AS300">
        <v>35.264699999999998</v>
      </c>
      <c r="AT300" t="e">
        <f>-AWIPGYPW</f>
        <v>#NAME?</v>
      </c>
      <c r="AU300" t="s">
        <v>1185</v>
      </c>
      <c r="AV300">
        <v>1E-4</v>
      </c>
      <c r="AW300">
        <v>23.428599999999999</v>
      </c>
      <c r="AX300">
        <v>3.9899999999999998E-2</v>
      </c>
      <c r="AY300">
        <v>23.879899999999999</v>
      </c>
      <c r="AZ300" t="e">
        <f>-AWIPGYPW</f>
        <v>#NAME?</v>
      </c>
      <c r="BA300" t="s">
        <v>1185</v>
      </c>
      <c r="BB300">
        <v>0</v>
      </c>
      <c r="BC300">
        <v>27.714300000000001</v>
      </c>
      <c r="BD300">
        <v>3.39E-2</v>
      </c>
      <c r="BE300">
        <v>28.512799999999999</v>
      </c>
      <c r="BF300" t="s">
        <v>1187</v>
      </c>
      <c r="BG300" t="s">
        <v>1185</v>
      </c>
      <c r="BH300">
        <v>1.1999999999999999E-3</v>
      </c>
      <c r="BI300">
        <v>12.7584</v>
      </c>
      <c r="BJ300">
        <v>4.6399999999999997E-2</v>
      </c>
      <c r="BK300">
        <v>18.5608</v>
      </c>
      <c r="BL300" t="s">
        <v>1186</v>
      </c>
      <c r="BM300" t="s">
        <v>1185</v>
      </c>
      <c r="BN300">
        <v>0</v>
      </c>
      <c r="BO300">
        <v>37.75</v>
      </c>
      <c r="BP300">
        <v>2.2200000000000001E-2</v>
      </c>
      <c r="BQ300">
        <v>44.626300000000001</v>
      </c>
      <c r="BR300" t="s">
        <v>1186</v>
      </c>
      <c r="BS300" t="s">
        <v>1185</v>
      </c>
      <c r="BT300">
        <v>1E-4</v>
      </c>
      <c r="BU300">
        <v>19.375</v>
      </c>
      <c r="BV300">
        <v>3.5299999999999998E-2</v>
      </c>
      <c r="BW300">
        <v>42.079000000000001</v>
      </c>
      <c r="BX300" t="s">
        <v>1186</v>
      </c>
      <c r="BY300" t="s">
        <v>1185</v>
      </c>
      <c r="BZ300">
        <v>1.1999999999999999E-3</v>
      </c>
      <c r="CA300">
        <v>9.0286000000000008</v>
      </c>
      <c r="CB300">
        <v>6.08E-2</v>
      </c>
      <c r="CC300">
        <v>21.677</v>
      </c>
      <c r="CD300" t="s">
        <v>1186</v>
      </c>
      <c r="CE300" t="s">
        <v>1185</v>
      </c>
      <c r="CF300">
        <v>2.0000000000000001E-4</v>
      </c>
      <c r="CG300">
        <v>16.032299999999999</v>
      </c>
      <c r="CH300">
        <v>2.63E-2</v>
      </c>
      <c r="CI300">
        <v>35.280799999999999</v>
      </c>
      <c r="CJ300" t="e">
        <f>-AWIPGYPW</f>
        <v>#NAME?</v>
      </c>
      <c r="CK300" t="s">
        <v>1185</v>
      </c>
      <c r="CL300">
        <v>0</v>
      </c>
      <c r="CM300">
        <v>33.5</v>
      </c>
      <c r="CN300">
        <v>1.9400000000000001E-2</v>
      </c>
      <c r="CO300">
        <v>28.575299999999999</v>
      </c>
      <c r="CP300" t="s">
        <v>1187</v>
      </c>
      <c r="CQ300" t="s">
        <v>1185</v>
      </c>
      <c r="CR300">
        <v>0</v>
      </c>
      <c r="CS300">
        <v>38.333300000000001</v>
      </c>
      <c r="CT300">
        <v>1.8800000000000001E-2</v>
      </c>
      <c r="CU300">
        <v>44.534700000000001</v>
      </c>
      <c r="CV300" t="s">
        <v>1187</v>
      </c>
      <c r="CW300" t="s">
        <v>1185</v>
      </c>
      <c r="CX300">
        <v>1E-4</v>
      </c>
      <c r="CY300">
        <v>39.5</v>
      </c>
      <c r="CZ300">
        <v>2.1999999999999999E-2</v>
      </c>
      <c r="DA300">
        <v>45.4542</v>
      </c>
      <c r="DB300" t="s">
        <v>1187</v>
      </c>
      <c r="DC300" t="s">
        <v>1185</v>
      </c>
      <c r="DD300">
        <v>0</v>
      </c>
      <c r="DE300">
        <v>35.75</v>
      </c>
      <c r="DF300">
        <v>2.53E-2</v>
      </c>
      <c r="DG300">
        <v>35.194699999999997</v>
      </c>
      <c r="DH300" t="e">
        <f>-AWIPGYPW</f>
        <v>#NAME?</v>
      </c>
      <c r="DI300" t="s">
        <v>1185</v>
      </c>
      <c r="DJ300">
        <v>2.0000000000000001E-4</v>
      </c>
      <c r="DK300">
        <v>21.32</v>
      </c>
      <c r="DL300">
        <v>6.9199999999999998E-2</v>
      </c>
      <c r="DM300">
        <v>28.0549</v>
      </c>
      <c r="DN300" t="e">
        <f>-AWIPGYPW</f>
        <v>#NAME?</v>
      </c>
      <c r="DO300" t="s">
        <v>1185</v>
      </c>
      <c r="DP300">
        <v>2.0000000000000001E-4</v>
      </c>
      <c r="DQ300">
        <v>26.521699999999999</v>
      </c>
      <c r="DR300">
        <v>7.0199999999999999E-2</v>
      </c>
      <c r="DS300">
        <v>25.845600000000001</v>
      </c>
      <c r="DT300">
        <v>2.9999999999999997E-4</v>
      </c>
      <c r="DU300">
        <v>0</v>
      </c>
    </row>
    <row r="301" spans="1:125" x14ac:dyDescent="0.25">
      <c r="A301">
        <v>0</v>
      </c>
      <c r="B301" t="s">
        <v>1190</v>
      </c>
      <c r="C301" t="s">
        <v>32</v>
      </c>
      <c r="D301" t="s">
        <v>1191</v>
      </c>
      <c r="E301" t="s">
        <v>1190</v>
      </c>
      <c r="F301">
        <v>0</v>
      </c>
      <c r="G301">
        <v>85</v>
      </c>
      <c r="H301">
        <v>1.5299999999999999E-2</v>
      </c>
      <c r="I301">
        <v>79.778499999999994</v>
      </c>
      <c r="J301" t="s">
        <v>1191</v>
      </c>
      <c r="K301" t="s">
        <v>1190</v>
      </c>
      <c r="L301">
        <v>0</v>
      </c>
      <c r="M301">
        <v>85</v>
      </c>
      <c r="N301">
        <v>1.5299999999999999E-2</v>
      </c>
      <c r="O301">
        <v>79.778499999999994</v>
      </c>
      <c r="P301" t="s">
        <v>1191</v>
      </c>
      <c r="Q301" t="s">
        <v>1190</v>
      </c>
      <c r="R301">
        <v>0</v>
      </c>
      <c r="S301">
        <v>67.5</v>
      </c>
      <c r="T301">
        <v>1.5299999999999999E-2</v>
      </c>
      <c r="U301">
        <v>63.648000000000003</v>
      </c>
      <c r="V301" t="s">
        <v>1191</v>
      </c>
      <c r="W301" t="s">
        <v>1190</v>
      </c>
      <c r="X301">
        <v>0</v>
      </c>
      <c r="Y301">
        <v>75</v>
      </c>
      <c r="Z301">
        <v>1.38E-2</v>
      </c>
      <c r="AA301">
        <v>72.819699999999997</v>
      </c>
      <c r="AB301" t="s">
        <v>1192</v>
      </c>
      <c r="AC301" t="s">
        <v>1190</v>
      </c>
      <c r="AD301">
        <v>0</v>
      </c>
      <c r="AE301">
        <v>61.25</v>
      </c>
      <c r="AF301">
        <v>2.87E-2</v>
      </c>
      <c r="AG301">
        <v>51.07</v>
      </c>
      <c r="AH301" t="s">
        <v>1192</v>
      </c>
      <c r="AI301" t="s">
        <v>1190</v>
      </c>
      <c r="AJ301">
        <v>0</v>
      </c>
      <c r="AK301">
        <v>65</v>
      </c>
      <c r="AL301">
        <v>3.5900000000000001E-2</v>
      </c>
      <c r="AM301">
        <v>54.656599999999997</v>
      </c>
      <c r="AN301" t="s">
        <v>1191</v>
      </c>
      <c r="AO301" t="s">
        <v>1190</v>
      </c>
      <c r="AP301">
        <v>0</v>
      </c>
      <c r="AQ301">
        <v>72.5</v>
      </c>
      <c r="AR301">
        <v>9.9000000000000008E-3</v>
      </c>
      <c r="AS301">
        <v>68.846400000000003</v>
      </c>
      <c r="AT301" t="s">
        <v>1191</v>
      </c>
      <c r="AU301" t="s">
        <v>1190</v>
      </c>
      <c r="AV301">
        <v>0</v>
      </c>
      <c r="AW301">
        <v>65</v>
      </c>
      <c r="AX301">
        <v>1.06E-2</v>
      </c>
      <c r="AY301">
        <v>61.749699999999997</v>
      </c>
      <c r="AZ301" t="s">
        <v>1191</v>
      </c>
      <c r="BA301" t="s">
        <v>1190</v>
      </c>
      <c r="BB301">
        <v>0</v>
      </c>
      <c r="BC301">
        <v>60</v>
      </c>
      <c r="BD301">
        <v>1.14E-2</v>
      </c>
      <c r="BE301">
        <v>60.048400000000001</v>
      </c>
      <c r="BF301" t="s">
        <v>1191</v>
      </c>
      <c r="BG301" t="s">
        <v>1190</v>
      </c>
      <c r="BH301">
        <v>0</v>
      </c>
      <c r="BI301">
        <v>67.5</v>
      </c>
      <c r="BJ301">
        <v>1.6799999999999999E-2</v>
      </c>
      <c r="BK301">
        <v>68.312200000000004</v>
      </c>
      <c r="BL301" t="s">
        <v>1191</v>
      </c>
      <c r="BM301" t="s">
        <v>1190</v>
      </c>
      <c r="BN301">
        <v>0</v>
      </c>
      <c r="BO301">
        <v>65</v>
      </c>
      <c r="BP301">
        <v>1.2200000000000001E-2</v>
      </c>
      <c r="BQ301">
        <v>69.950199999999995</v>
      </c>
      <c r="BR301" t="s">
        <v>1192</v>
      </c>
      <c r="BS301" t="s">
        <v>1190</v>
      </c>
      <c r="BT301">
        <v>0</v>
      </c>
      <c r="BU301">
        <v>65</v>
      </c>
      <c r="BV301">
        <v>1.8100000000000002E-2</v>
      </c>
      <c r="BW301">
        <v>71.193100000000001</v>
      </c>
      <c r="BX301" t="s">
        <v>1193</v>
      </c>
      <c r="BY301" t="s">
        <v>1190</v>
      </c>
      <c r="BZ301">
        <v>0</v>
      </c>
      <c r="CA301">
        <v>75</v>
      </c>
      <c r="CB301">
        <v>1.38E-2</v>
      </c>
      <c r="CC301">
        <v>79.910300000000007</v>
      </c>
      <c r="CD301" t="s">
        <v>1191</v>
      </c>
      <c r="CE301" t="s">
        <v>1190</v>
      </c>
      <c r="CF301">
        <v>0</v>
      </c>
      <c r="CG301">
        <v>80</v>
      </c>
      <c r="CH301">
        <v>9.2999999999999992E-3</v>
      </c>
      <c r="CI301">
        <v>75.839399999999998</v>
      </c>
      <c r="CJ301" t="s">
        <v>1191</v>
      </c>
      <c r="CK301" t="s">
        <v>1190</v>
      </c>
      <c r="CL301">
        <v>0</v>
      </c>
      <c r="CM301">
        <v>55</v>
      </c>
      <c r="CN301">
        <v>8.0000000000000002E-3</v>
      </c>
      <c r="CO301">
        <v>59.033999999999999</v>
      </c>
      <c r="CP301" t="s">
        <v>1191</v>
      </c>
      <c r="CQ301" t="s">
        <v>1190</v>
      </c>
      <c r="CR301">
        <v>0</v>
      </c>
      <c r="CS301">
        <v>65</v>
      </c>
      <c r="CT301">
        <v>1.03E-2</v>
      </c>
      <c r="CU301">
        <v>69.537300000000002</v>
      </c>
      <c r="CV301" t="s">
        <v>1191</v>
      </c>
      <c r="CW301" t="s">
        <v>1190</v>
      </c>
      <c r="CX301">
        <v>0</v>
      </c>
      <c r="CY301">
        <v>62.5</v>
      </c>
      <c r="CZ301">
        <v>1.3100000000000001E-2</v>
      </c>
      <c r="DA301">
        <v>67.737899999999996</v>
      </c>
      <c r="DB301" t="s">
        <v>1191</v>
      </c>
      <c r="DC301" t="s">
        <v>1190</v>
      </c>
      <c r="DD301">
        <v>0</v>
      </c>
      <c r="DE301">
        <v>53.333300000000001</v>
      </c>
      <c r="DF301">
        <v>1.3100000000000001E-2</v>
      </c>
      <c r="DG301">
        <v>57.766800000000003</v>
      </c>
      <c r="DH301" t="s">
        <v>1191</v>
      </c>
      <c r="DI301" t="s">
        <v>1190</v>
      </c>
      <c r="DJ301">
        <v>0</v>
      </c>
      <c r="DK301">
        <v>65</v>
      </c>
      <c r="DL301">
        <v>2.7300000000000001E-2</v>
      </c>
      <c r="DM301">
        <v>59.217300000000002</v>
      </c>
      <c r="DN301" t="s">
        <v>1191</v>
      </c>
      <c r="DO301" t="s">
        <v>1190</v>
      </c>
      <c r="DP301">
        <v>0</v>
      </c>
      <c r="DQ301">
        <v>62.5</v>
      </c>
      <c r="DR301">
        <v>2.5100000000000001E-2</v>
      </c>
      <c r="DS301">
        <v>59.418100000000003</v>
      </c>
      <c r="DT301">
        <v>0</v>
      </c>
      <c r="DU301">
        <v>0</v>
      </c>
    </row>
    <row r="302" spans="1:125" x14ac:dyDescent="0.25">
      <c r="A302">
        <v>0</v>
      </c>
      <c r="B302" t="s">
        <v>1194</v>
      </c>
      <c r="C302" t="s">
        <v>32</v>
      </c>
      <c r="D302" t="s">
        <v>1195</v>
      </c>
      <c r="E302" t="s">
        <v>1194</v>
      </c>
      <c r="F302">
        <v>0</v>
      </c>
      <c r="G302">
        <v>55.625</v>
      </c>
      <c r="H302">
        <v>3.5099999999999999E-2</v>
      </c>
      <c r="I302">
        <v>41.391100000000002</v>
      </c>
      <c r="J302" t="s">
        <v>1195</v>
      </c>
      <c r="K302" t="s">
        <v>1194</v>
      </c>
      <c r="L302">
        <v>0</v>
      </c>
      <c r="M302">
        <v>55.625</v>
      </c>
      <c r="N302">
        <v>3.5099999999999999E-2</v>
      </c>
      <c r="O302">
        <v>41.391100000000002</v>
      </c>
      <c r="P302" t="s">
        <v>1196</v>
      </c>
      <c r="Q302" t="s">
        <v>1194</v>
      </c>
      <c r="R302">
        <v>0</v>
      </c>
      <c r="S302">
        <v>73.75</v>
      </c>
      <c r="T302">
        <v>1.9699999999999999E-2</v>
      </c>
      <c r="U302">
        <v>48.304499999999997</v>
      </c>
      <c r="V302" t="s">
        <v>1195</v>
      </c>
      <c r="W302" t="s">
        <v>1194</v>
      </c>
      <c r="X302">
        <v>0</v>
      </c>
      <c r="Y302">
        <v>38.333300000000001</v>
      </c>
      <c r="Z302">
        <v>4.1799999999999997E-2</v>
      </c>
      <c r="AA302">
        <v>23.232299999999999</v>
      </c>
      <c r="AB302" t="s">
        <v>1195</v>
      </c>
      <c r="AC302" t="s">
        <v>1194</v>
      </c>
      <c r="AD302">
        <v>1E-3</v>
      </c>
      <c r="AE302">
        <v>13.0419</v>
      </c>
      <c r="AF302">
        <v>0.15490000000000001</v>
      </c>
      <c r="AG302">
        <v>6.1702000000000004</v>
      </c>
      <c r="AH302" t="s">
        <v>1195</v>
      </c>
      <c r="AI302" t="s">
        <v>1194</v>
      </c>
      <c r="AJ302">
        <v>5.4000000000000003E-3</v>
      </c>
      <c r="AK302">
        <v>5.6745000000000001</v>
      </c>
      <c r="AL302">
        <v>0.25219999999999998</v>
      </c>
      <c r="AM302">
        <v>2.9535</v>
      </c>
      <c r="AN302" t="s">
        <v>1195</v>
      </c>
      <c r="AO302" t="s">
        <v>1194</v>
      </c>
      <c r="AP302">
        <v>0</v>
      </c>
      <c r="AQ302">
        <v>65</v>
      </c>
      <c r="AR302">
        <v>1.2500000000000001E-2</v>
      </c>
      <c r="AS302">
        <v>59.6755</v>
      </c>
      <c r="AT302" t="s">
        <v>1197</v>
      </c>
      <c r="AU302" t="s">
        <v>1194</v>
      </c>
      <c r="AV302">
        <v>0</v>
      </c>
      <c r="AW302">
        <v>65</v>
      </c>
      <c r="AX302">
        <v>1.24E-2</v>
      </c>
      <c r="AY302">
        <v>56.657699999999998</v>
      </c>
      <c r="AZ302" t="s">
        <v>1197</v>
      </c>
      <c r="BA302" t="s">
        <v>1194</v>
      </c>
      <c r="BB302">
        <v>0</v>
      </c>
      <c r="BC302">
        <v>60</v>
      </c>
      <c r="BD302">
        <v>1.35E-2</v>
      </c>
      <c r="BE302">
        <v>54.501100000000001</v>
      </c>
      <c r="BF302" t="s">
        <v>1197</v>
      </c>
      <c r="BG302" t="s">
        <v>1194</v>
      </c>
      <c r="BH302">
        <v>1E-4</v>
      </c>
      <c r="BI302">
        <v>41.4</v>
      </c>
      <c r="BJ302">
        <v>3.5799999999999998E-2</v>
      </c>
      <c r="BK302">
        <v>28.771599999999999</v>
      </c>
      <c r="BL302" t="s">
        <v>1197</v>
      </c>
      <c r="BM302" t="s">
        <v>1194</v>
      </c>
      <c r="BN302">
        <v>1E-4</v>
      </c>
      <c r="BO302">
        <v>32.428600000000003</v>
      </c>
      <c r="BP302">
        <v>4.5199999999999997E-2</v>
      </c>
      <c r="BQ302">
        <v>21.148499999999999</v>
      </c>
      <c r="BR302" t="s">
        <v>1195</v>
      </c>
      <c r="BS302" t="s">
        <v>1194</v>
      </c>
      <c r="BT302">
        <v>0</v>
      </c>
      <c r="BU302">
        <v>75</v>
      </c>
      <c r="BV302">
        <v>2.7400000000000001E-2</v>
      </c>
      <c r="BW302">
        <v>53.229700000000001</v>
      </c>
      <c r="BX302" t="s">
        <v>1198</v>
      </c>
      <c r="BY302" t="s">
        <v>1194</v>
      </c>
      <c r="BZ302">
        <v>0</v>
      </c>
      <c r="CA302">
        <v>62.5</v>
      </c>
      <c r="CB302">
        <v>2.4E-2</v>
      </c>
      <c r="CC302">
        <v>57.6892</v>
      </c>
      <c r="CD302" t="s">
        <v>1195</v>
      </c>
      <c r="CE302" t="s">
        <v>1194</v>
      </c>
      <c r="CF302">
        <v>0</v>
      </c>
      <c r="CG302">
        <v>50</v>
      </c>
      <c r="CH302">
        <v>1.5699999999999999E-2</v>
      </c>
      <c r="CI302">
        <v>54.951300000000003</v>
      </c>
      <c r="CJ302" t="s">
        <v>1197</v>
      </c>
      <c r="CK302" t="s">
        <v>1194</v>
      </c>
      <c r="CL302">
        <v>0</v>
      </c>
      <c r="CM302">
        <v>40</v>
      </c>
      <c r="CN302">
        <v>1.7399999999999999E-2</v>
      </c>
      <c r="CO302">
        <v>31.82</v>
      </c>
      <c r="CP302" t="s">
        <v>1197</v>
      </c>
      <c r="CQ302" t="s">
        <v>1194</v>
      </c>
      <c r="CR302">
        <v>1E-4</v>
      </c>
      <c r="CS302">
        <v>32</v>
      </c>
      <c r="CT302">
        <v>3.4500000000000003E-2</v>
      </c>
      <c r="CU302">
        <v>23.5397</v>
      </c>
      <c r="CV302" t="s">
        <v>1197</v>
      </c>
      <c r="CW302" t="s">
        <v>1194</v>
      </c>
      <c r="CX302">
        <v>2.0000000000000001E-4</v>
      </c>
      <c r="CY302">
        <v>26.631599999999999</v>
      </c>
      <c r="CZ302">
        <v>4.6399999999999997E-2</v>
      </c>
      <c r="DA302">
        <v>19.947299999999998</v>
      </c>
      <c r="DB302" t="s">
        <v>1197</v>
      </c>
      <c r="DC302" t="s">
        <v>1194</v>
      </c>
      <c r="DD302">
        <v>0</v>
      </c>
      <c r="DE302">
        <v>42.5</v>
      </c>
      <c r="DF302">
        <v>2.4199999999999999E-2</v>
      </c>
      <c r="DG302">
        <v>36.640799999999999</v>
      </c>
      <c r="DH302" t="s">
        <v>1195</v>
      </c>
      <c r="DI302" t="s">
        <v>1194</v>
      </c>
      <c r="DJ302">
        <v>0</v>
      </c>
      <c r="DK302">
        <v>67.5</v>
      </c>
      <c r="DL302">
        <v>2.4899999999999999E-2</v>
      </c>
      <c r="DM302">
        <v>62.589399999999998</v>
      </c>
      <c r="DN302" t="s">
        <v>1197</v>
      </c>
      <c r="DO302" t="s">
        <v>1194</v>
      </c>
      <c r="DP302">
        <v>0</v>
      </c>
      <c r="DQ302">
        <v>57.5</v>
      </c>
      <c r="DR302">
        <v>2.8199999999999999E-2</v>
      </c>
      <c r="DS302">
        <v>55.354300000000002</v>
      </c>
      <c r="DT302">
        <v>2.9999999999999997E-4</v>
      </c>
      <c r="DU302">
        <v>0</v>
      </c>
    </row>
    <row r="303" spans="1:125" x14ac:dyDescent="0.25">
      <c r="A303">
        <v>0</v>
      </c>
      <c r="B303" t="s">
        <v>1199</v>
      </c>
      <c r="C303" t="s">
        <v>32</v>
      </c>
      <c r="D303" t="s">
        <v>1200</v>
      </c>
      <c r="E303" t="s">
        <v>1199</v>
      </c>
      <c r="F303">
        <v>5.0000000000000001E-4</v>
      </c>
      <c r="G303">
        <v>19.983599999999999</v>
      </c>
      <c r="H303">
        <v>6.6500000000000004E-2</v>
      </c>
      <c r="I303">
        <v>19.149999999999999</v>
      </c>
      <c r="J303" t="s">
        <v>1200</v>
      </c>
      <c r="K303" t="s">
        <v>1199</v>
      </c>
      <c r="L303">
        <v>5.0000000000000001E-4</v>
      </c>
      <c r="M303">
        <v>19.983599999999999</v>
      </c>
      <c r="N303">
        <v>6.6500000000000004E-2</v>
      </c>
      <c r="O303">
        <v>19.149999999999999</v>
      </c>
      <c r="P303" t="e">
        <f>-WIPGYPWL</f>
        <v>#NAME?</v>
      </c>
      <c r="Q303" t="s">
        <v>1199</v>
      </c>
      <c r="R303">
        <v>8.9999999999999998E-4</v>
      </c>
      <c r="S303">
        <v>14.9673</v>
      </c>
      <c r="T303">
        <v>2.4E-2</v>
      </c>
      <c r="U303">
        <v>36.511800000000001</v>
      </c>
      <c r="V303" t="s">
        <v>1200</v>
      </c>
      <c r="W303" t="s">
        <v>1199</v>
      </c>
      <c r="X303">
        <v>0</v>
      </c>
      <c r="Y303">
        <v>41</v>
      </c>
      <c r="Z303">
        <v>3.6600000000000001E-2</v>
      </c>
      <c r="AA303">
        <v>27.740200000000002</v>
      </c>
      <c r="AB303" t="s">
        <v>1201</v>
      </c>
      <c r="AC303" t="s">
        <v>1199</v>
      </c>
      <c r="AD303">
        <v>0</v>
      </c>
      <c r="AE303">
        <v>47</v>
      </c>
      <c r="AF303">
        <v>3.9699999999999999E-2</v>
      </c>
      <c r="AG303">
        <v>36.516800000000003</v>
      </c>
      <c r="AH303" t="s">
        <v>1202</v>
      </c>
      <c r="AI303" t="s">
        <v>1199</v>
      </c>
      <c r="AJ303">
        <v>0</v>
      </c>
      <c r="AK303">
        <v>68.75</v>
      </c>
      <c r="AL303">
        <v>2.9600000000000001E-2</v>
      </c>
      <c r="AM303">
        <v>65.481899999999996</v>
      </c>
      <c r="AN303" t="s">
        <v>1200</v>
      </c>
      <c r="AO303" t="s">
        <v>1199</v>
      </c>
      <c r="AP303">
        <v>0.1191</v>
      </c>
      <c r="AQ303">
        <v>0.84509999999999996</v>
      </c>
      <c r="AR303">
        <v>0.24890000000000001</v>
      </c>
      <c r="AS303">
        <v>0.73080000000000001</v>
      </c>
      <c r="AT303" t="s">
        <v>1200</v>
      </c>
      <c r="AU303" t="s">
        <v>1199</v>
      </c>
      <c r="AV303">
        <v>6.9999999999999999E-4</v>
      </c>
      <c r="AW303">
        <v>9.7750000000000004</v>
      </c>
      <c r="AX303">
        <v>8.5300000000000001E-2</v>
      </c>
      <c r="AY303">
        <v>10.98</v>
      </c>
      <c r="AZ303" t="s">
        <v>1202</v>
      </c>
      <c r="BA303" t="s">
        <v>1199</v>
      </c>
      <c r="BB303">
        <v>1.1000000000000001E-3</v>
      </c>
      <c r="BC303">
        <v>10.440300000000001</v>
      </c>
      <c r="BD303">
        <v>9.1399999999999995E-2</v>
      </c>
      <c r="BE303">
        <v>10.689500000000001</v>
      </c>
      <c r="BF303" t="s">
        <v>1200</v>
      </c>
      <c r="BG303" t="s">
        <v>1199</v>
      </c>
      <c r="BH303">
        <v>4.1000000000000003E-3</v>
      </c>
      <c r="BI303">
        <v>6.2933000000000003</v>
      </c>
      <c r="BJ303">
        <v>9.3600000000000003E-2</v>
      </c>
      <c r="BK303">
        <v>3.2338</v>
      </c>
      <c r="BL303" t="s">
        <v>1201</v>
      </c>
      <c r="BM303" t="s">
        <v>1199</v>
      </c>
      <c r="BN303">
        <v>3.5000000000000001E-3</v>
      </c>
      <c r="BO303">
        <v>6.7769000000000004</v>
      </c>
      <c r="BP303">
        <v>8.77E-2</v>
      </c>
      <c r="BQ303">
        <v>7.7724000000000002</v>
      </c>
      <c r="BR303" t="s">
        <v>1201</v>
      </c>
      <c r="BS303" t="s">
        <v>1199</v>
      </c>
      <c r="BT303">
        <v>1E-4</v>
      </c>
      <c r="BU303">
        <v>20.714300000000001</v>
      </c>
      <c r="BV303">
        <v>6.9900000000000004E-2</v>
      </c>
      <c r="BW303">
        <v>17.4161</v>
      </c>
      <c r="BX303" t="s">
        <v>1201</v>
      </c>
      <c r="BY303" t="s">
        <v>1199</v>
      </c>
      <c r="BZ303">
        <v>1E-3</v>
      </c>
      <c r="CA303">
        <v>9.9769000000000005</v>
      </c>
      <c r="CB303">
        <v>0.1036</v>
      </c>
      <c r="CC303">
        <v>9.3348999999999993</v>
      </c>
      <c r="CD303" t="s">
        <v>1201</v>
      </c>
      <c r="CE303" t="s">
        <v>1199</v>
      </c>
      <c r="CF303">
        <v>2.5999999999999999E-3</v>
      </c>
      <c r="CG303">
        <v>5.0805999999999996</v>
      </c>
      <c r="CH303">
        <v>0.11210000000000001</v>
      </c>
      <c r="CI303">
        <v>4.3411999999999997</v>
      </c>
      <c r="CJ303" t="s">
        <v>1201</v>
      </c>
      <c r="CK303" t="s">
        <v>1199</v>
      </c>
      <c r="CL303">
        <v>4.0000000000000002E-4</v>
      </c>
      <c r="CM303">
        <v>11.0633</v>
      </c>
      <c r="CN303">
        <v>4.5600000000000002E-2</v>
      </c>
      <c r="CO303">
        <v>9.7568999999999999</v>
      </c>
      <c r="CP303" t="s">
        <v>1201</v>
      </c>
      <c r="CQ303" t="s">
        <v>1199</v>
      </c>
      <c r="CR303">
        <v>1.5E-3</v>
      </c>
      <c r="CS303">
        <v>9.1087000000000007</v>
      </c>
      <c r="CT303">
        <v>6.7699999999999996E-2</v>
      </c>
      <c r="CU303">
        <v>8.9327000000000005</v>
      </c>
      <c r="CV303" t="s">
        <v>1201</v>
      </c>
      <c r="CW303" t="s">
        <v>1199</v>
      </c>
      <c r="CX303">
        <v>2.7000000000000001E-3</v>
      </c>
      <c r="CY303">
        <v>8.8451000000000004</v>
      </c>
      <c r="CZ303">
        <v>8.5199999999999998E-2</v>
      </c>
      <c r="DA303">
        <v>7.7657999999999996</v>
      </c>
      <c r="DB303" t="s">
        <v>1200</v>
      </c>
      <c r="DC303" t="s">
        <v>1199</v>
      </c>
      <c r="DD303">
        <v>1.1999999999999999E-3</v>
      </c>
      <c r="DE303">
        <v>11.049799999999999</v>
      </c>
      <c r="DF303">
        <v>7.2700000000000001E-2</v>
      </c>
      <c r="DG303">
        <v>10.543799999999999</v>
      </c>
      <c r="DH303" t="s">
        <v>1201</v>
      </c>
      <c r="DI303" t="s">
        <v>1199</v>
      </c>
      <c r="DJ303">
        <v>8.9999999999999998E-4</v>
      </c>
      <c r="DK303">
        <v>12.0494</v>
      </c>
      <c r="DL303">
        <v>9.9199999999999997E-2</v>
      </c>
      <c r="DM303">
        <v>18.529299999999999</v>
      </c>
      <c r="DN303" t="s">
        <v>1203</v>
      </c>
      <c r="DO303" t="s">
        <v>1199</v>
      </c>
      <c r="DP303">
        <v>6.9999999999999999E-4</v>
      </c>
      <c r="DQ303">
        <v>17.2667</v>
      </c>
      <c r="DR303">
        <v>8.7300000000000003E-2</v>
      </c>
      <c r="DS303">
        <v>20.173300000000001</v>
      </c>
      <c r="DT303">
        <v>7.1000000000000004E-3</v>
      </c>
      <c r="DU303">
        <v>1</v>
      </c>
    </row>
    <row r="304" spans="1:125" x14ac:dyDescent="0.25">
      <c r="A304">
        <v>0</v>
      </c>
      <c r="B304" t="s">
        <v>1204</v>
      </c>
      <c r="C304" t="s">
        <v>32</v>
      </c>
      <c r="D304" t="s">
        <v>1205</v>
      </c>
      <c r="E304" t="s">
        <v>1204</v>
      </c>
      <c r="F304">
        <v>1E-4</v>
      </c>
      <c r="G304">
        <v>40</v>
      </c>
      <c r="H304">
        <v>1.8499999999999999E-2</v>
      </c>
      <c r="I304">
        <v>71.774799999999999</v>
      </c>
      <c r="J304" t="s">
        <v>1205</v>
      </c>
      <c r="K304" t="s">
        <v>1204</v>
      </c>
      <c r="L304">
        <v>1E-4</v>
      </c>
      <c r="M304">
        <v>40</v>
      </c>
      <c r="N304">
        <v>1.8499999999999999E-2</v>
      </c>
      <c r="O304">
        <v>71.774799999999999</v>
      </c>
      <c r="P304" t="s">
        <v>1205</v>
      </c>
      <c r="Q304" t="s">
        <v>1204</v>
      </c>
      <c r="R304">
        <v>4.8999999999999998E-3</v>
      </c>
      <c r="S304">
        <v>6.9128999999999996</v>
      </c>
      <c r="T304">
        <v>2.98E-2</v>
      </c>
      <c r="U304">
        <v>25.6813</v>
      </c>
      <c r="V304" t="s">
        <v>1205</v>
      </c>
      <c r="W304" t="s">
        <v>1204</v>
      </c>
      <c r="X304">
        <v>0</v>
      </c>
      <c r="Y304">
        <v>34.75</v>
      </c>
      <c r="Z304">
        <v>2.1899999999999999E-2</v>
      </c>
      <c r="AA304">
        <v>49.834800000000001</v>
      </c>
      <c r="AB304" t="s">
        <v>1205</v>
      </c>
      <c r="AC304" t="s">
        <v>1204</v>
      </c>
      <c r="AD304">
        <v>1E-4</v>
      </c>
      <c r="AE304">
        <v>28.692299999999999</v>
      </c>
      <c r="AF304">
        <v>2.9000000000000001E-2</v>
      </c>
      <c r="AG304">
        <v>50.628399999999999</v>
      </c>
      <c r="AH304" t="s">
        <v>1206</v>
      </c>
      <c r="AI304" t="s">
        <v>1204</v>
      </c>
      <c r="AJ304">
        <v>0</v>
      </c>
      <c r="AK304">
        <v>48.5</v>
      </c>
      <c r="AL304">
        <v>2.53E-2</v>
      </c>
      <c r="AM304">
        <v>73.456400000000002</v>
      </c>
      <c r="AN304" t="s">
        <v>1205</v>
      </c>
      <c r="AO304" t="s">
        <v>1204</v>
      </c>
      <c r="AP304">
        <v>2.0000000000000001E-4</v>
      </c>
      <c r="AQ304">
        <v>27.222200000000001</v>
      </c>
      <c r="AR304">
        <v>1.5900000000000001E-2</v>
      </c>
      <c r="AS304">
        <v>50.205300000000001</v>
      </c>
      <c r="AT304" t="s">
        <v>1206</v>
      </c>
      <c r="AU304" t="s">
        <v>1204</v>
      </c>
      <c r="AV304">
        <v>0</v>
      </c>
      <c r="AW304">
        <v>32.5</v>
      </c>
      <c r="AX304">
        <v>1.55E-2</v>
      </c>
      <c r="AY304">
        <v>49.416699999999999</v>
      </c>
      <c r="AZ304" t="s">
        <v>1205</v>
      </c>
      <c r="BA304" t="s">
        <v>1204</v>
      </c>
      <c r="BB304">
        <v>0</v>
      </c>
      <c r="BC304">
        <v>34</v>
      </c>
      <c r="BD304">
        <v>1.7399999999999999E-2</v>
      </c>
      <c r="BE304">
        <v>46.5989</v>
      </c>
      <c r="BF304" t="s">
        <v>1205</v>
      </c>
      <c r="BG304" t="s">
        <v>1204</v>
      </c>
      <c r="BH304">
        <v>5.4000000000000003E-3</v>
      </c>
      <c r="BI304">
        <v>5.3517999999999999</v>
      </c>
      <c r="BJ304">
        <v>5.1200000000000002E-2</v>
      </c>
      <c r="BK304">
        <v>15.2737</v>
      </c>
      <c r="BL304" t="s">
        <v>1205</v>
      </c>
      <c r="BM304" t="s">
        <v>1204</v>
      </c>
      <c r="BN304">
        <v>1E-4</v>
      </c>
      <c r="BO304">
        <v>36</v>
      </c>
      <c r="BP304">
        <v>2.0500000000000001E-2</v>
      </c>
      <c r="BQ304">
        <v>47.887599999999999</v>
      </c>
      <c r="BR304" t="s">
        <v>1205</v>
      </c>
      <c r="BS304" t="s">
        <v>1204</v>
      </c>
      <c r="BT304">
        <v>1.1999999999999999E-3</v>
      </c>
      <c r="BU304">
        <v>6.8994</v>
      </c>
      <c r="BV304">
        <v>4.5900000000000003E-2</v>
      </c>
      <c r="BW304">
        <v>31.382400000000001</v>
      </c>
      <c r="BX304" t="s">
        <v>1205</v>
      </c>
      <c r="BY304" t="s">
        <v>1204</v>
      </c>
      <c r="BZ304">
        <v>1.4200000000000001E-2</v>
      </c>
      <c r="CA304">
        <v>2.4180000000000001</v>
      </c>
      <c r="CB304">
        <v>0.1052</v>
      </c>
      <c r="CC304">
        <v>9.1003000000000007</v>
      </c>
      <c r="CD304" t="s">
        <v>1205</v>
      </c>
      <c r="CE304" t="s">
        <v>1204</v>
      </c>
      <c r="CF304">
        <v>1.1000000000000001E-3</v>
      </c>
      <c r="CG304">
        <v>7.8916000000000004</v>
      </c>
      <c r="CH304">
        <v>3.9300000000000002E-2</v>
      </c>
      <c r="CI304">
        <v>22.749700000000001</v>
      </c>
      <c r="CJ304" t="s">
        <v>1205</v>
      </c>
      <c r="CK304" t="s">
        <v>1204</v>
      </c>
      <c r="CL304">
        <v>0</v>
      </c>
      <c r="CM304">
        <v>34</v>
      </c>
      <c r="CN304">
        <v>9.4999999999999998E-3</v>
      </c>
      <c r="CO304">
        <v>52.585500000000003</v>
      </c>
      <c r="CP304" t="s">
        <v>1205</v>
      </c>
      <c r="CQ304" t="s">
        <v>1204</v>
      </c>
      <c r="CR304">
        <v>0</v>
      </c>
      <c r="CS304">
        <v>37</v>
      </c>
      <c r="CT304">
        <v>1.6199999999999999E-2</v>
      </c>
      <c r="CU304">
        <v>50.696300000000001</v>
      </c>
      <c r="CV304" t="s">
        <v>1205</v>
      </c>
      <c r="CW304" t="s">
        <v>1204</v>
      </c>
      <c r="CX304">
        <v>1E-4</v>
      </c>
      <c r="CY304">
        <v>38</v>
      </c>
      <c r="CZ304">
        <v>1.8499999999999999E-2</v>
      </c>
      <c r="DA304">
        <v>52.868299999999998</v>
      </c>
      <c r="DB304" t="s">
        <v>1205</v>
      </c>
      <c r="DC304" t="s">
        <v>1204</v>
      </c>
      <c r="DD304">
        <v>0</v>
      </c>
      <c r="DE304">
        <v>39</v>
      </c>
      <c r="DF304">
        <v>1.52E-2</v>
      </c>
      <c r="DG304">
        <v>52.480200000000004</v>
      </c>
      <c r="DH304" t="s">
        <v>1205</v>
      </c>
      <c r="DI304" t="s">
        <v>1204</v>
      </c>
      <c r="DJ304">
        <v>1E-4</v>
      </c>
      <c r="DK304">
        <v>25.071400000000001</v>
      </c>
      <c r="DL304">
        <v>4.4999999999999998E-2</v>
      </c>
      <c r="DM304">
        <v>41.660499999999999</v>
      </c>
      <c r="DN304" t="s">
        <v>1205</v>
      </c>
      <c r="DO304" t="s">
        <v>1204</v>
      </c>
      <c r="DP304">
        <v>1E-4</v>
      </c>
      <c r="DQ304">
        <v>31.363600000000002</v>
      </c>
      <c r="DR304">
        <v>4.0399999999999998E-2</v>
      </c>
      <c r="DS304">
        <v>43.0627</v>
      </c>
      <c r="DT304">
        <v>1.4E-3</v>
      </c>
      <c r="DU304">
        <v>0</v>
      </c>
    </row>
    <row r="305" spans="1:125" x14ac:dyDescent="0.25">
      <c r="A305">
        <v>0</v>
      </c>
      <c r="B305" t="s">
        <v>1207</v>
      </c>
      <c r="C305" t="s">
        <v>32</v>
      </c>
      <c r="D305" t="s">
        <v>1208</v>
      </c>
      <c r="E305" t="s">
        <v>1207</v>
      </c>
      <c r="F305">
        <v>0</v>
      </c>
      <c r="G305">
        <v>62.857100000000003</v>
      </c>
      <c r="H305">
        <v>2.2700000000000001E-2</v>
      </c>
      <c r="I305">
        <v>62.247</v>
      </c>
      <c r="J305" t="s">
        <v>1208</v>
      </c>
      <c r="K305" t="s">
        <v>1207</v>
      </c>
      <c r="L305">
        <v>0</v>
      </c>
      <c r="M305">
        <v>62.857100000000003</v>
      </c>
      <c r="N305">
        <v>2.2700000000000001E-2</v>
      </c>
      <c r="O305">
        <v>62.247</v>
      </c>
      <c r="P305" t="s">
        <v>1209</v>
      </c>
      <c r="Q305" t="s">
        <v>1207</v>
      </c>
      <c r="R305">
        <v>0</v>
      </c>
      <c r="S305">
        <v>81.666700000000006</v>
      </c>
      <c r="T305">
        <v>1.1599999999999999E-2</v>
      </c>
      <c r="U305">
        <v>78.886200000000002</v>
      </c>
      <c r="V305" t="s">
        <v>1208</v>
      </c>
      <c r="W305" t="s">
        <v>1207</v>
      </c>
      <c r="X305">
        <v>0</v>
      </c>
      <c r="Y305">
        <v>67.5</v>
      </c>
      <c r="Z305">
        <v>1.35E-2</v>
      </c>
      <c r="AA305">
        <v>73.6721</v>
      </c>
      <c r="AB305" t="s">
        <v>1208</v>
      </c>
      <c r="AC305" t="s">
        <v>1207</v>
      </c>
      <c r="AD305">
        <v>0</v>
      </c>
      <c r="AE305">
        <v>58</v>
      </c>
      <c r="AF305">
        <v>3.1199999999999999E-2</v>
      </c>
      <c r="AG305">
        <v>47.155900000000003</v>
      </c>
      <c r="AH305" t="s">
        <v>1208</v>
      </c>
      <c r="AI305" t="s">
        <v>1207</v>
      </c>
      <c r="AJ305">
        <v>0</v>
      </c>
      <c r="AK305">
        <v>59.285699999999999</v>
      </c>
      <c r="AL305">
        <v>4.0399999999999998E-2</v>
      </c>
      <c r="AM305">
        <v>48.079000000000001</v>
      </c>
      <c r="AN305" t="s">
        <v>1208</v>
      </c>
      <c r="AO305" t="s">
        <v>1207</v>
      </c>
      <c r="AP305">
        <v>0</v>
      </c>
      <c r="AQ305">
        <v>72.5</v>
      </c>
      <c r="AR305">
        <v>8.9999999999999993E-3</v>
      </c>
      <c r="AS305">
        <v>72.279300000000006</v>
      </c>
      <c r="AT305" t="s">
        <v>1208</v>
      </c>
      <c r="AU305" t="s">
        <v>1207</v>
      </c>
      <c r="AV305">
        <v>0</v>
      </c>
      <c r="AW305">
        <v>55</v>
      </c>
      <c r="AX305">
        <v>1.14E-2</v>
      </c>
      <c r="AY305">
        <v>59.257300000000001</v>
      </c>
      <c r="AZ305" t="s">
        <v>1208</v>
      </c>
      <c r="BA305" t="s">
        <v>1207</v>
      </c>
      <c r="BB305">
        <v>0</v>
      </c>
      <c r="BC305">
        <v>60</v>
      </c>
      <c r="BD305">
        <v>1.11E-2</v>
      </c>
      <c r="BE305">
        <v>60.900799999999997</v>
      </c>
      <c r="BF305" t="s">
        <v>1208</v>
      </c>
      <c r="BG305" t="s">
        <v>1207</v>
      </c>
      <c r="BH305">
        <v>0</v>
      </c>
      <c r="BI305">
        <v>65</v>
      </c>
      <c r="BJ305">
        <v>1.44E-2</v>
      </c>
      <c r="BK305">
        <v>76.415000000000006</v>
      </c>
      <c r="BL305" t="s">
        <v>1210</v>
      </c>
      <c r="BM305" t="s">
        <v>1207</v>
      </c>
      <c r="BN305">
        <v>0</v>
      </c>
      <c r="BO305">
        <v>67.5</v>
      </c>
      <c r="BP305">
        <v>1.01E-2</v>
      </c>
      <c r="BQ305">
        <v>77.323700000000002</v>
      </c>
      <c r="BR305" t="s">
        <v>1208</v>
      </c>
      <c r="BS305" t="s">
        <v>1207</v>
      </c>
      <c r="BT305">
        <v>0</v>
      </c>
      <c r="BU305">
        <v>75</v>
      </c>
      <c r="BV305">
        <v>1.37E-2</v>
      </c>
      <c r="BW305">
        <v>81.732200000000006</v>
      </c>
      <c r="BX305" t="s">
        <v>1208</v>
      </c>
      <c r="BY305" t="s">
        <v>1207</v>
      </c>
      <c r="BZ305">
        <v>0</v>
      </c>
      <c r="CA305">
        <v>75</v>
      </c>
      <c r="CB305">
        <v>1.06E-2</v>
      </c>
      <c r="CC305">
        <v>88.158699999999996</v>
      </c>
      <c r="CD305" t="s">
        <v>1209</v>
      </c>
      <c r="CE305" t="s">
        <v>1207</v>
      </c>
      <c r="CF305">
        <v>0</v>
      </c>
      <c r="CG305">
        <v>80</v>
      </c>
      <c r="CH305">
        <v>6.6E-3</v>
      </c>
      <c r="CI305">
        <v>87.133600000000001</v>
      </c>
      <c r="CJ305" t="s">
        <v>1208</v>
      </c>
      <c r="CK305" t="s">
        <v>1207</v>
      </c>
      <c r="CL305">
        <v>0</v>
      </c>
      <c r="CM305">
        <v>60</v>
      </c>
      <c r="CN305">
        <v>7.1999999999999998E-3</v>
      </c>
      <c r="CO305">
        <v>62.9938</v>
      </c>
      <c r="CP305" t="s">
        <v>1210</v>
      </c>
      <c r="CQ305" t="s">
        <v>1207</v>
      </c>
      <c r="CR305">
        <v>0</v>
      </c>
      <c r="CS305">
        <v>70</v>
      </c>
      <c r="CT305">
        <v>9.1999999999999998E-3</v>
      </c>
      <c r="CU305">
        <v>74.405100000000004</v>
      </c>
      <c r="CV305" t="s">
        <v>1209</v>
      </c>
      <c r="CW305" t="s">
        <v>1207</v>
      </c>
      <c r="CX305">
        <v>0</v>
      </c>
      <c r="CY305">
        <v>65</v>
      </c>
      <c r="CZ305">
        <v>1.21E-2</v>
      </c>
      <c r="DA305">
        <v>70.793700000000001</v>
      </c>
      <c r="DB305" t="s">
        <v>1208</v>
      </c>
      <c r="DC305" t="s">
        <v>1207</v>
      </c>
      <c r="DD305">
        <v>0</v>
      </c>
      <c r="DE305">
        <v>62.5</v>
      </c>
      <c r="DF305">
        <v>1.0999999999999999E-2</v>
      </c>
      <c r="DG305">
        <v>64.099900000000005</v>
      </c>
      <c r="DH305" t="s">
        <v>1208</v>
      </c>
      <c r="DI305" t="s">
        <v>1207</v>
      </c>
      <c r="DJ305">
        <v>0</v>
      </c>
      <c r="DK305">
        <v>55</v>
      </c>
      <c r="DL305">
        <v>2.35E-2</v>
      </c>
      <c r="DM305">
        <v>64.698999999999998</v>
      </c>
      <c r="DN305" t="s">
        <v>1208</v>
      </c>
      <c r="DO305" t="s">
        <v>1207</v>
      </c>
      <c r="DP305">
        <v>0</v>
      </c>
      <c r="DQ305">
        <v>58.75</v>
      </c>
      <c r="DR305">
        <v>2.0199999999999999E-2</v>
      </c>
      <c r="DS305">
        <v>67.070499999999996</v>
      </c>
      <c r="DT305">
        <v>0</v>
      </c>
      <c r="DU305">
        <v>0</v>
      </c>
    </row>
    <row r="306" spans="1:125" x14ac:dyDescent="0.25">
      <c r="A306">
        <v>0</v>
      </c>
      <c r="B306" t="s">
        <v>1211</v>
      </c>
      <c r="C306" t="s">
        <v>32</v>
      </c>
      <c r="D306" t="s">
        <v>1212</v>
      </c>
      <c r="E306" t="s">
        <v>1211</v>
      </c>
      <c r="F306">
        <v>0.1172</v>
      </c>
      <c r="G306">
        <v>1.3269</v>
      </c>
      <c r="H306">
        <v>0.26269999999999999</v>
      </c>
      <c r="I306">
        <v>2.4100999999999999</v>
      </c>
      <c r="J306" t="s">
        <v>1212</v>
      </c>
      <c r="K306" t="s">
        <v>1211</v>
      </c>
      <c r="L306">
        <v>0.1172</v>
      </c>
      <c r="M306">
        <v>1.3269</v>
      </c>
      <c r="N306">
        <v>0.26269999999999999</v>
      </c>
      <c r="O306">
        <v>2.4100999999999999</v>
      </c>
      <c r="P306" t="s">
        <v>1213</v>
      </c>
      <c r="Q306" t="s">
        <v>1211</v>
      </c>
      <c r="R306">
        <v>2.0000000000000001E-4</v>
      </c>
      <c r="S306">
        <v>31.5</v>
      </c>
      <c r="T306">
        <v>1.9400000000000001E-2</v>
      </c>
      <c r="U306">
        <v>49.105800000000002</v>
      </c>
      <c r="V306" t="s">
        <v>1214</v>
      </c>
      <c r="W306" t="s">
        <v>1211</v>
      </c>
      <c r="X306">
        <v>1E-4</v>
      </c>
      <c r="Y306">
        <v>29</v>
      </c>
      <c r="Z306">
        <v>3.2800000000000003E-2</v>
      </c>
      <c r="AA306">
        <v>31.717400000000001</v>
      </c>
      <c r="AB306" t="s">
        <v>1214</v>
      </c>
      <c r="AC306" t="s">
        <v>1211</v>
      </c>
      <c r="AD306">
        <v>2.0000000000000001E-4</v>
      </c>
      <c r="AE306">
        <v>23.076899999999998</v>
      </c>
      <c r="AF306">
        <v>5.1799999999999999E-2</v>
      </c>
      <c r="AG306">
        <v>26.462700000000002</v>
      </c>
      <c r="AH306" t="s">
        <v>1213</v>
      </c>
      <c r="AI306" t="s">
        <v>1211</v>
      </c>
      <c r="AJ306">
        <v>1E-4</v>
      </c>
      <c r="AK306">
        <v>31.222200000000001</v>
      </c>
      <c r="AL306">
        <v>3.7999999999999999E-2</v>
      </c>
      <c r="AM306">
        <v>51.616900000000001</v>
      </c>
      <c r="AN306" t="s">
        <v>1215</v>
      </c>
      <c r="AO306" t="s">
        <v>1211</v>
      </c>
      <c r="AP306">
        <v>2.7E-2</v>
      </c>
      <c r="AQ306">
        <v>2.7543000000000002</v>
      </c>
      <c r="AR306">
        <v>0.1157</v>
      </c>
      <c r="AS306">
        <v>4.3765999999999998</v>
      </c>
      <c r="AT306" t="s">
        <v>1213</v>
      </c>
      <c r="AU306" t="s">
        <v>1211</v>
      </c>
      <c r="AV306">
        <v>5.0000000000000001E-4</v>
      </c>
      <c r="AW306">
        <v>11.311299999999999</v>
      </c>
      <c r="AX306">
        <v>5.5E-2</v>
      </c>
      <c r="AY306">
        <v>17.615300000000001</v>
      </c>
      <c r="AZ306" t="s">
        <v>1213</v>
      </c>
      <c r="BA306" t="s">
        <v>1211</v>
      </c>
      <c r="BB306">
        <v>8.0000000000000004E-4</v>
      </c>
      <c r="BC306">
        <v>11.8261</v>
      </c>
      <c r="BD306">
        <v>5.6099999999999997E-2</v>
      </c>
      <c r="BE306">
        <v>18.109500000000001</v>
      </c>
      <c r="BF306" t="s">
        <v>1213</v>
      </c>
      <c r="BG306" t="s">
        <v>1211</v>
      </c>
      <c r="BH306">
        <v>8.6999999999999994E-3</v>
      </c>
      <c r="BI306">
        <v>3.9253</v>
      </c>
      <c r="BJ306">
        <v>8.2100000000000006E-2</v>
      </c>
      <c r="BK306">
        <v>4.7763999999999998</v>
      </c>
      <c r="BL306" t="s">
        <v>1215</v>
      </c>
      <c r="BM306" t="s">
        <v>1211</v>
      </c>
      <c r="BN306">
        <v>3.3999999999999998E-3</v>
      </c>
      <c r="BO306">
        <v>6.8048000000000002</v>
      </c>
      <c r="BP306">
        <v>6.5000000000000002E-2</v>
      </c>
      <c r="BQ306">
        <v>12.5633</v>
      </c>
      <c r="BR306" t="s">
        <v>1213</v>
      </c>
      <c r="BS306" t="s">
        <v>1211</v>
      </c>
      <c r="BT306">
        <v>2.9999999999999997E-4</v>
      </c>
      <c r="BU306">
        <v>14.5814</v>
      </c>
      <c r="BV306">
        <v>6.8599999999999994E-2</v>
      </c>
      <c r="BW306">
        <v>17.947399999999998</v>
      </c>
      <c r="BX306" t="s">
        <v>1215</v>
      </c>
      <c r="BY306" t="s">
        <v>1211</v>
      </c>
      <c r="BZ306">
        <v>6.9999999999999999E-4</v>
      </c>
      <c r="CA306">
        <v>11.8444</v>
      </c>
      <c r="CB306">
        <v>7.7200000000000005E-2</v>
      </c>
      <c r="CC306">
        <v>15.3223</v>
      </c>
      <c r="CD306" t="s">
        <v>1215</v>
      </c>
      <c r="CE306" t="s">
        <v>1211</v>
      </c>
      <c r="CF306">
        <v>1.6999999999999999E-3</v>
      </c>
      <c r="CG306">
        <v>6.3733000000000004</v>
      </c>
      <c r="CH306">
        <v>8.8599999999999998E-2</v>
      </c>
      <c r="CI306">
        <v>6.8586</v>
      </c>
      <c r="CJ306" t="s">
        <v>1213</v>
      </c>
      <c r="CK306" t="s">
        <v>1211</v>
      </c>
      <c r="CL306">
        <v>1.4E-3</v>
      </c>
      <c r="CM306">
        <v>6.35</v>
      </c>
      <c r="CN306">
        <v>4.3200000000000002E-2</v>
      </c>
      <c r="CO306">
        <v>10.609400000000001</v>
      </c>
      <c r="CP306" t="s">
        <v>1214</v>
      </c>
      <c r="CQ306" t="s">
        <v>1211</v>
      </c>
      <c r="CR306">
        <v>2.0999999999999999E-3</v>
      </c>
      <c r="CS306">
        <v>7.8592000000000004</v>
      </c>
      <c r="CT306">
        <v>4.9299999999999997E-2</v>
      </c>
      <c r="CU306">
        <v>14.6662</v>
      </c>
      <c r="CV306" t="s">
        <v>1214</v>
      </c>
      <c r="CW306" t="s">
        <v>1211</v>
      </c>
      <c r="CX306">
        <v>4.1000000000000003E-3</v>
      </c>
      <c r="CY306">
        <v>7.3281999999999998</v>
      </c>
      <c r="CZ306">
        <v>6.25E-2</v>
      </c>
      <c r="DA306">
        <v>13.0075</v>
      </c>
      <c r="DB306" t="s">
        <v>1213</v>
      </c>
      <c r="DC306" t="s">
        <v>1211</v>
      </c>
      <c r="DD306">
        <v>2.0999999999999999E-3</v>
      </c>
      <c r="DE306">
        <v>8.9821000000000009</v>
      </c>
      <c r="DF306">
        <v>5.3600000000000002E-2</v>
      </c>
      <c r="DG306">
        <v>15.858000000000001</v>
      </c>
      <c r="DH306" t="s">
        <v>1214</v>
      </c>
      <c r="DI306" t="s">
        <v>1211</v>
      </c>
      <c r="DJ306">
        <v>1E-3</v>
      </c>
      <c r="DK306">
        <v>11.7143</v>
      </c>
      <c r="DL306">
        <v>7.3899999999999993E-2</v>
      </c>
      <c r="DM306">
        <v>26.1892</v>
      </c>
      <c r="DN306" t="s">
        <v>1214</v>
      </c>
      <c r="DO306" t="s">
        <v>1211</v>
      </c>
      <c r="DP306">
        <v>2.3E-3</v>
      </c>
      <c r="DQ306">
        <v>10.8216</v>
      </c>
      <c r="DR306">
        <v>0.1142</v>
      </c>
      <c r="DS306">
        <v>14.322699999999999</v>
      </c>
      <c r="DT306">
        <v>1.46E-2</v>
      </c>
      <c r="DU306">
        <v>2</v>
      </c>
    </row>
    <row r="307" spans="1:125" x14ac:dyDescent="0.25">
      <c r="A307">
        <v>0</v>
      </c>
      <c r="B307" t="s">
        <v>1216</v>
      </c>
      <c r="C307" t="s">
        <v>32</v>
      </c>
      <c r="D307" t="s">
        <v>1217</v>
      </c>
      <c r="E307" t="s">
        <v>1216</v>
      </c>
      <c r="F307">
        <v>5.9999999999999995E-4</v>
      </c>
      <c r="G307">
        <v>18.013300000000001</v>
      </c>
      <c r="H307">
        <v>4.07E-2</v>
      </c>
      <c r="I307">
        <v>35.043900000000001</v>
      </c>
      <c r="J307" t="s">
        <v>1217</v>
      </c>
      <c r="K307" t="s">
        <v>1216</v>
      </c>
      <c r="L307">
        <v>5.9999999999999995E-4</v>
      </c>
      <c r="M307">
        <v>18.013300000000001</v>
      </c>
      <c r="N307">
        <v>4.07E-2</v>
      </c>
      <c r="O307">
        <v>35.043900000000001</v>
      </c>
      <c r="P307" t="s">
        <v>1217</v>
      </c>
      <c r="Q307" t="s">
        <v>1216</v>
      </c>
      <c r="R307">
        <v>5.9999999999999995E-4</v>
      </c>
      <c r="S307">
        <v>18.541699999999999</v>
      </c>
      <c r="T307">
        <v>3.1800000000000002E-2</v>
      </c>
      <c r="U307">
        <v>22.979399999999998</v>
      </c>
      <c r="V307" t="s">
        <v>1218</v>
      </c>
      <c r="W307" t="s">
        <v>1216</v>
      </c>
      <c r="X307">
        <v>1E-4</v>
      </c>
      <c r="Y307">
        <v>21.833300000000001</v>
      </c>
      <c r="Z307">
        <v>4.2999999999999997E-2</v>
      </c>
      <c r="AA307">
        <v>22.374500000000001</v>
      </c>
      <c r="AB307" t="s">
        <v>1218</v>
      </c>
      <c r="AC307" t="s">
        <v>1216</v>
      </c>
      <c r="AD307">
        <v>1E-4</v>
      </c>
      <c r="AE307">
        <v>31.8889</v>
      </c>
      <c r="AF307">
        <v>4.0300000000000002E-2</v>
      </c>
      <c r="AG307">
        <v>35.894300000000001</v>
      </c>
      <c r="AH307" t="s">
        <v>1217</v>
      </c>
      <c r="AI307" t="s">
        <v>1216</v>
      </c>
      <c r="AJ307">
        <v>0</v>
      </c>
      <c r="AK307">
        <v>46</v>
      </c>
      <c r="AL307">
        <v>4.3299999999999998E-2</v>
      </c>
      <c r="AM307">
        <v>44.328200000000002</v>
      </c>
      <c r="AN307" t="s">
        <v>1218</v>
      </c>
      <c r="AO307" t="s">
        <v>1216</v>
      </c>
      <c r="AP307">
        <v>3.5000000000000001E-3</v>
      </c>
      <c r="AQ307">
        <v>8.3839000000000006</v>
      </c>
      <c r="AR307">
        <v>4.87E-2</v>
      </c>
      <c r="AS307">
        <v>16.761399999999998</v>
      </c>
      <c r="AT307" t="s">
        <v>1217</v>
      </c>
      <c r="AU307" t="s">
        <v>1216</v>
      </c>
      <c r="AV307">
        <v>5.4000000000000003E-3</v>
      </c>
      <c r="AW307">
        <v>4.3627000000000002</v>
      </c>
      <c r="AX307">
        <v>7.7399999999999997E-2</v>
      </c>
      <c r="AY307">
        <v>12.232200000000001</v>
      </c>
      <c r="AZ307" t="s">
        <v>1217</v>
      </c>
      <c r="BA307" t="s">
        <v>1216</v>
      </c>
      <c r="BB307">
        <v>8.3999999999999995E-3</v>
      </c>
      <c r="BC307">
        <v>4.7408000000000001</v>
      </c>
      <c r="BD307">
        <v>8.9200000000000002E-2</v>
      </c>
      <c r="BE307">
        <v>10.988899999999999</v>
      </c>
      <c r="BF307" t="s">
        <v>1217</v>
      </c>
      <c r="BG307" t="s">
        <v>1216</v>
      </c>
      <c r="BH307">
        <v>0.14399999999999999</v>
      </c>
      <c r="BI307">
        <v>0.42030000000000001</v>
      </c>
      <c r="BJ307">
        <v>0.2127</v>
      </c>
      <c r="BK307">
        <v>0.21929999999999999</v>
      </c>
      <c r="BL307" t="s">
        <v>1218</v>
      </c>
      <c r="BM307" t="s">
        <v>1216</v>
      </c>
      <c r="BN307">
        <v>0.2465</v>
      </c>
      <c r="BO307">
        <v>0.51459999999999995</v>
      </c>
      <c r="BP307">
        <v>0.33579999999999999</v>
      </c>
      <c r="BQ307">
        <v>0.49230000000000002</v>
      </c>
      <c r="BR307" t="s">
        <v>1217</v>
      </c>
      <c r="BS307" t="s">
        <v>1216</v>
      </c>
      <c r="BT307">
        <v>2.0000000000000001E-4</v>
      </c>
      <c r="BU307">
        <v>17.478300000000001</v>
      </c>
      <c r="BV307">
        <v>5.6099999999999997E-2</v>
      </c>
      <c r="BW307">
        <v>24.1846</v>
      </c>
      <c r="BX307" t="s">
        <v>1217</v>
      </c>
      <c r="BY307" t="s">
        <v>1216</v>
      </c>
      <c r="BZ307">
        <v>2.2000000000000001E-3</v>
      </c>
      <c r="CA307">
        <v>6.6596000000000002</v>
      </c>
      <c r="CB307">
        <v>0.1</v>
      </c>
      <c r="CC307">
        <v>9.9215</v>
      </c>
      <c r="CD307" t="s">
        <v>1218</v>
      </c>
      <c r="CE307" t="s">
        <v>1216</v>
      </c>
      <c r="CF307">
        <v>6.9999999999999999E-4</v>
      </c>
      <c r="CG307">
        <v>9.5195000000000007</v>
      </c>
      <c r="CH307">
        <v>5.45E-2</v>
      </c>
      <c r="CI307">
        <v>14.996600000000001</v>
      </c>
      <c r="CJ307" t="s">
        <v>1217</v>
      </c>
      <c r="CK307" t="s">
        <v>1216</v>
      </c>
      <c r="CL307">
        <v>1.09E-2</v>
      </c>
      <c r="CM307">
        <v>2.2303999999999999</v>
      </c>
      <c r="CN307">
        <v>8.5800000000000001E-2</v>
      </c>
      <c r="CO307">
        <v>3.3961000000000001</v>
      </c>
      <c r="CP307" t="s">
        <v>1218</v>
      </c>
      <c r="CQ307" t="s">
        <v>1216</v>
      </c>
      <c r="CR307">
        <v>0.15</v>
      </c>
      <c r="CS307">
        <v>0.69820000000000004</v>
      </c>
      <c r="CT307">
        <v>0.24510000000000001</v>
      </c>
      <c r="CU307">
        <v>0.77359999999999995</v>
      </c>
      <c r="CV307" t="s">
        <v>1218</v>
      </c>
      <c r="CW307" t="s">
        <v>1216</v>
      </c>
      <c r="CX307">
        <v>0.21079999999999999</v>
      </c>
      <c r="CY307">
        <v>0.64600000000000002</v>
      </c>
      <c r="CZ307">
        <v>0.28389999999999999</v>
      </c>
      <c r="DA307">
        <v>0.61650000000000005</v>
      </c>
      <c r="DB307" t="s">
        <v>1217</v>
      </c>
      <c r="DC307" t="s">
        <v>1216</v>
      </c>
      <c r="DD307">
        <v>3.5799999999999998E-2</v>
      </c>
      <c r="DE307">
        <v>2.1324999999999998</v>
      </c>
      <c r="DF307">
        <v>0.14280000000000001</v>
      </c>
      <c r="DG307">
        <v>3.3449</v>
      </c>
      <c r="DH307" t="s">
        <v>1219</v>
      </c>
      <c r="DI307" t="s">
        <v>1216</v>
      </c>
      <c r="DJ307">
        <v>8.0000000000000004E-4</v>
      </c>
      <c r="DK307">
        <v>12.8086</v>
      </c>
      <c r="DL307">
        <v>0.1101</v>
      </c>
      <c r="DM307">
        <v>16.242100000000001</v>
      </c>
      <c r="DN307" t="s">
        <v>1218</v>
      </c>
      <c r="DO307" t="s">
        <v>1216</v>
      </c>
      <c r="DP307">
        <v>1.9E-3</v>
      </c>
      <c r="DQ307">
        <v>11.8315</v>
      </c>
      <c r="DR307">
        <v>9.5200000000000007E-2</v>
      </c>
      <c r="DS307">
        <v>18.159300000000002</v>
      </c>
      <c r="DT307">
        <v>4.1200000000000001E-2</v>
      </c>
      <c r="DU307">
        <v>4</v>
      </c>
    </row>
    <row r="308" spans="1:125" x14ac:dyDescent="0.25">
      <c r="A308">
        <v>0</v>
      </c>
      <c r="B308" t="s">
        <v>1220</v>
      </c>
      <c r="C308" t="s">
        <v>32</v>
      </c>
      <c r="D308" t="s">
        <v>1221</v>
      </c>
      <c r="E308" t="s">
        <v>1220</v>
      </c>
      <c r="F308">
        <v>5.9999999999999995E-4</v>
      </c>
      <c r="G308">
        <v>17.7529</v>
      </c>
      <c r="H308">
        <v>6.3799999999999996E-2</v>
      </c>
      <c r="I308">
        <v>20.246600000000001</v>
      </c>
      <c r="J308" t="s">
        <v>1221</v>
      </c>
      <c r="K308" t="s">
        <v>1220</v>
      </c>
      <c r="L308">
        <v>5.9999999999999995E-4</v>
      </c>
      <c r="M308">
        <v>17.7529</v>
      </c>
      <c r="N308">
        <v>6.3799999999999996E-2</v>
      </c>
      <c r="O308">
        <v>20.246600000000001</v>
      </c>
      <c r="P308" t="s">
        <v>1222</v>
      </c>
      <c r="Q308" t="s">
        <v>1220</v>
      </c>
      <c r="R308">
        <v>1.2999999999999999E-3</v>
      </c>
      <c r="S308">
        <v>13</v>
      </c>
      <c r="T308">
        <v>3.2399999999999998E-2</v>
      </c>
      <c r="U308">
        <v>22.145099999999999</v>
      </c>
      <c r="V308" t="s">
        <v>1221</v>
      </c>
      <c r="W308" t="s">
        <v>1220</v>
      </c>
      <c r="X308">
        <v>1E-4</v>
      </c>
      <c r="Y308">
        <v>29.666699999999999</v>
      </c>
      <c r="Z308">
        <v>3.9300000000000002E-2</v>
      </c>
      <c r="AA308">
        <v>25.296299999999999</v>
      </c>
      <c r="AB308" t="s">
        <v>1221</v>
      </c>
      <c r="AC308" t="s">
        <v>1220</v>
      </c>
      <c r="AD308">
        <v>5.9999999999999995E-4</v>
      </c>
      <c r="AE308">
        <v>16.788900000000002</v>
      </c>
      <c r="AF308">
        <v>6.6400000000000001E-2</v>
      </c>
      <c r="AG308">
        <v>19.1325</v>
      </c>
      <c r="AH308" t="s">
        <v>1222</v>
      </c>
      <c r="AI308" t="s">
        <v>1220</v>
      </c>
      <c r="AJ308">
        <v>2.9999999999999997E-4</v>
      </c>
      <c r="AK308">
        <v>21.866700000000002</v>
      </c>
      <c r="AL308">
        <v>4.3799999999999999E-2</v>
      </c>
      <c r="AM308">
        <v>43.6663</v>
      </c>
      <c r="AN308" t="s">
        <v>1221</v>
      </c>
      <c r="AO308" t="s">
        <v>1220</v>
      </c>
      <c r="AP308">
        <v>9.7000000000000003E-3</v>
      </c>
      <c r="AQ308">
        <v>5.0570000000000004</v>
      </c>
      <c r="AR308">
        <v>8.0399999999999999E-2</v>
      </c>
      <c r="AS308">
        <v>8.2984000000000009</v>
      </c>
      <c r="AT308" t="s">
        <v>1221</v>
      </c>
      <c r="AU308" t="s">
        <v>1220</v>
      </c>
      <c r="AV308">
        <v>5.9999999999999995E-4</v>
      </c>
      <c r="AW308">
        <v>10.620900000000001</v>
      </c>
      <c r="AX308">
        <v>6.5299999999999997E-2</v>
      </c>
      <c r="AY308">
        <v>14.7561</v>
      </c>
      <c r="AZ308" t="s">
        <v>1221</v>
      </c>
      <c r="BA308" t="s">
        <v>1220</v>
      </c>
      <c r="BB308">
        <v>5.0000000000000001E-4</v>
      </c>
      <c r="BC308">
        <v>13.7965</v>
      </c>
      <c r="BD308">
        <v>6.3899999999999998E-2</v>
      </c>
      <c r="BE308">
        <v>15.850899999999999</v>
      </c>
      <c r="BF308" t="s">
        <v>1221</v>
      </c>
      <c r="BG308" t="s">
        <v>1220</v>
      </c>
      <c r="BH308">
        <v>9.1000000000000004E-3</v>
      </c>
      <c r="BI308">
        <v>3.8048999999999999</v>
      </c>
      <c r="BJ308">
        <v>8.6599999999999996E-2</v>
      </c>
      <c r="BK308">
        <v>4.07</v>
      </c>
      <c r="BL308" t="s">
        <v>1221</v>
      </c>
      <c r="BM308" t="s">
        <v>1220</v>
      </c>
      <c r="BN308">
        <v>2.9999999999999997E-4</v>
      </c>
      <c r="BO308">
        <v>20.117599999999999</v>
      </c>
      <c r="BP308">
        <v>3.4200000000000001E-2</v>
      </c>
      <c r="BQ308">
        <v>29.3858</v>
      </c>
      <c r="BR308" t="s">
        <v>1222</v>
      </c>
      <c r="BS308" t="s">
        <v>1220</v>
      </c>
      <c r="BT308">
        <v>5.0000000000000001E-4</v>
      </c>
      <c r="BU308">
        <v>11.013199999999999</v>
      </c>
      <c r="BV308">
        <v>5.5399999999999998E-2</v>
      </c>
      <c r="BW308">
        <v>24.603100000000001</v>
      </c>
      <c r="BX308" t="s">
        <v>1222</v>
      </c>
      <c r="BY308" t="s">
        <v>1220</v>
      </c>
      <c r="BZ308">
        <v>6.7000000000000002E-3</v>
      </c>
      <c r="CA308">
        <v>3.766</v>
      </c>
      <c r="CB308">
        <v>0.1169</v>
      </c>
      <c r="CC308">
        <v>7.5471000000000004</v>
      </c>
      <c r="CD308" t="s">
        <v>1221</v>
      </c>
      <c r="CE308" t="s">
        <v>1220</v>
      </c>
      <c r="CF308">
        <v>1.0699999999999999E-2</v>
      </c>
      <c r="CG308">
        <v>2.1981000000000002</v>
      </c>
      <c r="CH308">
        <v>0.109</v>
      </c>
      <c r="CI308">
        <v>4.5911</v>
      </c>
      <c r="CJ308" t="s">
        <v>1222</v>
      </c>
      <c r="CK308" t="s">
        <v>1220</v>
      </c>
      <c r="CL308">
        <v>1E-4</v>
      </c>
      <c r="CM308">
        <v>17.3889</v>
      </c>
      <c r="CN308">
        <v>2.7E-2</v>
      </c>
      <c r="CO308">
        <v>19.768999999999998</v>
      </c>
      <c r="CP308" t="s">
        <v>1221</v>
      </c>
      <c r="CQ308" t="s">
        <v>1220</v>
      </c>
      <c r="CR308">
        <v>2.9999999999999997E-4</v>
      </c>
      <c r="CS308">
        <v>18.948699999999999</v>
      </c>
      <c r="CT308">
        <v>3.1300000000000001E-2</v>
      </c>
      <c r="CU308">
        <v>26.462499999999999</v>
      </c>
      <c r="CV308" t="s">
        <v>1221</v>
      </c>
      <c r="CW308" t="s">
        <v>1220</v>
      </c>
      <c r="CX308">
        <v>4.0000000000000002E-4</v>
      </c>
      <c r="CY308">
        <v>18.7761</v>
      </c>
      <c r="CZ308">
        <v>3.7699999999999997E-2</v>
      </c>
      <c r="DA308">
        <v>26.016300000000001</v>
      </c>
      <c r="DB308" t="s">
        <v>1223</v>
      </c>
      <c r="DC308" t="s">
        <v>1220</v>
      </c>
      <c r="DD308">
        <v>5.0000000000000001E-4</v>
      </c>
      <c r="DE308">
        <v>15.9659</v>
      </c>
      <c r="DF308">
        <v>4.41E-2</v>
      </c>
      <c r="DG308">
        <v>20.095099999999999</v>
      </c>
      <c r="DH308" t="s">
        <v>1221</v>
      </c>
      <c r="DI308" t="s">
        <v>1220</v>
      </c>
      <c r="DJ308">
        <v>4.0000000000000002E-4</v>
      </c>
      <c r="DK308">
        <v>16.954499999999999</v>
      </c>
      <c r="DL308">
        <v>8.5000000000000006E-2</v>
      </c>
      <c r="DM308">
        <v>22.3384</v>
      </c>
      <c r="DN308" t="s">
        <v>1221</v>
      </c>
      <c r="DO308" t="s">
        <v>1220</v>
      </c>
      <c r="DP308">
        <v>4.0000000000000002E-4</v>
      </c>
      <c r="DQ308">
        <v>20.7759</v>
      </c>
      <c r="DR308">
        <v>7.5700000000000003E-2</v>
      </c>
      <c r="DS308">
        <v>23.783300000000001</v>
      </c>
      <c r="DT308">
        <v>2.2000000000000001E-3</v>
      </c>
      <c r="DU308">
        <v>0</v>
      </c>
    </row>
    <row r="309" spans="1:125" x14ac:dyDescent="0.25">
      <c r="A309">
        <v>0</v>
      </c>
      <c r="B309" t="s">
        <v>1224</v>
      </c>
      <c r="C309" t="s">
        <v>32</v>
      </c>
      <c r="D309" t="e">
        <f>-PGYPWLLX</f>
        <v>#NAME?</v>
      </c>
      <c r="E309" t="s">
        <v>1224</v>
      </c>
      <c r="F309">
        <v>1E-4</v>
      </c>
      <c r="G309">
        <v>33</v>
      </c>
      <c r="H309">
        <v>4.2599999999999999E-2</v>
      </c>
      <c r="I309">
        <v>33.220199999999998</v>
      </c>
      <c r="J309" t="e">
        <f>-PGYPWLLX</f>
        <v>#NAME?</v>
      </c>
      <c r="K309" t="s">
        <v>1224</v>
      </c>
      <c r="L309">
        <v>1E-4</v>
      </c>
      <c r="M309">
        <v>33</v>
      </c>
      <c r="N309">
        <v>4.2599999999999999E-2</v>
      </c>
      <c r="O309">
        <v>33.220199999999998</v>
      </c>
      <c r="P309" t="s">
        <v>1225</v>
      </c>
      <c r="Q309" t="s">
        <v>1224</v>
      </c>
      <c r="R309">
        <v>0</v>
      </c>
      <c r="S309">
        <v>66.666700000000006</v>
      </c>
      <c r="T309">
        <v>1.38E-2</v>
      </c>
      <c r="U309">
        <v>69.622900000000001</v>
      </c>
      <c r="V309" t="s">
        <v>1226</v>
      </c>
      <c r="W309" t="s">
        <v>1224</v>
      </c>
      <c r="X309">
        <v>0</v>
      </c>
      <c r="Y309">
        <v>75</v>
      </c>
      <c r="Z309">
        <v>7.7000000000000002E-3</v>
      </c>
      <c r="AA309">
        <v>92.672200000000004</v>
      </c>
      <c r="AB309" t="s">
        <v>1226</v>
      </c>
      <c r="AC309" t="s">
        <v>1224</v>
      </c>
      <c r="AD309">
        <v>0</v>
      </c>
      <c r="AE309">
        <v>72.5</v>
      </c>
      <c r="AF309">
        <v>1.6799999999999999E-2</v>
      </c>
      <c r="AG309">
        <v>75.748000000000005</v>
      </c>
      <c r="AH309" t="s">
        <v>1226</v>
      </c>
      <c r="AI309" t="s">
        <v>1224</v>
      </c>
      <c r="AJ309">
        <v>0</v>
      </c>
      <c r="AK309">
        <v>73.333299999999994</v>
      </c>
      <c r="AL309">
        <v>1.8599999999999998E-2</v>
      </c>
      <c r="AM309">
        <v>86.0715</v>
      </c>
      <c r="AN309" t="s">
        <v>1226</v>
      </c>
      <c r="AO309" t="s">
        <v>1224</v>
      </c>
      <c r="AP309">
        <v>0</v>
      </c>
      <c r="AQ309">
        <v>72.5</v>
      </c>
      <c r="AR309">
        <v>7.6E-3</v>
      </c>
      <c r="AS309">
        <v>78.175700000000006</v>
      </c>
      <c r="AT309" t="s">
        <v>1225</v>
      </c>
      <c r="AU309" t="s">
        <v>1224</v>
      </c>
      <c r="AV309">
        <v>0</v>
      </c>
      <c r="AW309">
        <v>65</v>
      </c>
      <c r="AX309">
        <v>6.3E-3</v>
      </c>
      <c r="AY309">
        <v>77.807199999999995</v>
      </c>
      <c r="AZ309" t="s">
        <v>1226</v>
      </c>
      <c r="BA309" t="s">
        <v>1224</v>
      </c>
      <c r="BB309">
        <v>0</v>
      </c>
      <c r="BC309">
        <v>70</v>
      </c>
      <c r="BD309">
        <v>6.7000000000000002E-3</v>
      </c>
      <c r="BE309">
        <v>76.660899999999998</v>
      </c>
      <c r="BF309" t="s">
        <v>1226</v>
      </c>
      <c r="BG309" t="s">
        <v>1224</v>
      </c>
      <c r="BH309">
        <v>0</v>
      </c>
      <c r="BI309">
        <v>55.625</v>
      </c>
      <c r="BJ309">
        <v>1.6E-2</v>
      </c>
      <c r="BK309">
        <v>70.895799999999994</v>
      </c>
      <c r="BL309" t="s">
        <v>1227</v>
      </c>
      <c r="BM309" t="s">
        <v>1224</v>
      </c>
      <c r="BN309">
        <v>0</v>
      </c>
      <c r="BO309">
        <v>52</v>
      </c>
      <c r="BP309">
        <v>1.2800000000000001E-2</v>
      </c>
      <c r="BQ309">
        <v>67.843400000000003</v>
      </c>
      <c r="BR309" t="s">
        <v>1228</v>
      </c>
      <c r="BS309" t="s">
        <v>1224</v>
      </c>
      <c r="BT309">
        <v>0</v>
      </c>
      <c r="BU309">
        <v>50</v>
      </c>
      <c r="BV309">
        <v>1.7899999999999999E-2</v>
      </c>
      <c r="BW309">
        <v>71.736599999999996</v>
      </c>
      <c r="BX309" t="s">
        <v>1227</v>
      </c>
      <c r="BY309" t="s">
        <v>1224</v>
      </c>
      <c r="BZ309">
        <v>0</v>
      </c>
      <c r="CA309">
        <v>56.666699999999999</v>
      </c>
      <c r="CB309">
        <v>1.54E-2</v>
      </c>
      <c r="CC309">
        <v>75.967100000000002</v>
      </c>
      <c r="CD309" t="s">
        <v>1227</v>
      </c>
      <c r="CE309" t="s">
        <v>1224</v>
      </c>
      <c r="CF309">
        <v>0</v>
      </c>
      <c r="CG309">
        <v>70</v>
      </c>
      <c r="CH309">
        <v>7.3000000000000001E-3</v>
      </c>
      <c r="CI309">
        <v>84.078500000000005</v>
      </c>
      <c r="CJ309" t="s">
        <v>1226</v>
      </c>
      <c r="CK309" t="s">
        <v>1224</v>
      </c>
      <c r="CL309">
        <v>0</v>
      </c>
      <c r="CM309">
        <v>60</v>
      </c>
      <c r="CN309">
        <v>5.1999999999999998E-3</v>
      </c>
      <c r="CO309">
        <v>74.832899999999995</v>
      </c>
      <c r="CP309" t="s">
        <v>1228</v>
      </c>
      <c r="CQ309" t="s">
        <v>1224</v>
      </c>
      <c r="CR309">
        <v>0</v>
      </c>
      <c r="CS309">
        <v>56.666699999999999</v>
      </c>
      <c r="CT309">
        <v>8.3999999999999995E-3</v>
      </c>
      <c r="CU309">
        <v>77.769000000000005</v>
      </c>
      <c r="CV309" t="s">
        <v>1227</v>
      </c>
      <c r="CW309" t="s">
        <v>1224</v>
      </c>
      <c r="CX309">
        <v>0</v>
      </c>
      <c r="CY309">
        <v>52.142899999999997</v>
      </c>
      <c r="CZ309">
        <v>1.12E-2</v>
      </c>
      <c r="DA309">
        <v>74.202799999999996</v>
      </c>
      <c r="DB309" t="s">
        <v>1225</v>
      </c>
      <c r="DC309" t="s">
        <v>1224</v>
      </c>
      <c r="DD309">
        <v>0</v>
      </c>
      <c r="DE309">
        <v>53.333300000000001</v>
      </c>
      <c r="DF309">
        <v>8.6999999999999994E-3</v>
      </c>
      <c r="DG309">
        <v>72.2166</v>
      </c>
      <c r="DH309" t="s">
        <v>1228</v>
      </c>
      <c r="DI309" t="s">
        <v>1224</v>
      </c>
      <c r="DJ309">
        <v>0</v>
      </c>
      <c r="DK309">
        <v>58.333300000000001</v>
      </c>
      <c r="DL309">
        <v>1.6799999999999999E-2</v>
      </c>
      <c r="DM309">
        <v>75.84</v>
      </c>
      <c r="DN309" t="s">
        <v>1228</v>
      </c>
      <c r="DO309" t="s">
        <v>1224</v>
      </c>
      <c r="DP309">
        <v>0</v>
      </c>
      <c r="DQ309">
        <v>41.333300000000001</v>
      </c>
      <c r="DR309">
        <v>2.6499999999999999E-2</v>
      </c>
      <c r="DS309">
        <v>57.523499999999999</v>
      </c>
      <c r="DT309">
        <v>0</v>
      </c>
      <c r="DU309">
        <v>0</v>
      </c>
    </row>
    <row r="310" spans="1:125" x14ac:dyDescent="0.25">
      <c r="A310">
        <v>0</v>
      </c>
      <c r="B310" t="s">
        <v>1229</v>
      </c>
      <c r="C310" t="s">
        <v>32</v>
      </c>
      <c r="D310" t="s">
        <v>1230</v>
      </c>
      <c r="E310" t="s">
        <v>1229</v>
      </c>
      <c r="F310">
        <v>0</v>
      </c>
      <c r="G310">
        <v>75</v>
      </c>
      <c r="H310">
        <v>1.83E-2</v>
      </c>
      <c r="I310">
        <v>72.286100000000005</v>
      </c>
      <c r="J310" t="s">
        <v>1230</v>
      </c>
      <c r="K310" t="s">
        <v>1229</v>
      </c>
      <c r="L310">
        <v>0</v>
      </c>
      <c r="M310">
        <v>75</v>
      </c>
      <c r="N310">
        <v>1.83E-2</v>
      </c>
      <c r="O310">
        <v>72.286100000000005</v>
      </c>
      <c r="P310" t="s">
        <v>1230</v>
      </c>
      <c r="Q310" t="s">
        <v>1229</v>
      </c>
      <c r="R310">
        <v>0</v>
      </c>
      <c r="S310">
        <v>66.666700000000006</v>
      </c>
      <c r="T310">
        <v>1.46E-2</v>
      </c>
      <c r="U310">
        <v>66.257099999999994</v>
      </c>
      <c r="V310" t="s">
        <v>1230</v>
      </c>
      <c r="W310" t="s">
        <v>1229</v>
      </c>
      <c r="X310">
        <v>0</v>
      </c>
      <c r="Y310">
        <v>50</v>
      </c>
      <c r="Z310">
        <v>3.0499999999999999E-2</v>
      </c>
      <c r="AA310">
        <v>34.688000000000002</v>
      </c>
      <c r="AB310" t="s">
        <v>1230</v>
      </c>
      <c r="AC310" t="s">
        <v>1229</v>
      </c>
      <c r="AD310">
        <v>8.0000000000000004E-4</v>
      </c>
      <c r="AE310">
        <v>14.363</v>
      </c>
      <c r="AF310">
        <v>0.15559999999999999</v>
      </c>
      <c r="AG310">
        <v>6.13</v>
      </c>
      <c r="AH310" t="s">
        <v>1230</v>
      </c>
      <c r="AI310" t="s">
        <v>1229</v>
      </c>
      <c r="AJ310">
        <v>1E-4</v>
      </c>
      <c r="AK310">
        <v>32.6</v>
      </c>
      <c r="AL310">
        <v>9.98E-2</v>
      </c>
      <c r="AM310">
        <v>12.5962</v>
      </c>
      <c r="AN310" t="s">
        <v>1231</v>
      </c>
      <c r="AO310" t="s">
        <v>1229</v>
      </c>
      <c r="AP310">
        <v>0</v>
      </c>
      <c r="AQ310">
        <v>100</v>
      </c>
      <c r="AR310">
        <v>4.5999999999999999E-3</v>
      </c>
      <c r="AS310">
        <v>90.831400000000002</v>
      </c>
      <c r="AT310" t="s">
        <v>1230</v>
      </c>
      <c r="AU310" t="s">
        <v>1229</v>
      </c>
      <c r="AV310">
        <v>0</v>
      </c>
      <c r="AW310">
        <v>100</v>
      </c>
      <c r="AX310">
        <v>5.1000000000000004E-3</v>
      </c>
      <c r="AY310">
        <v>83.581699999999998</v>
      </c>
      <c r="AZ310" t="s">
        <v>1230</v>
      </c>
      <c r="BA310" t="s">
        <v>1229</v>
      </c>
      <c r="BB310">
        <v>0</v>
      </c>
      <c r="BC310">
        <v>70</v>
      </c>
      <c r="BD310">
        <v>5.7000000000000002E-3</v>
      </c>
      <c r="BE310">
        <v>81.126999999999995</v>
      </c>
      <c r="BF310" t="s">
        <v>1230</v>
      </c>
      <c r="BG310" t="s">
        <v>1229</v>
      </c>
      <c r="BH310">
        <v>0</v>
      </c>
      <c r="BI310">
        <v>70</v>
      </c>
      <c r="BJ310">
        <v>1.8800000000000001E-2</v>
      </c>
      <c r="BK310">
        <v>62.311599999999999</v>
      </c>
      <c r="BL310" t="s">
        <v>1231</v>
      </c>
      <c r="BM310" t="s">
        <v>1229</v>
      </c>
      <c r="BN310">
        <v>0</v>
      </c>
      <c r="BO310">
        <v>75</v>
      </c>
      <c r="BP310">
        <v>1.49E-2</v>
      </c>
      <c r="BQ310">
        <v>61.339300000000001</v>
      </c>
      <c r="BR310" t="s">
        <v>1230</v>
      </c>
      <c r="BS310" t="s">
        <v>1229</v>
      </c>
      <c r="BT310">
        <v>0</v>
      </c>
      <c r="BU310">
        <v>75</v>
      </c>
      <c r="BV310">
        <v>1.17E-2</v>
      </c>
      <c r="BW310">
        <v>86.549499999999995</v>
      </c>
      <c r="BX310" t="s">
        <v>1230</v>
      </c>
      <c r="BY310" t="s">
        <v>1229</v>
      </c>
      <c r="BZ310">
        <v>0</v>
      </c>
      <c r="CA310">
        <v>90</v>
      </c>
      <c r="CB310">
        <v>1.09E-2</v>
      </c>
      <c r="CC310">
        <v>87.394199999999998</v>
      </c>
      <c r="CD310" t="e">
        <f>-MDILGFFE</f>
        <v>#NAME?</v>
      </c>
      <c r="CE310" t="s">
        <v>1229</v>
      </c>
      <c r="CF310">
        <v>0</v>
      </c>
      <c r="CG310">
        <v>80</v>
      </c>
      <c r="CH310">
        <v>6.4000000000000003E-3</v>
      </c>
      <c r="CI310">
        <v>87.757099999999994</v>
      </c>
      <c r="CJ310" t="s">
        <v>1230</v>
      </c>
      <c r="CK310" t="s">
        <v>1229</v>
      </c>
      <c r="CL310">
        <v>0</v>
      </c>
      <c r="CM310">
        <v>70</v>
      </c>
      <c r="CN310">
        <v>7.7000000000000002E-3</v>
      </c>
      <c r="CO310">
        <v>60.457799999999999</v>
      </c>
      <c r="CP310" t="s">
        <v>1230</v>
      </c>
      <c r="CQ310" t="s">
        <v>1229</v>
      </c>
      <c r="CR310">
        <v>0</v>
      </c>
      <c r="CS310">
        <v>70</v>
      </c>
      <c r="CT310">
        <v>1.1299999999999999E-2</v>
      </c>
      <c r="CU310">
        <v>65.6143</v>
      </c>
      <c r="CV310" t="s">
        <v>1230</v>
      </c>
      <c r="CW310" t="s">
        <v>1229</v>
      </c>
      <c r="CX310">
        <v>0</v>
      </c>
      <c r="CY310">
        <v>67.5</v>
      </c>
      <c r="CZ310">
        <v>1.4800000000000001E-2</v>
      </c>
      <c r="DA310">
        <v>62.456699999999998</v>
      </c>
      <c r="DB310" t="s">
        <v>1230</v>
      </c>
      <c r="DC310" t="s">
        <v>1229</v>
      </c>
      <c r="DD310">
        <v>0</v>
      </c>
      <c r="DE310">
        <v>80</v>
      </c>
      <c r="DF310">
        <v>9.1999999999999998E-3</v>
      </c>
      <c r="DG310">
        <v>70.469099999999997</v>
      </c>
      <c r="DH310" t="s">
        <v>1230</v>
      </c>
      <c r="DI310" t="s">
        <v>1229</v>
      </c>
      <c r="DJ310">
        <v>0</v>
      </c>
      <c r="DK310">
        <v>85</v>
      </c>
      <c r="DL310">
        <v>1.09E-2</v>
      </c>
      <c r="DM310">
        <v>87.616399999999999</v>
      </c>
      <c r="DN310" t="s">
        <v>1231</v>
      </c>
      <c r="DO310" t="s">
        <v>1229</v>
      </c>
      <c r="DP310">
        <v>0</v>
      </c>
      <c r="DQ310">
        <v>75</v>
      </c>
      <c r="DR310">
        <v>1.09E-2</v>
      </c>
      <c r="DS310">
        <v>85.276899999999998</v>
      </c>
      <c r="DT310">
        <v>1E-4</v>
      </c>
      <c r="DU310">
        <v>0</v>
      </c>
    </row>
    <row r="311" spans="1:125" x14ac:dyDescent="0.25">
      <c r="A311">
        <v>0</v>
      </c>
      <c r="B311" t="s">
        <v>1232</v>
      </c>
      <c r="C311" t="s">
        <v>32</v>
      </c>
      <c r="D311" t="s">
        <v>1233</v>
      </c>
      <c r="E311" t="s">
        <v>1232</v>
      </c>
      <c r="F311">
        <v>0</v>
      </c>
      <c r="G311">
        <v>62.857100000000003</v>
      </c>
      <c r="H311">
        <v>2.5399999999999999E-2</v>
      </c>
      <c r="I311">
        <v>56.664000000000001</v>
      </c>
      <c r="J311" t="s">
        <v>1233</v>
      </c>
      <c r="K311" t="s">
        <v>1232</v>
      </c>
      <c r="L311">
        <v>0</v>
      </c>
      <c r="M311">
        <v>62.857100000000003</v>
      </c>
      <c r="N311">
        <v>2.5399999999999999E-2</v>
      </c>
      <c r="O311">
        <v>56.664000000000001</v>
      </c>
      <c r="P311" t="s">
        <v>1234</v>
      </c>
      <c r="Q311" t="s">
        <v>1232</v>
      </c>
      <c r="R311">
        <v>0</v>
      </c>
      <c r="S311">
        <v>65</v>
      </c>
      <c r="T311">
        <v>2.1700000000000001E-2</v>
      </c>
      <c r="U311">
        <v>42.3459</v>
      </c>
      <c r="V311" t="s">
        <v>1234</v>
      </c>
      <c r="W311" t="s">
        <v>1232</v>
      </c>
      <c r="X311">
        <v>0</v>
      </c>
      <c r="Y311">
        <v>85</v>
      </c>
      <c r="Z311">
        <v>1.3899999999999999E-2</v>
      </c>
      <c r="AA311">
        <v>72.259</v>
      </c>
      <c r="AB311" t="s">
        <v>1234</v>
      </c>
      <c r="AC311" t="s">
        <v>1232</v>
      </c>
      <c r="AD311">
        <v>0</v>
      </c>
      <c r="AE311">
        <v>90</v>
      </c>
      <c r="AF311">
        <v>1.41E-2</v>
      </c>
      <c r="AG311">
        <v>82.333500000000001</v>
      </c>
      <c r="AH311" t="s">
        <v>1234</v>
      </c>
      <c r="AI311" t="s">
        <v>1232</v>
      </c>
      <c r="AJ311">
        <v>0</v>
      </c>
      <c r="AK311">
        <v>80</v>
      </c>
      <c r="AL311">
        <v>2.0400000000000001E-2</v>
      </c>
      <c r="AM311">
        <v>82.858500000000006</v>
      </c>
      <c r="AN311" t="s">
        <v>1234</v>
      </c>
      <c r="AO311" t="s">
        <v>1232</v>
      </c>
      <c r="AP311">
        <v>0</v>
      </c>
      <c r="AQ311">
        <v>70</v>
      </c>
      <c r="AR311">
        <v>8.9999999999999993E-3</v>
      </c>
      <c r="AS311">
        <v>72.134799999999998</v>
      </c>
      <c r="AT311" t="s">
        <v>1234</v>
      </c>
      <c r="AU311" t="s">
        <v>1232</v>
      </c>
      <c r="AV311">
        <v>0</v>
      </c>
      <c r="AW311">
        <v>65</v>
      </c>
      <c r="AX311">
        <v>8.6E-3</v>
      </c>
      <c r="AY311">
        <v>68.504999999999995</v>
      </c>
      <c r="AZ311" t="s">
        <v>1234</v>
      </c>
      <c r="BA311" t="s">
        <v>1232</v>
      </c>
      <c r="BB311">
        <v>0</v>
      </c>
      <c r="BC311">
        <v>70</v>
      </c>
      <c r="BD311">
        <v>8.5000000000000006E-3</v>
      </c>
      <c r="BE311">
        <v>69.493899999999996</v>
      </c>
      <c r="BF311" t="s">
        <v>1235</v>
      </c>
      <c r="BG311" t="s">
        <v>1232</v>
      </c>
      <c r="BH311">
        <v>0</v>
      </c>
      <c r="BI311">
        <v>58.125</v>
      </c>
      <c r="BJ311">
        <v>2.1600000000000001E-2</v>
      </c>
      <c r="BK311">
        <v>54.482900000000001</v>
      </c>
      <c r="BL311" t="s">
        <v>1236</v>
      </c>
      <c r="BM311" t="s">
        <v>1232</v>
      </c>
      <c r="BN311">
        <v>0</v>
      </c>
      <c r="BO311">
        <v>67.5</v>
      </c>
      <c r="BP311">
        <v>1.4999999999999999E-2</v>
      </c>
      <c r="BQ311">
        <v>60.945900000000002</v>
      </c>
      <c r="BR311" t="s">
        <v>1234</v>
      </c>
      <c r="BS311" t="s">
        <v>1232</v>
      </c>
      <c r="BT311">
        <v>0</v>
      </c>
      <c r="BU311">
        <v>62.5</v>
      </c>
      <c r="BV311">
        <v>2.06E-2</v>
      </c>
      <c r="BW311">
        <v>65.948700000000002</v>
      </c>
      <c r="BX311" t="s">
        <v>1234</v>
      </c>
      <c r="BY311" t="s">
        <v>1232</v>
      </c>
      <c r="BZ311">
        <v>0</v>
      </c>
      <c r="CA311">
        <v>62.5</v>
      </c>
      <c r="CB311">
        <v>2.1999999999999999E-2</v>
      </c>
      <c r="CC311">
        <v>61.539700000000003</v>
      </c>
      <c r="CD311" t="s">
        <v>1237</v>
      </c>
      <c r="CE311" t="s">
        <v>1232</v>
      </c>
      <c r="CF311">
        <v>0</v>
      </c>
      <c r="CG311">
        <v>70</v>
      </c>
      <c r="CH311">
        <v>8.9999999999999993E-3</v>
      </c>
      <c r="CI311">
        <v>77.206000000000003</v>
      </c>
      <c r="CJ311" t="s">
        <v>1236</v>
      </c>
      <c r="CK311" t="s">
        <v>1232</v>
      </c>
      <c r="CL311">
        <v>0</v>
      </c>
      <c r="CM311">
        <v>70</v>
      </c>
      <c r="CN311">
        <v>6.7000000000000002E-3</v>
      </c>
      <c r="CO311">
        <v>65.410600000000002</v>
      </c>
      <c r="CP311" t="s">
        <v>1236</v>
      </c>
      <c r="CQ311" t="s">
        <v>1232</v>
      </c>
      <c r="CR311">
        <v>0</v>
      </c>
      <c r="CS311">
        <v>70</v>
      </c>
      <c r="CT311">
        <v>1.0999999999999999E-2</v>
      </c>
      <c r="CU311">
        <v>66.978999999999999</v>
      </c>
      <c r="CV311" t="s">
        <v>1236</v>
      </c>
      <c r="CW311" t="s">
        <v>1232</v>
      </c>
      <c r="CX311">
        <v>0</v>
      </c>
      <c r="CY311">
        <v>70</v>
      </c>
      <c r="CZ311">
        <v>1.37E-2</v>
      </c>
      <c r="DA311">
        <v>65.773499999999999</v>
      </c>
      <c r="DB311" t="s">
        <v>1236</v>
      </c>
      <c r="DC311" t="s">
        <v>1232</v>
      </c>
      <c r="DD311">
        <v>0</v>
      </c>
      <c r="DE311">
        <v>65</v>
      </c>
      <c r="DF311">
        <v>1.1900000000000001E-2</v>
      </c>
      <c r="DG311">
        <v>61.287999999999997</v>
      </c>
      <c r="DH311" t="s">
        <v>1234</v>
      </c>
      <c r="DI311" t="s">
        <v>1232</v>
      </c>
      <c r="DJ311">
        <v>0</v>
      </c>
      <c r="DK311">
        <v>65</v>
      </c>
      <c r="DL311">
        <v>2.4799999999999999E-2</v>
      </c>
      <c r="DM311">
        <v>62.7697</v>
      </c>
      <c r="DN311" t="s">
        <v>1238</v>
      </c>
      <c r="DO311" t="s">
        <v>1232</v>
      </c>
      <c r="DP311">
        <v>0</v>
      </c>
      <c r="DQ311">
        <v>53</v>
      </c>
      <c r="DR311">
        <v>2.5999999999999999E-2</v>
      </c>
      <c r="DS311">
        <v>58.136800000000001</v>
      </c>
      <c r="DT311">
        <v>0</v>
      </c>
      <c r="DU311">
        <v>0</v>
      </c>
    </row>
    <row r="312" spans="1:125" x14ac:dyDescent="0.25">
      <c r="A312">
        <v>0</v>
      </c>
      <c r="B312" t="s">
        <v>1239</v>
      </c>
      <c r="C312" t="s">
        <v>32</v>
      </c>
      <c r="D312" t="s">
        <v>1240</v>
      </c>
      <c r="E312" t="s">
        <v>1239</v>
      </c>
      <c r="F312">
        <v>0</v>
      </c>
      <c r="G312">
        <v>76.666700000000006</v>
      </c>
      <c r="H312">
        <v>1.04E-2</v>
      </c>
      <c r="I312">
        <v>91.869600000000005</v>
      </c>
      <c r="J312" t="s">
        <v>1240</v>
      </c>
      <c r="K312" t="s">
        <v>1239</v>
      </c>
      <c r="L312">
        <v>0</v>
      </c>
      <c r="M312">
        <v>76.666700000000006</v>
      </c>
      <c r="N312">
        <v>1.04E-2</v>
      </c>
      <c r="O312">
        <v>91.869600000000005</v>
      </c>
      <c r="P312" t="s">
        <v>1240</v>
      </c>
      <c r="Q312" t="s">
        <v>1239</v>
      </c>
      <c r="R312">
        <v>1E-4</v>
      </c>
      <c r="S312">
        <v>44.8</v>
      </c>
      <c r="T312">
        <v>1.35E-2</v>
      </c>
      <c r="U312">
        <v>70.790599999999998</v>
      </c>
      <c r="V312" t="s">
        <v>1241</v>
      </c>
      <c r="W312" t="s">
        <v>1239</v>
      </c>
      <c r="X312">
        <v>0</v>
      </c>
      <c r="Y312">
        <v>85</v>
      </c>
      <c r="Z312">
        <v>7.7999999999999996E-3</v>
      </c>
      <c r="AA312">
        <v>92.359800000000007</v>
      </c>
      <c r="AB312" t="s">
        <v>1240</v>
      </c>
      <c r="AC312" t="s">
        <v>1239</v>
      </c>
      <c r="AD312">
        <v>0</v>
      </c>
      <c r="AE312">
        <v>65</v>
      </c>
      <c r="AF312">
        <v>1.4500000000000001E-2</v>
      </c>
      <c r="AG312">
        <v>81.473699999999994</v>
      </c>
      <c r="AH312" t="s">
        <v>1240</v>
      </c>
      <c r="AI312" t="s">
        <v>1239</v>
      </c>
      <c r="AJ312">
        <v>0</v>
      </c>
      <c r="AK312">
        <v>77.5</v>
      </c>
      <c r="AL312">
        <v>1.5800000000000002E-2</v>
      </c>
      <c r="AM312">
        <v>90.752399999999994</v>
      </c>
      <c r="AN312" t="s">
        <v>1240</v>
      </c>
      <c r="AO312" t="s">
        <v>1239</v>
      </c>
      <c r="AP312">
        <v>0</v>
      </c>
      <c r="AQ312">
        <v>43.666699999999999</v>
      </c>
      <c r="AR312">
        <v>1.37E-2</v>
      </c>
      <c r="AS312">
        <v>56.25</v>
      </c>
      <c r="AT312" t="s">
        <v>1240</v>
      </c>
      <c r="AU312" t="s">
        <v>1239</v>
      </c>
      <c r="AV312">
        <v>0</v>
      </c>
      <c r="AW312">
        <v>65</v>
      </c>
      <c r="AX312">
        <v>5.5999999999999999E-3</v>
      </c>
      <c r="AY312">
        <v>81.182699999999997</v>
      </c>
      <c r="AZ312" t="s">
        <v>1240</v>
      </c>
      <c r="BA312" t="s">
        <v>1239</v>
      </c>
      <c r="BB312">
        <v>0</v>
      </c>
      <c r="BC312">
        <v>70</v>
      </c>
      <c r="BD312">
        <v>5.1000000000000004E-3</v>
      </c>
      <c r="BE312">
        <v>83.729699999999994</v>
      </c>
      <c r="BF312" t="s">
        <v>1240</v>
      </c>
      <c r="BG312" t="s">
        <v>1239</v>
      </c>
      <c r="BH312">
        <v>5.0000000000000001E-4</v>
      </c>
      <c r="BI312">
        <v>19.092600000000001</v>
      </c>
      <c r="BJ312">
        <v>2.9700000000000001E-2</v>
      </c>
      <c r="BK312">
        <v>37.491</v>
      </c>
      <c r="BL312" t="s">
        <v>1240</v>
      </c>
      <c r="BM312" t="s">
        <v>1239</v>
      </c>
      <c r="BN312">
        <v>0</v>
      </c>
      <c r="BO312">
        <v>60</v>
      </c>
      <c r="BP312">
        <v>9.2999999999999992E-3</v>
      </c>
      <c r="BQ312">
        <v>80.350499999999997</v>
      </c>
      <c r="BR312" t="s">
        <v>1240</v>
      </c>
      <c r="BS312" t="s">
        <v>1239</v>
      </c>
      <c r="BT312">
        <v>0</v>
      </c>
      <c r="BU312">
        <v>31</v>
      </c>
      <c r="BV312">
        <v>2.4199999999999999E-2</v>
      </c>
      <c r="BW312">
        <v>58.674599999999998</v>
      </c>
      <c r="BX312" t="s">
        <v>1240</v>
      </c>
      <c r="BY312" t="s">
        <v>1239</v>
      </c>
      <c r="BZ312">
        <v>2.9999999999999997E-4</v>
      </c>
      <c r="CA312">
        <v>16.431799999999999</v>
      </c>
      <c r="CB312">
        <v>4.4600000000000001E-2</v>
      </c>
      <c r="CC312">
        <v>31.897400000000001</v>
      </c>
      <c r="CD312" t="s">
        <v>1240</v>
      </c>
      <c r="CE312" t="s">
        <v>1239</v>
      </c>
      <c r="CF312">
        <v>0</v>
      </c>
      <c r="CG312">
        <v>28.5</v>
      </c>
      <c r="CH312">
        <v>2.2800000000000001E-2</v>
      </c>
      <c r="CI312">
        <v>40.221899999999998</v>
      </c>
      <c r="CJ312" t="s">
        <v>1240</v>
      </c>
      <c r="CK312" t="s">
        <v>1239</v>
      </c>
      <c r="CL312">
        <v>0</v>
      </c>
      <c r="CM312">
        <v>60</v>
      </c>
      <c r="CN312">
        <v>5.5999999999999999E-3</v>
      </c>
      <c r="CO312">
        <v>72.371499999999997</v>
      </c>
      <c r="CP312" t="s">
        <v>1240</v>
      </c>
      <c r="CQ312" t="s">
        <v>1239</v>
      </c>
      <c r="CR312">
        <v>0</v>
      </c>
      <c r="CS312">
        <v>56.666699999999999</v>
      </c>
      <c r="CT312">
        <v>8.6E-3</v>
      </c>
      <c r="CU312">
        <v>77.103200000000001</v>
      </c>
      <c r="CV312" t="s">
        <v>1240</v>
      </c>
      <c r="CW312" t="s">
        <v>1239</v>
      </c>
      <c r="CX312">
        <v>0</v>
      </c>
      <c r="CY312">
        <v>56.25</v>
      </c>
      <c r="CZ312">
        <v>1.06E-2</v>
      </c>
      <c r="DA312">
        <v>76.297200000000004</v>
      </c>
      <c r="DB312" t="s">
        <v>1242</v>
      </c>
      <c r="DC312" t="s">
        <v>1239</v>
      </c>
      <c r="DD312">
        <v>0</v>
      </c>
      <c r="DE312">
        <v>60</v>
      </c>
      <c r="DF312">
        <v>7.4000000000000003E-3</v>
      </c>
      <c r="DG312">
        <v>77.404399999999995</v>
      </c>
      <c r="DH312" t="s">
        <v>1240</v>
      </c>
      <c r="DI312" t="s">
        <v>1239</v>
      </c>
      <c r="DJ312">
        <v>0</v>
      </c>
      <c r="DK312">
        <v>55</v>
      </c>
      <c r="DL312">
        <v>2.0199999999999999E-2</v>
      </c>
      <c r="DM312">
        <v>69.830799999999996</v>
      </c>
      <c r="DN312" t="s">
        <v>1240</v>
      </c>
      <c r="DO312" t="s">
        <v>1239</v>
      </c>
      <c r="DP312">
        <v>0</v>
      </c>
      <c r="DQ312">
        <v>60</v>
      </c>
      <c r="DR312">
        <v>1.5699999999999999E-2</v>
      </c>
      <c r="DS312">
        <v>75.3964</v>
      </c>
      <c r="DT312">
        <v>1E-4</v>
      </c>
      <c r="DU312">
        <v>0</v>
      </c>
    </row>
    <row r="313" spans="1:125" x14ac:dyDescent="0.25">
      <c r="A313">
        <v>0</v>
      </c>
      <c r="B313" t="s">
        <v>1243</v>
      </c>
      <c r="C313" t="s">
        <v>32</v>
      </c>
      <c r="D313" t="s">
        <v>1244</v>
      </c>
      <c r="E313" t="s">
        <v>1243</v>
      </c>
      <c r="F313">
        <v>0</v>
      </c>
      <c r="G313">
        <v>85</v>
      </c>
      <c r="H313">
        <v>9.7999999999999997E-3</v>
      </c>
      <c r="I313">
        <v>93.117999999999995</v>
      </c>
      <c r="J313" t="s">
        <v>1244</v>
      </c>
      <c r="K313" t="s">
        <v>1243</v>
      </c>
      <c r="L313">
        <v>0</v>
      </c>
      <c r="M313">
        <v>85</v>
      </c>
      <c r="N313">
        <v>9.7999999999999997E-3</v>
      </c>
      <c r="O313">
        <v>93.117999999999995</v>
      </c>
      <c r="P313" t="s">
        <v>1244</v>
      </c>
      <c r="Q313" t="s">
        <v>1243</v>
      </c>
      <c r="R313">
        <v>0</v>
      </c>
      <c r="S313">
        <v>90</v>
      </c>
      <c r="T313">
        <v>8.6E-3</v>
      </c>
      <c r="U313">
        <v>89.960800000000006</v>
      </c>
      <c r="V313" t="s">
        <v>1244</v>
      </c>
      <c r="W313" t="s">
        <v>1243</v>
      </c>
      <c r="X313">
        <v>0</v>
      </c>
      <c r="Y313">
        <v>85</v>
      </c>
      <c r="Z313">
        <v>7.7000000000000002E-3</v>
      </c>
      <c r="AA313">
        <v>92.744299999999996</v>
      </c>
      <c r="AB313" t="s">
        <v>1244</v>
      </c>
      <c r="AC313" t="s">
        <v>1243</v>
      </c>
      <c r="AD313">
        <v>0</v>
      </c>
      <c r="AE313">
        <v>85</v>
      </c>
      <c r="AF313">
        <v>2.1600000000000001E-2</v>
      </c>
      <c r="AG313">
        <v>64.502700000000004</v>
      </c>
      <c r="AH313" t="s">
        <v>1245</v>
      </c>
      <c r="AI313" t="s">
        <v>1243</v>
      </c>
      <c r="AJ313">
        <v>0</v>
      </c>
      <c r="AK313">
        <v>85</v>
      </c>
      <c r="AL313">
        <v>2.1999999999999999E-2</v>
      </c>
      <c r="AM313">
        <v>79.715999999999994</v>
      </c>
      <c r="AN313" t="s">
        <v>1244</v>
      </c>
      <c r="AO313" t="s">
        <v>1243</v>
      </c>
      <c r="AP313">
        <v>0</v>
      </c>
      <c r="AQ313">
        <v>90</v>
      </c>
      <c r="AR313">
        <v>3.0000000000000001E-3</v>
      </c>
      <c r="AS313">
        <v>95.725399999999993</v>
      </c>
      <c r="AT313" t="s">
        <v>1245</v>
      </c>
      <c r="AU313" t="s">
        <v>1243</v>
      </c>
      <c r="AV313">
        <v>0</v>
      </c>
      <c r="AW313">
        <v>100</v>
      </c>
      <c r="AX313">
        <v>2.8999999999999998E-3</v>
      </c>
      <c r="AY313">
        <v>94.235799999999998</v>
      </c>
      <c r="AZ313" t="s">
        <v>1244</v>
      </c>
      <c r="BA313" t="s">
        <v>1243</v>
      </c>
      <c r="BB313">
        <v>0</v>
      </c>
      <c r="BC313">
        <v>100</v>
      </c>
      <c r="BD313">
        <v>3.0999999999999999E-3</v>
      </c>
      <c r="BE313">
        <v>93.561599999999999</v>
      </c>
      <c r="BF313" t="s">
        <v>1244</v>
      </c>
      <c r="BG313" t="s">
        <v>1243</v>
      </c>
      <c r="BH313">
        <v>0</v>
      </c>
      <c r="BI313">
        <v>80</v>
      </c>
      <c r="BJ313">
        <v>8.0999999999999996E-3</v>
      </c>
      <c r="BK313">
        <v>95.078900000000004</v>
      </c>
      <c r="BL313" t="s">
        <v>1244</v>
      </c>
      <c r="BM313" t="s">
        <v>1243</v>
      </c>
      <c r="BN313">
        <v>0</v>
      </c>
      <c r="BO313">
        <v>100</v>
      </c>
      <c r="BP313">
        <v>4.1999999999999997E-3</v>
      </c>
      <c r="BQ313">
        <v>95.982200000000006</v>
      </c>
      <c r="BR313" t="s">
        <v>1244</v>
      </c>
      <c r="BS313" t="s">
        <v>1243</v>
      </c>
      <c r="BT313">
        <v>0</v>
      </c>
      <c r="BU313">
        <v>100</v>
      </c>
      <c r="BV313">
        <v>6.6E-3</v>
      </c>
      <c r="BW313">
        <v>95.834900000000005</v>
      </c>
      <c r="BX313" t="s">
        <v>1244</v>
      </c>
      <c r="BY313" t="s">
        <v>1243</v>
      </c>
      <c r="BZ313">
        <v>0</v>
      </c>
      <c r="CA313">
        <v>90</v>
      </c>
      <c r="CB313">
        <v>6.4999999999999997E-3</v>
      </c>
      <c r="CC313">
        <v>95.624700000000004</v>
      </c>
      <c r="CD313" t="s">
        <v>1244</v>
      </c>
      <c r="CE313" t="s">
        <v>1243</v>
      </c>
      <c r="CF313">
        <v>0</v>
      </c>
      <c r="CG313">
        <v>100</v>
      </c>
      <c r="CH313">
        <v>4.0000000000000001E-3</v>
      </c>
      <c r="CI313">
        <v>95.541399999999996</v>
      </c>
      <c r="CJ313" t="s">
        <v>1244</v>
      </c>
      <c r="CK313" t="s">
        <v>1243</v>
      </c>
      <c r="CL313">
        <v>0</v>
      </c>
      <c r="CM313">
        <v>100</v>
      </c>
      <c r="CN313">
        <v>2.5000000000000001E-3</v>
      </c>
      <c r="CO313">
        <v>93.391000000000005</v>
      </c>
      <c r="CP313" t="s">
        <v>1244</v>
      </c>
      <c r="CQ313" t="s">
        <v>1243</v>
      </c>
      <c r="CR313">
        <v>0</v>
      </c>
      <c r="CS313">
        <v>100</v>
      </c>
      <c r="CT313">
        <v>3.5999999999999999E-3</v>
      </c>
      <c r="CU313">
        <v>95.864400000000003</v>
      </c>
      <c r="CV313" t="s">
        <v>1244</v>
      </c>
      <c r="CW313" t="s">
        <v>1243</v>
      </c>
      <c r="CX313">
        <v>0</v>
      </c>
      <c r="CY313">
        <v>90</v>
      </c>
      <c r="CZ313">
        <v>5.0000000000000001E-3</v>
      </c>
      <c r="DA313">
        <v>95.235100000000003</v>
      </c>
      <c r="DB313" t="s">
        <v>1244</v>
      </c>
      <c r="DC313" t="s">
        <v>1243</v>
      </c>
      <c r="DD313">
        <v>0</v>
      </c>
      <c r="DE313">
        <v>100</v>
      </c>
      <c r="DF313">
        <v>3.8E-3</v>
      </c>
      <c r="DG313">
        <v>93.297499999999999</v>
      </c>
      <c r="DH313" t="s">
        <v>1244</v>
      </c>
      <c r="DI313" t="s">
        <v>1243</v>
      </c>
      <c r="DJ313">
        <v>0</v>
      </c>
      <c r="DK313">
        <v>100</v>
      </c>
      <c r="DL313">
        <v>8.2000000000000007E-3</v>
      </c>
      <c r="DM313">
        <v>92.751099999999994</v>
      </c>
      <c r="DN313" t="s">
        <v>1244</v>
      </c>
      <c r="DO313" t="s">
        <v>1243</v>
      </c>
      <c r="DP313">
        <v>0</v>
      </c>
      <c r="DQ313">
        <v>85</v>
      </c>
      <c r="DR313">
        <v>6.4999999999999997E-3</v>
      </c>
      <c r="DS313">
        <v>94.555999999999997</v>
      </c>
      <c r="DT313">
        <v>0</v>
      </c>
      <c r="DU313">
        <v>0</v>
      </c>
    </row>
    <row r="314" spans="1:125" x14ac:dyDescent="0.25">
      <c r="A314">
        <v>0</v>
      </c>
      <c r="B314" t="s">
        <v>1246</v>
      </c>
      <c r="C314" t="s">
        <v>32</v>
      </c>
      <c r="D314" t="s">
        <v>1247</v>
      </c>
      <c r="E314" t="s">
        <v>1246</v>
      </c>
      <c r="F314">
        <v>1E-4</v>
      </c>
      <c r="G314">
        <v>43.6</v>
      </c>
      <c r="H314">
        <v>3.5799999999999998E-2</v>
      </c>
      <c r="I314">
        <v>40.505699999999997</v>
      </c>
      <c r="J314" t="s">
        <v>1247</v>
      </c>
      <c r="K314" t="s">
        <v>1246</v>
      </c>
      <c r="L314">
        <v>1E-4</v>
      </c>
      <c r="M314">
        <v>43.6</v>
      </c>
      <c r="N314">
        <v>3.5799999999999998E-2</v>
      </c>
      <c r="O314">
        <v>40.505699999999997</v>
      </c>
      <c r="P314" t="s">
        <v>1248</v>
      </c>
      <c r="Q314" t="s">
        <v>1246</v>
      </c>
      <c r="R314">
        <v>1E-4</v>
      </c>
      <c r="S314">
        <v>37.75</v>
      </c>
      <c r="T314">
        <v>2.4199999999999999E-2</v>
      </c>
      <c r="U314">
        <v>36.113199999999999</v>
      </c>
      <c r="V314" t="s">
        <v>1247</v>
      </c>
      <c r="W314" t="s">
        <v>1246</v>
      </c>
      <c r="X314">
        <v>0</v>
      </c>
      <c r="Y314">
        <v>49</v>
      </c>
      <c r="Z314">
        <v>0.02</v>
      </c>
      <c r="AA314">
        <v>54.531100000000002</v>
      </c>
      <c r="AB314" t="s">
        <v>1248</v>
      </c>
      <c r="AC314" t="s">
        <v>1246</v>
      </c>
      <c r="AD314">
        <v>0</v>
      </c>
      <c r="AE314">
        <v>41</v>
      </c>
      <c r="AF314">
        <v>3.3300000000000003E-2</v>
      </c>
      <c r="AG314">
        <v>44.214100000000002</v>
      </c>
      <c r="AH314" t="s">
        <v>1247</v>
      </c>
      <c r="AI314" t="s">
        <v>1246</v>
      </c>
      <c r="AJ314">
        <v>0</v>
      </c>
      <c r="AK314">
        <v>59.285699999999999</v>
      </c>
      <c r="AL314">
        <v>3.5400000000000001E-2</v>
      </c>
      <c r="AM314">
        <v>55.408099999999997</v>
      </c>
      <c r="AN314" t="s">
        <v>1247</v>
      </c>
      <c r="AO314" t="s">
        <v>1246</v>
      </c>
      <c r="AP314">
        <v>2.8E-3</v>
      </c>
      <c r="AQ314">
        <v>9.3033999999999999</v>
      </c>
      <c r="AR314">
        <v>6.5699999999999995E-2</v>
      </c>
      <c r="AS314">
        <v>11.296900000000001</v>
      </c>
      <c r="AT314" t="s">
        <v>1247</v>
      </c>
      <c r="AU314" t="s">
        <v>1246</v>
      </c>
      <c r="AV314">
        <v>8.9999999999999998E-4</v>
      </c>
      <c r="AW314">
        <v>8.7189999999999994</v>
      </c>
      <c r="AX314">
        <v>9.0899999999999995E-2</v>
      </c>
      <c r="AY314">
        <v>10.2127</v>
      </c>
      <c r="AZ314" t="s">
        <v>1247</v>
      </c>
      <c r="BA314" t="s">
        <v>1246</v>
      </c>
      <c r="BB314">
        <v>3.5999999999999999E-3</v>
      </c>
      <c r="BC314">
        <v>6.6787000000000001</v>
      </c>
      <c r="BD314">
        <v>0.11600000000000001</v>
      </c>
      <c r="BE314">
        <v>7.9550999999999998</v>
      </c>
      <c r="BF314" t="s">
        <v>1247</v>
      </c>
      <c r="BG314" t="s">
        <v>1246</v>
      </c>
      <c r="BH314">
        <v>6.9999999999999999E-4</v>
      </c>
      <c r="BI314">
        <v>16.0581</v>
      </c>
      <c r="BJ314">
        <v>4.8399999999999999E-2</v>
      </c>
      <c r="BK314">
        <v>17.124600000000001</v>
      </c>
      <c r="BL314" t="s">
        <v>1247</v>
      </c>
      <c r="BM314" t="s">
        <v>1246</v>
      </c>
      <c r="BN314">
        <v>2.7000000000000001E-3</v>
      </c>
      <c r="BO314">
        <v>7.5258000000000003</v>
      </c>
      <c r="BP314">
        <v>8.1900000000000001E-2</v>
      </c>
      <c r="BQ314">
        <v>8.7163000000000004</v>
      </c>
      <c r="BR314" t="s">
        <v>1247</v>
      </c>
      <c r="BS314" t="s">
        <v>1246</v>
      </c>
      <c r="BT314">
        <v>1E-4</v>
      </c>
      <c r="BU314">
        <v>27.666699999999999</v>
      </c>
      <c r="BV314">
        <v>5.57E-2</v>
      </c>
      <c r="BW314">
        <v>24.410699999999999</v>
      </c>
      <c r="BX314" t="s">
        <v>1249</v>
      </c>
      <c r="BY314" t="s">
        <v>1246</v>
      </c>
      <c r="BZ314">
        <v>0</v>
      </c>
      <c r="CA314">
        <v>35.75</v>
      </c>
      <c r="CB314">
        <v>3.9199999999999999E-2</v>
      </c>
      <c r="CC314">
        <v>36.878500000000003</v>
      </c>
      <c r="CD314" t="s">
        <v>1247</v>
      </c>
      <c r="CE314" t="s">
        <v>1246</v>
      </c>
      <c r="CF314">
        <v>1E-4</v>
      </c>
      <c r="CG314">
        <v>24.125</v>
      </c>
      <c r="CH314">
        <v>3.2800000000000003E-2</v>
      </c>
      <c r="CI314">
        <v>28.0898</v>
      </c>
      <c r="CJ314" t="s">
        <v>1247</v>
      </c>
      <c r="CK314" t="s">
        <v>1246</v>
      </c>
      <c r="CL314">
        <v>1.6000000000000001E-3</v>
      </c>
      <c r="CM314">
        <v>5.9210000000000003</v>
      </c>
      <c r="CN314">
        <v>5.04E-2</v>
      </c>
      <c r="CO314">
        <v>8.3636999999999997</v>
      </c>
      <c r="CP314" t="s">
        <v>1247</v>
      </c>
      <c r="CQ314" t="s">
        <v>1246</v>
      </c>
      <c r="CR314">
        <v>1.2999999999999999E-3</v>
      </c>
      <c r="CS314">
        <v>9.5586000000000002</v>
      </c>
      <c r="CT314">
        <v>5.7099999999999998E-2</v>
      </c>
      <c r="CU314">
        <v>11.803100000000001</v>
      </c>
      <c r="CV314" t="s">
        <v>1247</v>
      </c>
      <c r="CW314" t="s">
        <v>1246</v>
      </c>
      <c r="CX314">
        <v>2.2000000000000001E-3</v>
      </c>
      <c r="CY314">
        <v>9.6364000000000001</v>
      </c>
      <c r="CZ314">
        <v>6.8599999999999994E-2</v>
      </c>
      <c r="DA314">
        <v>11.1616</v>
      </c>
      <c r="DB314" t="s">
        <v>1247</v>
      </c>
      <c r="DC314" t="s">
        <v>1246</v>
      </c>
      <c r="DD314">
        <v>8.8999999999999999E-3</v>
      </c>
      <c r="DE314">
        <v>4.6326999999999998</v>
      </c>
      <c r="DF314">
        <v>0.1021</v>
      </c>
      <c r="DG314">
        <v>6.1447000000000003</v>
      </c>
      <c r="DH314" t="s">
        <v>1247</v>
      </c>
      <c r="DI314" t="s">
        <v>1246</v>
      </c>
      <c r="DJ314">
        <v>1.4E-3</v>
      </c>
      <c r="DK314">
        <v>9.8170999999999999</v>
      </c>
      <c r="DL314">
        <v>0.1318</v>
      </c>
      <c r="DM314">
        <v>12.658099999999999</v>
      </c>
      <c r="DN314" t="s">
        <v>1247</v>
      </c>
      <c r="DO314" t="s">
        <v>1246</v>
      </c>
      <c r="DP314">
        <v>2.3300000000000001E-2</v>
      </c>
      <c r="DQ314">
        <v>3.5720999999999998</v>
      </c>
      <c r="DR314">
        <v>0.25769999999999998</v>
      </c>
      <c r="DS314">
        <v>3.2841999999999998</v>
      </c>
      <c r="DT314">
        <v>2.5000000000000001E-3</v>
      </c>
      <c r="DU314">
        <v>0</v>
      </c>
    </row>
    <row r="315" spans="1:125" x14ac:dyDescent="0.25">
      <c r="A315">
        <v>0</v>
      </c>
      <c r="B315" t="s">
        <v>1250</v>
      </c>
      <c r="C315" t="s">
        <v>32</v>
      </c>
      <c r="D315" t="s">
        <v>1251</v>
      </c>
      <c r="E315" t="s">
        <v>1250</v>
      </c>
      <c r="F315">
        <v>9.9699999999999997E-2</v>
      </c>
      <c r="G315">
        <v>1.4762999999999999</v>
      </c>
      <c r="H315">
        <v>0.30680000000000002</v>
      </c>
      <c r="I315">
        <v>1.7642</v>
      </c>
      <c r="J315" t="s">
        <v>1251</v>
      </c>
      <c r="K315" t="s">
        <v>1250</v>
      </c>
      <c r="L315">
        <v>9.9699999999999997E-2</v>
      </c>
      <c r="M315">
        <v>1.4762999999999999</v>
      </c>
      <c r="N315">
        <v>0.30680000000000002</v>
      </c>
      <c r="O315">
        <v>1.7642</v>
      </c>
      <c r="P315" t="s">
        <v>1251</v>
      </c>
      <c r="Q315" t="s">
        <v>1250</v>
      </c>
      <c r="R315">
        <v>6.9999999999999999E-4</v>
      </c>
      <c r="S315">
        <v>16.8812</v>
      </c>
      <c r="T315">
        <v>3.2099999999999997E-2</v>
      </c>
      <c r="U315">
        <v>22.606999999999999</v>
      </c>
      <c r="V315" t="s">
        <v>1251</v>
      </c>
      <c r="W315" t="s">
        <v>1250</v>
      </c>
      <c r="X315">
        <v>2.0000000000000001E-4</v>
      </c>
      <c r="Y315">
        <v>20.761900000000001</v>
      </c>
      <c r="Z315">
        <v>0.04</v>
      </c>
      <c r="AA315">
        <v>24.653300000000002</v>
      </c>
      <c r="AB315" t="s">
        <v>1251</v>
      </c>
      <c r="AC315" t="s">
        <v>1250</v>
      </c>
      <c r="AD315">
        <v>2.2000000000000001E-3</v>
      </c>
      <c r="AE315">
        <v>9.5579999999999998</v>
      </c>
      <c r="AF315">
        <v>9.5500000000000002E-2</v>
      </c>
      <c r="AG315">
        <v>11.820499999999999</v>
      </c>
      <c r="AH315" t="s">
        <v>1251</v>
      </c>
      <c r="AI315" t="s">
        <v>1250</v>
      </c>
      <c r="AJ315">
        <v>1E-4</v>
      </c>
      <c r="AK315">
        <v>29.2727</v>
      </c>
      <c r="AL315">
        <v>5.5599999999999997E-2</v>
      </c>
      <c r="AM315">
        <v>31.409099999999999</v>
      </c>
      <c r="AN315" t="s">
        <v>1252</v>
      </c>
      <c r="AO315" t="s">
        <v>1250</v>
      </c>
      <c r="AP315">
        <v>9.2999999999999992E-3</v>
      </c>
      <c r="AQ315">
        <v>5.2000999999999999</v>
      </c>
      <c r="AR315">
        <v>7.9200000000000007E-2</v>
      </c>
      <c r="AS315">
        <v>8.5149000000000008</v>
      </c>
      <c r="AT315" t="s">
        <v>1251</v>
      </c>
      <c r="AU315" t="s">
        <v>1250</v>
      </c>
      <c r="AV315">
        <v>2.0999999999999999E-3</v>
      </c>
      <c r="AW315">
        <v>6.3731</v>
      </c>
      <c r="AX315">
        <v>9.5799999999999996E-2</v>
      </c>
      <c r="AY315">
        <v>9.6175999999999995</v>
      </c>
      <c r="AZ315" t="s">
        <v>1253</v>
      </c>
      <c r="BA315" t="s">
        <v>1250</v>
      </c>
      <c r="BB315">
        <v>4.1000000000000003E-3</v>
      </c>
      <c r="BC315">
        <v>6.3258999999999999</v>
      </c>
      <c r="BD315">
        <v>8.72E-2</v>
      </c>
      <c r="BE315">
        <v>11.288600000000001</v>
      </c>
      <c r="BF315" t="s">
        <v>1251</v>
      </c>
      <c r="BG315" t="s">
        <v>1250</v>
      </c>
      <c r="BH315">
        <v>1.6400000000000001E-2</v>
      </c>
      <c r="BI315">
        <v>2.5266000000000002</v>
      </c>
      <c r="BJ315">
        <v>0.1037</v>
      </c>
      <c r="BK315">
        <v>2.3683000000000001</v>
      </c>
      <c r="BL315" t="s">
        <v>1253</v>
      </c>
      <c r="BM315" t="s">
        <v>1250</v>
      </c>
      <c r="BN315">
        <v>1.2999999999999999E-3</v>
      </c>
      <c r="BO315">
        <v>10.5404</v>
      </c>
      <c r="BP315">
        <v>5.0099999999999999E-2</v>
      </c>
      <c r="BQ315">
        <v>18.367799999999999</v>
      </c>
      <c r="BR315" t="e">
        <f>-YPWLLXEF</f>
        <v>#NAME?</v>
      </c>
      <c r="BS315" t="s">
        <v>1250</v>
      </c>
      <c r="BT315">
        <v>4.0000000000000002E-4</v>
      </c>
      <c r="BU315">
        <v>12.0152</v>
      </c>
      <c r="BV315">
        <v>6.4799999999999996E-2</v>
      </c>
      <c r="BW315">
        <v>19.584900000000001</v>
      </c>
      <c r="BX315" t="e">
        <f>-YPWLLXEF</f>
        <v>#NAME?</v>
      </c>
      <c r="BY315" t="s">
        <v>1250</v>
      </c>
      <c r="BZ315">
        <v>8.3999999999999995E-3</v>
      </c>
      <c r="CA315">
        <v>3.3218999999999999</v>
      </c>
      <c r="CB315">
        <v>0.14449999999999999</v>
      </c>
      <c r="CC315">
        <v>5.0514000000000001</v>
      </c>
      <c r="CD315" t="e">
        <f>-YPWLLXEF</f>
        <v>#NAME?</v>
      </c>
      <c r="CE315" t="s">
        <v>1250</v>
      </c>
      <c r="CF315">
        <v>3.3999999999999998E-3</v>
      </c>
      <c r="CG315">
        <v>4.4085000000000001</v>
      </c>
      <c r="CH315">
        <v>8.2400000000000001E-2</v>
      </c>
      <c r="CI315">
        <v>7.7716000000000003</v>
      </c>
      <c r="CJ315" t="s">
        <v>1253</v>
      </c>
      <c r="CK315" t="s">
        <v>1250</v>
      </c>
      <c r="CL315">
        <v>1.4E-3</v>
      </c>
      <c r="CM315">
        <v>6.3646000000000003</v>
      </c>
      <c r="CN315">
        <v>4.8500000000000001E-2</v>
      </c>
      <c r="CO315">
        <v>8.8569999999999993</v>
      </c>
      <c r="CP315" t="s">
        <v>1251</v>
      </c>
      <c r="CQ315" t="s">
        <v>1250</v>
      </c>
      <c r="CR315">
        <v>3.0000000000000001E-3</v>
      </c>
      <c r="CS315">
        <v>6.7286000000000001</v>
      </c>
      <c r="CT315">
        <v>5.11E-2</v>
      </c>
      <c r="CU315">
        <v>13.8934</v>
      </c>
      <c r="CV315" t="s">
        <v>1251</v>
      </c>
      <c r="CW315" t="s">
        <v>1250</v>
      </c>
      <c r="CX315">
        <v>2.8999999999999998E-3</v>
      </c>
      <c r="CY315">
        <v>8.6290999999999993</v>
      </c>
      <c r="CZ315">
        <v>6.2300000000000001E-2</v>
      </c>
      <c r="DA315">
        <v>13.0779</v>
      </c>
      <c r="DB315" t="s">
        <v>1253</v>
      </c>
      <c r="DC315" t="s">
        <v>1250</v>
      </c>
      <c r="DD315">
        <v>3.2000000000000002E-3</v>
      </c>
      <c r="DE315">
        <v>7.4545000000000003</v>
      </c>
      <c r="DF315">
        <v>6.3700000000000007E-2</v>
      </c>
      <c r="DG315">
        <v>12.7171</v>
      </c>
      <c r="DH315" t="s">
        <v>1251</v>
      </c>
      <c r="DI315" t="s">
        <v>1250</v>
      </c>
      <c r="DJ315">
        <v>2.7000000000000001E-3</v>
      </c>
      <c r="DK315">
        <v>7.3916000000000004</v>
      </c>
      <c r="DL315">
        <v>0.14410000000000001</v>
      </c>
      <c r="DM315">
        <v>11.069900000000001</v>
      </c>
      <c r="DN315" t="s">
        <v>1251</v>
      </c>
      <c r="DO315" t="s">
        <v>1250</v>
      </c>
      <c r="DP315">
        <v>2.2000000000000001E-3</v>
      </c>
      <c r="DQ315">
        <v>11.029199999999999</v>
      </c>
      <c r="DR315">
        <v>0.10730000000000001</v>
      </c>
      <c r="DS315">
        <v>15.583500000000001</v>
      </c>
      <c r="DT315">
        <v>1.32E-2</v>
      </c>
      <c r="DU315">
        <v>2</v>
      </c>
    </row>
    <row r="316" spans="1:125" x14ac:dyDescent="0.25">
      <c r="A316">
        <v>0</v>
      </c>
      <c r="B316" t="s">
        <v>1254</v>
      </c>
      <c r="C316" t="s">
        <v>32</v>
      </c>
      <c r="D316" t="s">
        <v>1255</v>
      </c>
      <c r="E316" t="s">
        <v>1254</v>
      </c>
      <c r="F316">
        <v>0</v>
      </c>
      <c r="G316">
        <v>56.25</v>
      </c>
      <c r="H316">
        <v>2.24E-2</v>
      </c>
      <c r="I316">
        <v>62.815199999999997</v>
      </c>
      <c r="J316" t="s">
        <v>1255</v>
      </c>
      <c r="K316" t="s">
        <v>1254</v>
      </c>
      <c r="L316">
        <v>0</v>
      </c>
      <c r="M316">
        <v>56.25</v>
      </c>
      <c r="N316">
        <v>2.24E-2</v>
      </c>
      <c r="O316">
        <v>62.815199999999997</v>
      </c>
      <c r="P316" t="s">
        <v>1256</v>
      </c>
      <c r="Q316" t="s">
        <v>1254</v>
      </c>
      <c r="R316">
        <v>1E-4</v>
      </c>
      <c r="S316">
        <v>46.5</v>
      </c>
      <c r="T316">
        <v>1.5699999999999999E-2</v>
      </c>
      <c r="U316">
        <v>62.268799999999999</v>
      </c>
      <c r="V316" t="s">
        <v>1255</v>
      </c>
      <c r="W316" t="s">
        <v>1254</v>
      </c>
      <c r="X316">
        <v>0</v>
      </c>
      <c r="Y316">
        <v>45.5</v>
      </c>
      <c r="Z316">
        <v>2.7199999999999998E-2</v>
      </c>
      <c r="AA316">
        <v>39.463700000000003</v>
      </c>
      <c r="AB316" t="s">
        <v>1255</v>
      </c>
      <c r="AC316" t="s">
        <v>1254</v>
      </c>
      <c r="AD316">
        <v>1E-4</v>
      </c>
      <c r="AE316">
        <v>33.625</v>
      </c>
      <c r="AF316">
        <v>4.1799999999999997E-2</v>
      </c>
      <c r="AG316">
        <v>34.4512</v>
      </c>
      <c r="AH316" t="s">
        <v>1255</v>
      </c>
      <c r="AI316" t="s">
        <v>1254</v>
      </c>
      <c r="AJ316">
        <v>0</v>
      </c>
      <c r="AK316">
        <v>47.666699999999999</v>
      </c>
      <c r="AL316">
        <v>3.8199999999999998E-2</v>
      </c>
      <c r="AM316">
        <v>51.307899999999997</v>
      </c>
      <c r="AN316" t="s">
        <v>1255</v>
      </c>
      <c r="AO316" t="s">
        <v>1254</v>
      </c>
      <c r="AP316">
        <v>4.0000000000000001E-3</v>
      </c>
      <c r="AQ316">
        <v>7.8582999999999998</v>
      </c>
      <c r="AR316">
        <v>7.0300000000000001E-2</v>
      </c>
      <c r="AS316">
        <v>10.1838</v>
      </c>
      <c r="AT316" t="s">
        <v>1256</v>
      </c>
      <c r="AU316" t="s">
        <v>1254</v>
      </c>
      <c r="AV316">
        <v>1E-4</v>
      </c>
      <c r="AW316">
        <v>19.571400000000001</v>
      </c>
      <c r="AX316">
        <v>3.4000000000000002E-2</v>
      </c>
      <c r="AY316">
        <v>27.462700000000002</v>
      </c>
      <c r="AZ316" t="s">
        <v>1256</v>
      </c>
      <c r="BA316" t="s">
        <v>1254</v>
      </c>
      <c r="BB316">
        <v>2.9999999999999997E-4</v>
      </c>
      <c r="BC316">
        <v>15.362299999999999</v>
      </c>
      <c r="BD316">
        <v>4.1300000000000003E-2</v>
      </c>
      <c r="BE316">
        <v>24.072600000000001</v>
      </c>
      <c r="BF316" t="s">
        <v>1255</v>
      </c>
      <c r="BG316" t="s">
        <v>1254</v>
      </c>
      <c r="BH316">
        <v>8.9999999999999998E-4</v>
      </c>
      <c r="BI316">
        <v>14.8438</v>
      </c>
      <c r="BJ316">
        <v>4.0599999999999997E-2</v>
      </c>
      <c r="BK316">
        <v>23.4938</v>
      </c>
      <c r="BL316" t="s">
        <v>1255</v>
      </c>
      <c r="BM316" t="s">
        <v>1254</v>
      </c>
      <c r="BN316">
        <v>6.9999999999999999E-4</v>
      </c>
      <c r="BO316">
        <v>14.2</v>
      </c>
      <c r="BP316">
        <v>4.19E-2</v>
      </c>
      <c r="BQ316">
        <v>23.2544</v>
      </c>
      <c r="BR316" t="s">
        <v>1256</v>
      </c>
      <c r="BS316" t="s">
        <v>1254</v>
      </c>
      <c r="BT316">
        <v>0</v>
      </c>
      <c r="BU316">
        <v>35.333300000000001</v>
      </c>
      <c r="BV316">
        <v>3.1600000000000003E-2</v>
      </c>
      <c r="BW316">
        <v>46.840600000000002</v>
      </c>
      <c r="BX316" t="s">
        <v>1256</v>
      </c>
      <c r="BY316" t="s">
        <v>1254</v>
      </c>
      <c r="BZ316">
        <v>2.0000000000000001E-4</v>
      </c>
      <c r="CA316">
        <v>18.625</v>
      </c>
      <c r="CB316">
        <v>4.9500000000000002E-2</v>
      </c>
      <c r="CC316">
        <v>28.226099999999999</v>
      </c>
      <c r="CD316" t="s">
        <v>1256</v>
      </c>
      <c r="CE316" t="s">
        <v>1254</v>
      </c>
      <c r="CF316">
        <v>8.9999999999999998E-4</v>
      </c>
      <c r="CG316">
        <v>8.5648</v>
      </c>
      <c r="CH316">
        <v>5.11E-2</v>
      </c>
      <c r="CI316">
        <v>16.388200000000001</v>
      </c>
      <c r="CJ316" t="s">
        <v>1256</v>
      </c>
      <c r="CK316" t="s">
        <v>1254</v>
      </c>
      <c r="CL316">
        <v>1E-4</v>
      </c>
      <c r="CM316">
        <v>17.777799999999999</v>
      </c>
      <c r="CN316">
        <v>2.1899999999999999E-2</v>
      </c>
      <c r="CO316">
        <v>25.115300000000001</v>
      </c>
      <c r="CP316" t="s">
        <v>1255</v>
      </c>
      <c r="CQ316" t="s">
        <v>1254</v>
      </c>
      <c r="CR316">
        <v>2.0000000000000001E-4</v>
      </c>
      <c r="CS316">
        <v>20.964300000000001</v>
      </c>
      <c r="CT316">
        <v>2.7E-2</v>
      </c>
      <c r="CU316">
        <v>31.188099999999999</v>
      </c>
      <c r="CV316" t="s">
        <v>1255</v>
      </c>
      <c r="CW316" t="s">
        <v>1254</v>
      </c>
      <c r="CX316">
        <v>2.9999999999999997E-4</v>
      </c>
      <c r="CY316">
        <v>21.648599999999998</v>
      </c>
      <c r="CZ316">
        <v>3.27E-2</v>
      </c>
      <c r="DA316">
        <v>30.6784</v>
      </c>
      <c r="DB316" t="s">
        <v>1256</v>
      </c>
      <c r="DC316" t="s">
        <v>1254</v>
      </c>
      <c r="DD316">
        <v>2.9999999999999997E-4</v>
      </c>
      <c r="DE316">
        <v>17.932200000000002</v>
      </c>
      <c r="DF316">
        <v>3.4700000000000002E-2</v>
      </c>
      <c r="DG316">
        <v>26.075600000000001</v>
      </c>
      <c r="DH316" t="s">
        <v>1256</v>
      </c>
      <c r="DI316" t="s">
        <v>1254</v>
      </c>
      <c r="DJ316">
        <v>2.0000000000000001E-4</v>
      </c>
      <c r="DK316">
        <v>20.8125</v>
      </c>
      <c r="DL316">
        <v>5.8200000000000002E-2</v>
      </c>
      <c r="DM316">
        <v>33.249299999999998</v>
      </c>
      <c r="DN316" t="s">
        <v>1255</v>
      </c>
      <c r="DO316" t="s">
        <v>1254</v>
      </c>
      <c r="DP316">
        <v>2.9999999999999997E-4</v>
      </c>
      <c r="DQ316">
        <v>23.222200000000001</v>
      </c>
      <c r="DR316">
        <v>5.45E-2</v>
      </c>
      <c r="DS316">
        <v>33.2789</v>
      </c>
      <c r="DT316">
        <v>4.0000000000000002E-4</v>
      </c>
      <c r="DU316">
        <v>0</v>
      </c>
    </row>
    <row r="317" spans="1:125" x14ac:dyDescent="0.25">
      <c r="A317">
        <v>0</v>
      </c>
      <c r="B317" t="s">
        <v>1257</v>
      </c>
      <c r="C317" t="s">
        <v>32</v>
      </c>
      <c r="D317" t="s">
        <v>1258</v>
      </c>
      <c r="E317" t="s">
        <v>1257</v>
      </c>
      <c r="F317">
        <v>1E-4</v>
      </c>
      <c r="G317">
        <v>35.222200000000001</v>
      </c>
      <c r="H317">
        <v>4.53E-2</v>
      </c>
      <c r="I317">
        <v>30.941700000000001</v>
      </c>
      <c r="J317" t="s">
        <v>1258</v>
      </c>
      <c r="K317" t="s">
        <v>1257</v>
      </c>
      <c r="L317">
        <v>1E-4</v>
      </c>
      <c r="M317">
        <v>35.222200000000001</v>
      </c>
      <c r="N317">
        <v>4.53E-2</v>
      </c>
      <c r="O317">
        <v>30.941700000000001</v>
      </c>
      <c r="P317" t="s">
        <v>1259</v>
      </c>
      <c r="Q317" t="s">
        <v>1257</v>
      </c>
      <c r="R317">
        <v>0</v>
      </c>
      <c r="S317">
        <v>60</v>
      </c>
      <c r="T317">
        <v>1.67E-2</v>
      </c>
      <c r="U317">
        <v>58.536499999999997</v>
      </c>
      <c r="V317" t="s">
        <v>1260</v>
      </c>
      <c r="W317" t="s">
        <v>1257</v>
      </c>
      <c r="X317">
        <v>0</v>
      </c>
      <c r="Y317">
        <v>60</v>
      </c>
      <c r="Z317">
        <v>1.6199999999999999E-2</v>
      </c>
      <c r="AA317">
        <v>65.0291</v>
      </c>
      <c r="AB317" t="s">
        <v>1260</v>
      </c>
      <c r="AC317" t="s">
        <v>1257</v>
      </c>
      <c r="AD317">
        <v>0</v>
      </c>
      <c r="AE317">
        <v>53.571399999999997</v>
      </c>
      <c r="AF317">
        <v>2.46E-2</v>
      </c>
      <c r="AG317">
        <v>58.5242</v>
      </c>
      <c r="AH317" t="s">
        <v>1260</v>
      </c>
      <c r="AI317" t="s">
        <v>1257</v>
      </c>
      <c r="AJ317">
        <v>1E-4</v>
      </c>
      <c r="AK317">
        <v>34</v>
      </c>
      <c r="AL317">
        <v>0.04</v>
      </c>
      <c r="AM317">
        <v>48.604900000000001</v>
      </c>
      <c r="AN317" t="s">
        <v>1260</v>
      </c>
      <c r="AO317" t="s">
        <v>1257</v>
      </c>
      <c r="AP317">
        <v>1E-4</v>
      </c>
      <c r="AQ317">
        <v>32.299999999999997</v>
      </c>
      <c r="AR317">
        <v>2.06E-2</v>
      </c>
      <c r="AS317">
        <v>40.672699999999999</v>
      </c>
      <c r="AT317" t="s">
        <v>1260</v>
      </c>
      <c r="AU317" t="s">
        <v>1257</v>
      </c>
      <c r="AV317">
        <v>0</v>
      </c>
      <c r="AW317">
        <v>39</v>
      </c>
      <c r="AX317">
        <v>1.6199999999999999E-2</v>
      </c>
      <c r="AY317">
        <v>48.037799999999997</v>
      </c>
      <c r="AZ317" t="s">
        <v>1260</v>
      </c>
      <c r="BA317" t="s">
        <v>1257</v>
      </c>
      <c r="BB317">
        <v>0</v>
      </c>
      <c r="BC317">
        <v>39</v>
      </c>
      <c r="BD317">
        <v>1.7999999999999999E-2</v>
      </c>
      <c r="BE317">
        <v>45.490400000000001</v>
      </c>
      <c r="BF317" t="s">
        <v>1260</v>
      </c>
      <c r="BG317" t="s">
        <v>1257</v>
      </c>
      <c r="BH317">
        <v>1E-4</v>
      </c>
      <c r="BI317">
        <v>36</v>
      </c>
      <c r="BJ317">
        <v>2.53E-2</v>
      </c>
      <c r="BK317">
        <v>45.634500000000003</v>
      </c>
      <c r="BL317" t="s">
        <v>1260</v>
      </c>
      <c r="BM317" t="s">
        <v>1257</v>
      </c>
      <c r="BN317">
        <v>1E-4</v>
      </c>
      <c r="BO317">
        <v>34</v>
      </c>
      <c r="BP317">
        <v>1.9400000000000001E-2</v>
      </c>
      <c r="BQ317">
        <v>50.082000000000001</v>
      </c>
      <c r="BR317" t="s">
        <v>1260</v>
      </c>
      <c r="BS317" t="s">
        <v>1257</v>
      </c>
      <c r="BT317">
        <v>0</v>
      </c>
      <c r="BU317">
        <v>46</v>
      </c>
      <c r="BV317">
        <v>3.0700000000000002E-2</v>
      </c>
      <c r="BW317">
        <v>48.110799999999998</v>
      </c>
      <c r="BX317" t="s">
        <v>1260</v>
      </c>
      <c r="BY317" t="s">
        <v>1257</v>
      </c>
      <c r="BZ317">
        <v>0</v>
      </c>
      <c r="CA317">
        <v>46.5</v>
      </c>
      <c r="CB317">
        <v>2.8500000000000001E-2</v>
      </c>
      <c r="CC317">
        <v>50.185099999999998</v>
      </c>
      <c r="CD317" t="s">
        <v>1261</v>
      </c>
      <c r="CE317" t="s">
        <v>1257</v>
      </c>
      <c r="CF317">
        <v>0</v>
      </c>
      <c r="CG317">
        <v>39.5</v>
      </c>
      <c r="CH317">
        <v>1.7500000000000002E-2</v>
      </c>
      <c r="CI317">
        <v>50.504399999999997</v>
      </c>
      <c r="CJ317" t="s">
        <v>1260</v>
      </c>
      <c r="CK317" t="s">
        <v>1257</v>
      </c>
      <c r="CL317">
        <v>0</v>
      </c>
      <c r="CM317">
        <v>40</v>
      </c>
      <c r="CN317">
        <v>8.3000000000000001E-3</v>
      </c>
      <c r="CO317">
        <v>57.906999999999996</v>
      </c>
      <c r="CP317" t="s">
        <v>1260</v>
      </c>
      <c r="CQ317" t="s">
        <v>1257</v>
      </c>
      <c r="CR317">
        <v>0</v>
      </c>
      <c r="CS317">
        <v>41</v>
      </c>
      <c r="CT317">
        <v>1.4E-2</v>
      </c>
      <c r="CU317">
        <v>56.690199999999997</v>
      </c>
      <c r="CV317" t="s">
        <v>1260</v>
      </c>
      <c r="CW317" t="s">
        <v>1257</v>
      </c>
      <c r="CX317">
        <v>0</v>
      </c>
      <c r="CY317">
        <v>42.25</v>
      </c>
      <c r="CZ317">
        <v>1.8100000000000002E-2</v>
      </c>
      <c r="DA317">
        <v>53.787700000000001</v>
      </c>
      <c r="DB317" t="s">
        <v>1260</v>
      </c>
      <c r="DC317" t="s">
        <v>1257</v>
      </c>
      <c r="DD317">
        <v>1E-4</v>
      </c>
      <c r="DE317">
        <v>32.4</v>
      </c>
      <c r="DF317">
        <v>1.7000000000000001E-2</v>
      </c>
      <c r="DG317">
        <v>48.562199999999997</v>
      </c>
      <c r="DH317" t="s">
        <v>1260</v>
      </c>
      <c r="DI317" t="s">
        <v>1257</v>
      </c>
      <c r="DJ317">
        <v>0</v>
      </c>
      <c r="DK317">
        <v>34.6</v>
      </c>
      <c r="DL317">
        <v>4.0500000000000001E-2</v>
      </c>
      <c r="DM317">
        <v>45.253100000000003</v>
      </c>
      <c r="DN317" t="e">
        <f>-SLASLRIX</f>
        <v>#NAME?</v>
      </c>
      <c r="DO317" t="s">
        <v>1257</v>
      </c>
      <c r="DP317">
        <v>1E-4</v>
      </c>
      <c r="DQ317">
        <v>28.5</v>
      </c>
      <c r="DR317">
        <v>5.1200000000000002E-2</v>
      </c>
      <c r="DS317">
        <v>35.2545</v>
      </c>
      <c r="DT317">
        <v>1E-4</v>
      </c>
      <c r="DU317">
        <v>0</v>
      </c>
    </row>
    <row r="318" spans="1:125" x14ac:dyDescent="0.25">
      <c r="A318">
        <v>0</v>
      </c>
      <c r="B318" t="s">
        <v>1262</v>
      </c>
      <c r="C318" t="s">
        <v>32</v>
      </c>
      <c r="D318" t="e">
        <f>-PWLLXEFK</f>
        <v>#NAME?</v>
      </c>
      <c r="E318" t="s">
        <v>1262</v>
      </c>
      <c r="F318">
        <v>0</v>
      </c>
      <c r="G318">
        <v>54.583300000000001</v>
      </c>
      <c r="H318">
        <v>2.47E-2</v>
      </c>
      <c r="I318">
        <v>58.045400000000001</v>
      </c>
      <c r="J318" t="e">
        <f>-PWLLXEFK</f>
        <v>#NAME?</v>
      </c>
      <c r="K318" t="s">
        <v>1262</v>
      </c>
      <c r="L318">
        <v>0</v>
      </c>
      <c r="M318">
        <v>54.583300000000001</v>
      </c>
      <c r="N318">
        <v>2.47E-2</v>
      </c>
      <c r="O318">
        <v>58.045400000000001</v>
      </c>
      <c r="P318" t="e">
        <f>-PWLLXEFK</f>
        <v>#NAME?</v>
      </c>
      <c r="Q318" t="s">
        <v>1262</v>
      </c>
      <c r="R318">
        <v>0</v>
      </c>
      <c r="S318">
        <v>67.5</v>
      </c>
      <c r="T318">
        <v>1.21E-2</v>
      </c>
      <c r="U318">
        <v>76.646299999999997</v>
      </c>
      <c r="V318" t="e">
        <f>-PWLLXEFK</f>
        <v>#NAME?</v>
      </c>
      <c r="W318" t="s">
        <v>1262</v>
      </c>
      <c r="X318">
        <v>0</v>
      </c>
      <c r="Y318">
        <v>100</v>
      </c>
      <c r="Z318">
        <v>5.4999999999999997E-3</v>
      </c>
      <c r="AA318">
        <v>95.993499999999997</v>
      </c>
      <c r="AB318" t="e">
        <f>-PWLLXEFK</f>
        <v>#NAME?</v>
      </c>
      <c r="AC318" t="s">
        <v>1262</v>
      </c>
      <c r="AD318">
        <v>0</v>
      </c>
      <c r="AE318">
        <v>90</v>
      </c>
      <c r="AF318">
        <v>1.01E-2</v>
      </c>
      <c r="AG318">
        <v>91.751400000000004</v>
      </c>
      <c r="AH318" t="e">
        <f>-PWLLXEFK</f>
        <v>#NAME?</v>
      </c>
      <c r="AI318" t="s">
        <v>1262</v>
      </c>
      <c r="AJ318">
        <v>0</v>
      </c>
      <c r="AK318">
        <v>90</v>
      </c>
      <c r="AL318">
        <v>1.1900000000000001E-2</v>
      </c>
      <c r="AM318">
        <v>95.422600000000003</v>
      </c>
      <c r="AN318" t="e">
        <f>-PWLLXEFK</f>
        <v>#NAME?</v>
      </c>
      <c r="AO318" t="s">
        <v>1262</v>
      </c>
      <c r="AP318">
        <v>0</v>
      </c>
      <c r="AQ318">
        <v>100</v>
      </c>
      <c r="AR318">
        <v>2.7000000000000001E-3</v>
      </c>
      <c r="AS318">
        <v>96.250399999999999</v>
      </c>
      <c r="AT318" t="e">
        <f>-PWLLXEFK</f>
        <v>#NAME?</v>
      </c>
      <c r="AU318" t="s">
        <v>1262</v>
      </c>
      <c r="AV318">
        <v>0</v>
      </c>
      <c r="AW318">
        <v>100</v>
      </c>
      <c r="AX318">
        <v>2.3999999999999998E-3</v>
      </c>
      <c r="AY318">
        <v>95.620400000000004</v>
      </c>
      <c r="AZ318" t="e">
        <f>-PWLLXEFK</f>
        <v>#NAME?</v>
      </c>
      <c r="BA318" t="s">
        <v>1262</v>
      </c>
      <c r="BB318">
        <v>0</v>
      </c>
      <c r="BC318">
        <v>100</v>
      </c>
      <c r="BD318">
        <v>2.3999999999999998E-3</v>
      </c>
      <c r="BE318">
        <v>95.6511</v>
      </c>
      <c r="BF318" t="s">
        <v>1263</v>
      </c>
      <c r="BG318" t="s">
        <v>1262</v>
      </c>
      <c r="BH318">
        <v>0</v>
      </c>
      <c r="BI318">
        <v>65</v>
      </c>
      <c r="BJ318">
        <v>1.2E-2</v>
      </c>
      <c r="BK318">
        <v>84.198999999999998</v>
      </c>
      <c r="BL318" t="e">
        <f>-PWLLXEFK</f>
        <v>#NAME?</v>
      </c>
      <c r="BM318" t="s">
        <v>1262</v>
      </c>
      <c r="BN318">
        <v>0</v>
      </c>
      <c r="BO318">
        <v>100</v>
      </c>
      <c r="BP318">
        <v>3.8999999999999998E-3</v>
      </c>
      <c r="BQ318">
        <v>96.274600000000007</v>
      </c>
      <c r="BR318" t="s">
        <v>1264</v>
      </c>
      <c r="BS318" t="s">
        <v>1262</v>
      </c>
      <c r="BT318">
        <v>0</v>
      </c>
      <c r="BU318">
        <v>75</v>
      </c>
      <c r="BV318">
        <v>9.4000000000000004E-3</v>
      </c>
      <c r="BW318">
        <v>91.983500000000006</v>
      </c>
      <c r="BX318" t="s">
        <v>1264</v>
      </c>
      <c r="BY318" t="s">
        <v>1262</v>
      </c>
      <c r="BZ318">
        <v>0</v>
      </c>
      <c r="CA318">
        <v>80</v>
      </c>
      <c r="CB318">
        <v>8.9999999999999993E-3</v>
      </c>
      <c r="CC318">
        <v>91.723500000000001</v>
      </c>
      <c r="CD318" t="e">
        <f>-PWLLXEFK</f>
        <v>#NAME?</v>
      </c>
      <c r="CE318" t="s">
        <v>1262</v>
      </c>
      <c r="CF318">
        <v>0</v>
      </c>
      <c r="CG318">
        <v>100</v>
      </c>
      <c r="CH318">
        <v>3.8E-3</v>
      </c>
      <c r="CI318">
        <v>95.697000000000003</v>
      </c>
      <c r="CJ318" t="e">
        <f>-PWLLXEFK</f>
        <v>#NAME?</v>
      </c>
      <c r="CK318" t="s">
        <v>1262</v>
      </c>
      <c r="CL318">
        <v>0</v>
      </c>
      <c r="CM318">
        <v>100</v>
      </c>
      <c r="CN318">
        <v>2.2000000000000001E-3</v>
      </c>
      <c r="CO318">
        <v>95.103399999999993</v>
      </c>
      <c r="CP318" t="e">
        <f>-PWLLXEFK</f>
        <v>#NAME?</v>
      </c>
      <c r="CQ318" t="s">
        <v>1262</v>
      </c>
      <c r="CR318">
        <v>0</v>
      </c>
      <c r="CS318">
        <v>100</v>
      </c>
      <c r="CT318">
        <v>3.2000000000000002E-3</v>
      </c>
      <c r="CU318">
        <v>96.286199999999994</v>
      </c>
      <c r="CV318" t="e">
        <f>-PWLLXEFK</f>
        <v>#NAME?</v>
      </c>
      <c r="CW318" t="s">
        <v>1262</v>
      </c>
      <c r="CX318">
        <v>0</v>
      </c>
      <c r="CY318">
        <v>100</v>
      </c>
      <c r="CZ318">
        <v>4.0000000000000001E-3</v>
      </c>
      <c r="DA318">
        <v>96.179400000000001</v>
      </c>
      <c r="DB318" t="e">
        <f>-PWLLXEFK</f>
        <v>#NAME?</v>
      </c>
      <c r="DC318" t="s">
        <v>1262</v>
      </c>
      <c r="DD318">
        <v>0</v>
      </c>
      <c r="DE318">
        <v>100</v>
      </c>
      <c r="DF318">
        <v>2.7000000000000001E-3</v>
      </c>
      <c r="DG318">
        <v>95.967200000000005</v>
      </c>
      <c r="DH318" t="s">
        <v>1264</v>
      </c>
      <c r="DI318" t="s">
        <v>1262</v>
      </c>
      <c r="DJ318">
        <v>0</v>
      </c>
      <c r="DK318">
        <v>100</v>
      </c>
      <c r="DL318">
        <v>7.4000000000000003E-3</v>
      </c>
      <c r="DM318">
        <v>94.178399999999996</v>
      </c>
      <c r="DN318" t="e">
        <f>-PWLLXEFK</f>
        <v>#NAME?</v>
      </c>
      <c r="DO318" t="s">
        <v>1262</v>
      </c>
      <c r="DP318">
        <v>0</v>
      </c>
      <c r="DQ318">
        <v>85</v>
      </c>
      <c r="DR318">
        <v>9.1000000000000004E-3</v>
      </c>
      <c r="DS318">
        <v>89.2346</v>
      </c>
      <c r="DT318">
        <v>0</v>
      </c>
      <c r="DU318">
        <v>0</v>
      </c>
    </row>
    <row r="319" spans="1:125" x14ac:dyDescent="0.25">
      <c r="A319">
        <v>0</v>
      </c>
      <c r="B319" t="s">
        <v>1265</v>
      </c>
      <c r="C319" t="s">
        <v>32</v>
      </c>
      <c r="D319" t="s">
        <v>1266</v>
      </c>
      <c r="E319" t="s">
        <v>1265</v>
      </c>
      <c r="F319">
        <v>0</v>
      </c>
      <c r="G319">
        <v>80</v>
      </c>
      <c r="H319">
        <v>1.2699999999999999E-2</v>
      </c>
      <c r="I319">
        <v>86.619600000000005</v>
      </c>
      <c r="J319" t="s">
        <v>1266</v>
      </c>
      <c r="K319" t="s">
        <v>1265</v>
      </c>
      <c r="L319">
        <v>0</v>
      </c>
      <c r="M319">
        <v>80</v>
      </c>
      <c r="N319">
        <v>1.2699999999999999E-2</v>
      </c>
      <c r="O319">
        <v>86.619600000000005</v>
      </c>
      <c r="P319" t="s">
        <v>1266</v>
      </c>
      <c r="Q319" t="s">
        <v>1265</v>
      </c>
      <c r="R319">
        <v>0</v>
      </c>
      <c r="S319">
        <v>57</v>
      </c>
      <c r="T319">
        <v>1.83E-2</v>
      </c>
      <c r="U319">
        <v>52.899700000000003</v>
      </c>
      <c r="V319" t="s">
        <v>1266</v>
      </c>
      <c r="W319" t="s">
        <v>1265</v>
      </c>
      <c r="X319">
        <v>0</v>
      </c>
      <c r="Y319">
        <v>75</v>
      </c>
      <c r="Z319">
        <v>1.11E-2</v>
      </c>
      <c r="AA319">
        <v>82.027199999999993</v>
      </c>
      <c r="AB319" t="s">
        <v>1266</v>
      </c>
      <c r="AC319" t="s">
        <v>1265</v>
      </c>
      <c r="AD319">
        <v>0</v>
      </c>
      <c r="AE319">
        <v>65</v>
      </c>
      <c r="AF319">
        <v>1.84E-2</v>
      </c>
      <c r="AG319">
        <v>71.816199999999995</v>
      </c>
      <c r="AH319" t="s">
        <v>1266</v>
      </c>
      <c r="AI319" t="s">
        <v>1265</v>
      </c>
      <c r="AJ319">
        <v>0</v>
      </c>
      <c r="AK319">
        <v>70</v>
      </c>
      <c r="AL319">
        <v>2.52E-2</v>
      </c>
      <c r="AM319">
        <v>73.651499999999999</v>
      </c>
      <c r="AN319" t="s">
        <v>1266</v>
      </c>
      <c r="AO319" t="s">
        <v>1265</v>
      </c>
      <c r="AP319">
        <v>0</v>
      </c>
      <c r="AQ319">
        <v>70</v>
      </c>
      <c r="AR319">
        <v>9.1000000000000004E-3</v>
      </c>
      <c r="AS319">
        <v>71.669300000000007</v>
      </c>
      <c r="AT319" t="s">
        <v>1266</v>
      </c>
      <c r="AU319" t="s">
        <v>1265</v>
      </c>
      <c r="AV319">
        <v>0</v>
      </c>
      <c r="AW319">
        <v>50</v>
      </c>
      <c r="AX319">
        <v>9.1999999999999998E-3</v>
      </c>
      <c r="AY319">
        <v>66.228700000000003</v>
      </c>
      <c r="AZ319" t="s">
        <v>1266</v>
      </c>
      <c r="BA319" t="s">
        <v>1265</v>
      </c>
      <c r="BB319">
        <v>0</v>
      </c>
      <c r="BC319">
        <v>60</v>
      </c>
      <c r="BD319">
        <v>9.4999999999999998E-3</v>
      </c>
      <c r="BE319">
        <v>65.630799999999994</v>
      </c>
      <c r="BF319" t="s">
        <v>1266</v>
      </c>
      <c r="BG319" t="s">
        <v>1265</v>
      </c>
      <c r="BH319">
        <v>0</v>
      </c>
      <c r="BI319">
        <v>67.5</v>
      </c>
      <c r="BJ319">
        <v>1.6400000000000001E-2</v>
      </c>
      <c r="BK319">
        <v>69.702299999999994</v>
      </c>
      <c r="BL319" t="s">
        <v>1267</v>
      </c>
      <c r="BM319" t="s">
        <v>1265</v>
      </c>
      <c r="BN319">
        <v>0</v>
      </c>
      <c r="BO319">
        <v>65</v>
      </c>
      <c r="BP319">
        <v>1.2E-2</v>
      </c>
      <c r="BQ319">
        <v>70.624099999999999</v>
      </c>
      <c r="BR319" t="s">
        <v>1266</v>
      </c>
      <c r="BS319" t="s">
        <v>1265</v>
      </c>
      <c r="BT319">
        <v>0</v>
      </c>
      <c r="BU319">
        <v>50</v>
      </c>
      <c r="BV319">
        <v>2.7300000000000001E-2</v>
      </c>
      <c r="BW319">
        <v>53.386000000000003</v>
      </c>
      <c r="BX319" t="s">
        <v>1266</v>
      </c>
      <c r="BY319" t="s">
        <v>1265</v>
      </c>
      <c r="BZ319">
        <v>0</v>
      </c>
      <c r="CA319">
        <v>38.666699999999999</v>
      </c>
      <c r="CB319">
        <v>2.6700000000000002E-2</v>
      </c>
      <c r="CC319">
        <v>53.076900000000002</v>
      </c>
      <c r="CD319" t="s">
        <v>1268</v>
      </c>
      <c r="CE319" t="s">
        <v>1265</v>
      </c>
      <c r="CF319">
        <v>0</v>
      </c>
      <c r="CG319">
        <v>70</v>
      </c>
      <c r="CH319">
        <v>9.4999999999999998E-3</v>
      </c>
      <c r="CI319">
        <v>75.182500000000005</v>
      </c>
      <c r="CJ319" t="s">
        <v>1266</v>
      </c>
      <c r="CK319" t="s">
        <v>1265</v>
      </c>
      <c r="CL319">
        <v>0</v>
      </c>
      <c r="CM319">
        <v>60</v>
      </c>
      <c r="CN319">
        <v>8.0000000000000002E-3</v>
      </c>
      <c r="CO319">
        <v>58.948999999999998</v>
      </c>
      <c r="CP319" t="s">
        <v>1267</v>
      </c>
      <c r="CQ319" t="s">
        <v>1265</v>
      </c>
      <c r="CR319">
        <v>0</v>
      </c>
      <c r="CS319">
        <v>67.5</v>
      </c>
      <c r="CT319">
        <v>9.1000000000000004E-3</v>
      </c>
      <c r="CU319">
        <v>74.797499999999999</v>
      </c>
      <c r="CV319" t="s">
        <v>1266</v>
      </c>
      <c r="CW319" t="s">
        <v>1265</v>
      </c>
      <c r="CX319">
        <v>0</v>
      </c>
      <c r="CY319">
        <v>67.5</v>
      </c>
      <c r="CZ319">
        <v>1.12E-2</v>
      </c>
      <c r="DA319">
        <v>74.171300000000002</v>
      </c>
      <c r="DB319" t="s">
        <v>1267</v>
      </c>
      <c r="DC319" t="s">
        <v>1265</v>
      </c>
      <c r="DD319">
        <v>0</v>
      </c>
      <c r="DE319">
        <v>57.5</v>
      </c>
      <c r="DF319">
        <v>1.0699999999999999E-2</v>
      </c>
      <c r="DG319">
        <v>65.0732</v>
      </c>
      <c r="DH319" t="s">
        <v>1266</v>
      </c>
      <c r="DI319" t="s">
        <v>1265</v>
      </c>
      <c r="DJ319">
        <v>0</v>
      </c>
      <c r="DK319">
        <v>46</v>
      </c>
      <c r="DL319">
        <v>3.1300000000000001E-2</v>
      </c>
      <c r="DM319">
        <v>54.314500000000002</v>
      </c>
      <c r="DN319" t="s">
        <v>1266</v>
      </c>
      <c r="DO319" t="s">
        <v>1265</v>
      </c>
      <c r="DP319">
        <v>0</v>
      </c>
      <c r="DQ319">
        <v>45.5</v>
      </c>
      <c r="DR319">
        <v>3.6299999999999999E-2</v>
      </c>
      <c r="DS319">
        <v>46.576999999999998</v>
      </c>
      <c r="DT319">
        <v>0</v>
      </c>
      <c r="DU319">
        <v>0</v>
      </c>
    </row>
    <row r="320" spans="1:125" x14ac:dyDescent="0.25">
      <c r="A320">
        <v>0</v>
      </c>
      <c r="B320" t="s">
        <v>1269</v>
      </c>
      <c r="C320" t="s">
        <v>32</v>
      </c>
      <c r="D320" t="s">
        <v>1270</v>
      </c>
      <c r="E320" t="s">
        <v>1269</v>
      </c>
      <c r="F320">
        <v>2.0000000000000001E-4</v>
      </c>
      <c r="G320">
        <v>29.2941</v>
      </c>
      <c r="H320">
        <v>4.82E-2</v>
      </c>
      <c r="I320">
        <v>28.684899999999999</v>
      </c>
      <c r="J320" t="s">
        <v>1270</v>
      </c>
      <c r="K320" t="s">
        <v>1269</v>
      </c>
      <c r="L320">
        <v>2.0000000000000001E-4</v>
      </c>
      <c r="M320">
        <v>29.2941</v>
      </c>
      <c r="N320">
        <v>4.82E-2</v>
      </c>
      <c r="O320">
        <v>28.684899999999999</v>
      </c>
      <c r="P320" t="s">
        <v>1270</v>
      </c>
      <c r="Q320" t="s">
        <v>1269</v>
      </c>
      <c r="R320">
        <v>0</v>
      </c>
      <c r="S320">
        <v>68.333299999999994</v>
      </c>
      <c r="T320">
        <v>1.41E-2</v>
      </c>
      <c r="U320">
        <v>68.280600000000007</v>
      </c>
      <c r="V320" t="s">
        <v>1270</v>
      </c>
      <c r="W320" t="s">
        <v>1269</v>
      </c>
      <c r="X320">
        <v>0</v>
      </c>
      <c r="Y320">
        <v>45</v>
      </c>
      <c r="Z320">
        <v>1.6500000000000001E-2</v>
      </c>
      <c r="AA320">
        <v>63.980600000000003</v>
      </c>
      <c r="AB320" t="s">
        <v>1270</v>
      </c>
      <c r="AC320" t="s">
        <v>1269</v>
      </c>
      <c r="AD320">
        <v>0</v>
      </c>
      <c r="AE320">
        <v>45</v>
      </c>
      <c r="AF320">
        <v>2.69E-2</v>
      </c>
      <c r="AG320">
        <v>54.257800000000003</v>
      </c>
      <c r="AH320" t="s">
        <v>1270</v>
      </c>
      <c r="AI320" t="s">
        <v>1269</v>
      </c>
      <c r="AJ320">
        <v>1E-4</v>
      </c>
      <c r="AK320">
        <v>43.333300000000001</v>
      </c>
      <c r="AL320">
        <v>3.56E-2</v>
      </c>
      <c r="AM320">
        <v>55.197400000000002</v>
      </c>
      <c r="AN320" t="s">
        <v>1270</v>
      </c>
      <c r="AO320" t="s">
        <v>1269</v>
      </c>
      <c r="AP320">
        <v>2.0000000000000001E-4</v>
      </c>
      <c r="AQ320">
        <v>25.434799999999999</v>
      </c>
      <c r="AR320">
        <v>2.5499999999999998E-2</v>
      </c>
      <c r="AS320">
        <v>33.587899999999998</v>
      </c>
      <c r="AT320" t="s">
        <v>1270</v>
      </c>
      <c r="AU320" t="s">
        <v>1269</v>
      </c>
      <c r="AV320">
        <v>2.9999999999999997E-4</v>
      </c>
      <c r="AW320">
        <v>13.050800000000001</v>
      </c>
      <c r="AX320">
        <v>4.19E-2</v>
      </c>
      <c r="AY320">
        <v>22.8811</v>
      </c>
      <c r="AZ320" t="s">
        <v>1270</v>
      </c>
      <c r="BA320" t="s">
        <v>1269</v>
      </c>
      <c r="BB320">
        <v>2.0000000000000001E-4</v>
      </c>
      <c r="BC320">
        <v>18.393899999999999</v>
      </c>
      <c r="BD320">
        <v>4.0300000000000002E-2</v>
      </c>
      <c r="BE320">
        <v>24.641400000000001</v>
      </c>
      <c r="BF320" t="s">
        <v>1270</v>
      </c>
      <c r="BG320" t="s">
        <v>1269</v>
      </c>
      <c r="BH320">
        <v>2.0000000000000001E-4</v>
      </c>
      <c r="BI320">
        <v>27.8</v>
      </c>
      <c r="BJ320">
        <v>2.6599999999999999E-2</v>
      </c>
      <c r="BK320">
        <v>43.061399999999999</v>
      </c>
      <c r="BL320" t="s">
        <v>1270</v>
      </c>
      <c r="BM320" t="s">
        <v>1269</v>
      </c>
      <c r="BN320">
        <v>1E-4</v>
      </c>
      <c r="BO320">
        <v>30.333300000000001</v>
      </c>
      <c r="BP320">
        <v>2.2100000000000002E-2</v>
      </c>
      <c r="BQ320">
        <v>44.899700000000003</v>
      </c>
      <c r="BR320" t="s">
        <v>1270</v>
      </c>
      <c r="BS320" t="s">
        <v>1269</v>
      </c>
      <c r="BT320">
        <v>1E-4</v>
      </c>
      <c r="BU320">
        <v>21.923100000000002</v>
      </c>
      <c r="BV320">
        <v>4.9299999999999997E-2</v>
      </c>
      <c r="BW320">
        <v>28.7166</v>
      </c>
      <c r="BX320" t="s">
        <v>1270</v>
      </c>
      <c r="BY320" t="s">
        <v>1269</v>
      </c>
      <c r="BZ320">
        <v>1E-4</v>
      </c>
      <c r="CA320">
        <v>24.230799999999999</v>
      </c>
      <c r="CB320">
        <v>3.7499999999999999E-2</v>
      </c>
      <c r="CC320">
        <v>38.785899999999998</v>
      </c>
      <c r="CD320" t="s">
        <v>1270</v>
      </c>
      <c r="CE320" t="s">
        <v>1269</v>
      </c>
      <c r="CF320">
        <v>0</v>
      </c>
      <c r="CG320">
        <v>28.5</v>
      </c>
      <c r="CH320">
        <v>2.2200000000000001E-2</v>
      </c>
      <c r="CI320">
        <v>41.320599999999999</v>
      </c>
      <c r="CJ320" t="s">
        <v>1270</v>
      </c>
      <c r="CK320" t="s">
        <v>1269</v>
      </c>
      <c r="CL320">
        <v>1E-4</v>
      </c>
      <c r="CM320">
        <v>21.1111</v>
      </c>
      <c r="CN320">
        <v>1.6899999999999998E-2</v>
      </c>
      <c r="CO320">
        <v>32.765999999999998</v>
      </c>
      <c r="CP320" t="s">
        <v>1270</v>
      </c>
      <c r="CQ320" t="s">
        <v>1269</v>
      </c>
      <c r="CR320">
        <v>1E-4</v>
      </c>
      <c r="CS320">
        <v>32</v>
      </c>
      <c r="CT320">
        <v>1.9599999999999999E-2</v>
      </c>
      <c r="CU320">
        <v>42.8889</v>
      </c>
      <c r="CV320" t="s">
        <v>1270</v>
      </c>
      <c r="CW320" t="s">
        <v>1269</v>
      </c>
      <c r="CX320">
        <v>1E-4</v>
      </c>
      <c r="CY320">
        <v>27.9375</v>
      </c>
      <c r="CZ320">
        <v>2.5499999999999998E-2</v>
      </c>
      <c r="DA320">
        <v>39.709000000000003</v>
      </c>
      <c r="DB320" t="s">
        <v>1270</v>
      </c>
      <c r="DC320" t="s">
        <v>1269</v>
      </c>
      <c r="DD320">
        <v>2.9999999999999997E-4</v>
      </c>
      <c r="DE320">
        <v>19.666699999999999</v>
      </c>
      <c r="DF320">
        <v>3.1800000000000002E-2</v>
      </c>
      <c r="DG320">
        <v>28.5502</v>
      </c>
      <c r="DH320" t="s">
        <v>1270</v>
      </c>
      <c r="DI320" t="s">
        <v>1269</v>
      </c>
      <c r="DJ320">
        <v>3.7000000000000002E-3</v>
      </c>
      <c r="DK320">
        <v>6.4158999999999997</v>
      </c>
      <c r="DL320">
        <v>0.12479999999999999</v>
      </c>
      <c r="DM320">
        <v>13.6785</v>
      </c>
      <c r="DN320" t="s">
        <v>1270</v>
      </c>
      <c r="DO320" t="s">
        <v>1269</v>
      </c>
      <c r="DP320">
        <v>1.26E-2</v>
      </c>
      <c r="DQ320">
        <v>5.0217999999999998</v>
      </c>
      <c r="DR320">
        <v>0.1363</v>
      </c>
      <c r="DS320">
        <v>11.112</v>
      </c>
      <c r="DT320">
        <v>8.9999999999999998E-4</v>
      </c>
      <c r="DU320">
        <v>0</v>
      </c>
    </row>
    <row r="321" spans="1:125" x14ac:dyDescent="0.25">
      <c r="A321">
        <v>0</v>
      </c>
      <c r="B321" t="s">
        <v>1271</v>
      </c>
      <c r="C321" t="s">
        <v>32</v>
      </c>
      <c r="D321" t="s">
        <v>1272</v>
      </c>
      <c r="E321" t="s">
        <v>1271</v>
      </c>
      <c r="F321">
        <v>0</v>
      </c>
      <c r="G321">
        <v>72.5</v>
      </c>
      <c r="H321">
        <v>1.5699999999999999E-2</v>
      </c>
      <c r="I321">
        <v>78.938699999999997</v>
      </c>
      <c r="J321" t="s">
        <v>1272</v>
      </c>
      <c r="K321" t="s">
        <v>1271</v>
      </c>
      <c r="L321">
        <v>0</v>
      </c>
      <c r="M321">
        <v>72.5</v>
      </c>
      <c r="N321">
        <v>1.5699999999999999E-2</v>
      </c>
      <c r="O321">
        <v>78.938699999999997</v>
      </c>
      <c r="P321" t="s">
        <v>1273</v>
      </c>
      <c r="Q321" t="s">
        <v>1271</v>
      </c>
      <c r="R321">
        <v>1E-4</v>
      </c>
      <c r="S321">
        <v>46.5</v>
      </c>
      <c r="T321">
        <v>2.3300000000000001E-2</v>
      </c>
      <c r="U321">
        <v>38.279299999999999</v>
      </c>
      <c r="V321" t="s">
        <v>1272</v>
      </c>
      <c r="W321" t="s">
        <v>1271</v>
      </c>
      <c r="X321">
        <v>0</v>
      </c>
      <c r="Y321">
        <v>67.5</v>
      </c>
      <c r="Z321">
        <v>1.1299999999999999E-2</v>
      </c>
      <c r="AA321">
        <v>81.214200000000005</v>
      </c>
      <c r="AB321" t="s">
        <v>1272</v>
      </c>
      <c r="AC321" t="s">
        <v>1271</v>
      </c>
      <c r="AD321">
        <v>0</v>
      </c>
      <c r="AE321">
        <v>62.5</v>
      </c>
      <c r="AF321">
        <v>1.9599999999999999E-2</v>
      </c>
      <c r="AG321">
        <v>68.997799999999998</v>
      </c>
      <c r="AH321" t="s">
        <v>1272</v>
      </c>
      <c r="AI321" t="s">
        <v>1271</v>
      </c>
      <c r="AJ321">
        <v>0</v>
      </c>
      <c r="AK321">
        <v>65</v>
      </c>
      <c r="AL321">
        <v>2.1700000000000001E-2</v>
      </c>
      <c r="AM321">
        <v>80.364999999999995</v>
      </c>
      <c r="AN321" t="s">
        <v>1272</v>
      </c>
      <c r="AO321" t="s">
        <v>1271</v>
      </c>
      <c r="AP321">
        <v>0</v>
      </c>
      <c r="AQ321">
        <v>57.5</v>
      </c>
      <c r="AR321">
        <v>6.7999999999999996E-3</v>
      </c>
      <c r="AS321">
        <v>81.537499999999994</v>
      </c>
      <c r="AT321" t="s">
        <v>1272</v>
      </c>
      <c r="AU321" t="s">
        <v>1271</v>
      </c>
      <c r="AV321">
        <v>0</v>
      </c>
      <c r="AW321">
        <v>65</v>
      </c>
      <c r="AX321">
        <v>5.5999999999999999E-3</v>
      </c>
      <c r="AY321">
        <v>81.038499999999999</v>
      </c>
      <c r="AZ321" t="s">
        <v>1272</v>
      </c>
      <c r="BA321" t="s">
        <v>1271</v>
      </c>
      <c r="BB321">
        <v>0</v>
      </c>
      <c r="BC321">
        <v>60</v>
      </c>
      <c r="BD321">
        <v>6.1999999999999998E-3</v>
      </c>
      <c r="BE321">
        <v>78.892799999999994</v>
      </c>
      <c r="BF321" t="s">
        <v>1272</v>
      </c>
      <c r="BG321" t="s">
        <v>1271</v>
      </c>
      <c r="BH321">
        <v>0</v>
      </c>
      <c r="BI321">
        <v>55.625</v>
      </c>
      <c r="BJ321">
        <v>1.8599999999999998E-2</v>
      </c>
      <c r="BK321">
        <v>62.7211</v>
      </c>
      <c r="BL321" t="s">
        <v>1272</v>
      </c>
      <c r="BM321" t="s">
        <v>1271</v>
      </c>
      <c r="BN321">
        <v>0</v>
      </c>
      <c r="BO321">
        <v>56.666699999999999</v>
      </c>
      <c r="BP321">
        <v>8.6999999999999994E-3</v>
      </c>
      <c r="BQ321">
        <v>82.677199999999999</v>
      </c>
      <c r="BR321" t="s">
        <v>1274</v>
      </c>
      <c r="BS321" t="s">
        <v>1271</v>
      </c>
      <c r="BT321">
        <v>0</v>
      </c>
      <c r="BU321">
        <v>57.5</v>
      </c>
      <c r="BV321">
        <v>1.5599999999999999E-2</v>
      </c>
      <c r="BW321">
        <v>77.1096</v>
      </c>
      <c r="BX321" t="s">
        <v>1274</v>
      </c>
      <c r="BY321" t="s">
        <v>1271</v>
      </c>
      <c r="BZ321">
        <v>0</v>
      </c>
      <c r="CA321">
        <v>55</v>
      </c>
      <c r="CB321">
        <v>1.6799999999999999E-2</v>
      </c>
      <c r="CC321">
        <v>72.708500000000001</v>
      </c>
      <c r="CD321" t="s">
        <v>1275</v>
      </c>
      <c r="CE321" t="s">
        <v>1271</v>
      </c>
      <c r="CF321">
        <v>0</v>
      </c>
      <c r="CG321">
        <v>55</v>
      </c>
      <c r="CH321">
        <v>7.6E-3</v>
      </c>
      <c r="CI321">
        <v>82.822299999999998</v>
      </c>
      <c r="CJ321" t="s">
        <v>1272</v>
      </c>
      <c r="CK321" t="s">
        <v>1271</v>
      </c>
      <c r="CL321">
        <v>0</v>
      </c>
      <c r="CM321">
        <v>60</v>
      </c>
      <c r="CN321">
        <v>4.1000000000000003E-3</v>
      </c>
      <c r="CO321">
        <v>82.048000000000002</v>
      </c>
      <c r="CP321" t="s">
        <v>1272</v>
      </c>
      <c r="CQ321" t="s">
        <v>1271</v>
      </c>
      <c r="CR321">
        <v>0</v>
      </c>
      <c r="CS321">
        <v>70</v>
      </c>
      <c r="CT321">
        <v>6.0000000000000001E-3</v>
      </c>
      <c r="CU321">
        <v>88.6447</v>
      </c>
      <c r="CV321" t="s">
        <v>1272</v>
      </c>
      <c r="CW321" t="s">
        <v>1271</v>
      </c>
      <c r="CX321">
        <v>0</v>
      </c>
      <c r="CY321">
        <v>70</v>
      </c>
      <c r="CZ321">
        <v>8.0000000000000002E-3</v>
      </c>
      <c r="DA321">
        <v>85.7834</v>
      </c>
      <c r="DB321" t="s">
        <v>1272</v>
      </c>
      <c r="DC321" t="s">
        <v>1271</v>
      </c>
      <c r="DD321">
        <v>0</v>
      </c>
      <c r="DE321">
        <v>57.5</v>
      </c>
      <c r="DF321">
        <v>6.7999999999999996E-3</v>
      </c>
      <c r="DG321">
        <v>80.106700000000004</v>
      </c>
      <c r="DH321" t="s">
        <v>1272</v>
      </c>
      <c r="DI321" t="s">
        <v>1271</v>
      </c>
      <c r="DJ321">
        <v>0</v>
      </c>
      <c r="DK321">
        <v>60</v>
      </c>
      <c r="DL321">
        <v>1.6E-2</v>
      </c>
      <c r="DM321">
        <v>77.516199999999998</v>
      </c>
      <c r="DN321" t="s">
        <v>1272</v>
      </c>
      <c r="DO321" t="s">
        <v>1271</v>
      </c>
      <c r="DP321">
        <v>0</v>
      </c>
      <c r="DQ321">
        <v>54</v>
      </c>
      <c r="DR321">
        <v>1.7100000000000001E-2</v>
      </c>
      <c r="DS321">
        <v>72.587199999999996</v>
      </c>
      <c r="DT321">
        <v>0</v>
      </c>
      <c r="DU321">
        <v>0</v>
      </c>
    </row>
    <row r="322" spans="1:125" x14ac:dyDescent="0.25">
      <c r="A322">
        <v>0</v>
      </c>
      <c r="B322" t="s">
        <v>1276</v>
      </c>
      <c r="C322" t="s">
        <v>32</v>
      </c>
      <c r="D322" t="s">
        <v>1277</v>
      </c>
      <c r="E322" t="s">
        <v>1276</v>
      </c>
      <c r="F322">
        <v>0</v>
      </c>
      <c r="G322">
        <v>78.333299999999994</v>
      </c>
      <c r="H322">
        <v>1.03E-2</v>
      </c>
      <c r="I322">
        <v>92.068299999999994</v>
      </c>
      <c r="J322" t="s">
        <v>1277</v>
      </c>
      <c r="K322" t="s">
        <v>1276</v>
      </c>
      <c r="L322">
        <v>0</v>
      </c>
      <c r="M322">
        <v>78.333299999999994</v>
      </c>
      <c r="N322">
        <v>1.03E-2</v>
      </c>
      <c r="O322">
        <v>92.068299999999994</v>
      </c>
      <c r="P322" t="s">
        <v>1277</v>
      </c>
      <c r="Q322" t="s">
        <v>1276</v>
      </c>
      <c r="R322">
        <v>1E-4</v>
      </c>
      <c r="S322">
        <v>44.6</v>
      </c>
      <c r="T322">
        <v>1.14E-2</v>
      </c>
      <c r="U322">
        <v>79.670699999999997</v>
      </c>
      <c r="V322" t="s">
        <v>1278</v>
      </c>
      <c r="W322" t="s">
        <v>1276</v>
      </c>
      <c r="X322">
        <v>0</v>
      </c>
      <c r="Y322">
        <v>58.333300000000001</v>
      </c>
      <c r="Z322">
        <v>1.01E-2</v>
      </c>
      <c r="AA322">
        <v>85.478999999999999</v>
      </c>
      <c r="AB322" t="s">
        <v>1277</v>
      </c>
      <c r="AC322" t="s">
        <v>1276</v>
      </c>
      <c r="AD322">
        <v>0</v>
      </c>
      <c r="AE322">
        <v>51.428600000000003</v>
      </c>
      <c r="AF322">
        <v>1.5599999999999999E-2</v>
      </c>
      <c r="AG322">
        <v>78.546199999999999</v>
      </c>
      <c r="AH322" t="s">
        <v>1277</v>
      </c>
      <c r="AI322" t="s">
        <v>1276</v>
      </c>
      <c r="AJ322">
        <v>0</v>
      </c>
      <c r="AK322">
        <v>53.8889</v>
      </c>
      <c r="AL322">
        <v>1.7600000000000001E-2</v>
      </c>
      <c r="AM322">
        <v>87.816900000000004</v>
      </c>
      <c r="AN322" t="s">
        <v>1277</v>
      </c>
      <c r="AO322" t="s">
        <v>1276</v>
      </c>
      <c r="AP322">
        <v>0</v>
      </c>
      <c r="AQ322">
        <v>52.857100000000003</v>
      </c>
      <c r="AR322">
        <v>7.4999999999999997E-3</v>
      </c>
      <c r="AS322">
        <v>78.2971</v>
      </c>
      <c r="AT322" t="s">
        <v>1277</v>
      </c>
      <c r="AU322" t="s">
        <v>1276</v>
      </c>
      <c r="AV322">
        <v>0</v>
      </c>
      <c r="AW322">
        <v>55</v>
      </c>
      <c r="AX322">
        <v>6.7000000000000002E-3</v>
      </c>
      <c r="AY322">
        <v>76.228700000000003</v>
      </c>
      <c r="AZ322" t="s">
        <v>1277</v>
      </c>
      <c r="BA322" t="s">
        <v>1276</v>
      </c>
      <c r="BB322">
        <v>0</v>
      </c>
      <c r="BC322">
        <v>70</v>
      </c>
      <c r="BD322">
        <v>6.4000000000000003E-3</v>
      </c>
      <c r="BE322">
        <v>78.081999999999994</v>
      </c>
      <c r="BF322" t="s">
        <v>1277</v>
      </c>
      <c r="BG322" t="s">
        <v>1276</v>
      </c>
      <c r="BH322">
        <v>1E-4</v>
      </c>
      <c r="BI322">
        <v>34</v>
      </c>
      <c r="BJ322">
        <v>1.8499999999999999E-2</v>
      </c>
      <c r="BK322">
        <v>62.976300000000002</v>
      </c>
      <c r="BL322" t="s">
        <v>1277</v>
      </c>
      <c r="BM322" t="s">
        <v>1276</v>
      </c>
      <c r="BN322">
        <v>0</v>
      </c>
      <c r="BO322">
        <v>61.666699999999999</v>
      </c>
      <c r="BP322">
        <v>7.6E-3</v>
      </c>
      <c r="BQ322">
        <v>87.048000000000002</v>
      </c>
      <c r="BR322" t="s">
        <v>1277</v>
      </c>
      <c r="BS322" t="s">
        <v>1276</v>
      </c>
      <c r="BT322">
        <v>0</v>
      </c>
      <c r="BU322">
        <v>44</v>
      </c>
      <c r="BV322">
        <v>2.2499999999999999E-2</v>
      </c>
      <c r="BW322">
        <v>61.985599999999998</v>
      </c>
      <c r="BX322" t="s">
        <v>1277</v>
      </c>
      <c r="BY322" t="s">
        <v>1276</v>
      </c>
      <c r="BZ322">
        <v>0</v>
      </c>
      <c r="CA322">
        <v>37.333300000000001</v>
      </c>
      <c r="CB322">
        <v>3.2899999999999999E-2</v>
      </c>
      <c r="CC322">
        <v>44.179099999999998</v>
      </c>
      <c r="CD322" t="s">
        <v>1277</v>
      </c>
      <c r="CE322" t="s">
        <v>1276</v>
      </c>
      <c r="CF322">
        <v>0</v>
      </c>
      <c r="CG322">
        <v>32.333300000000001</v>
      </c>
      <c r="CH322">
        <v>1.4200000000000001E-2</v>
      </c>
      <c r="CI322">
        <v>59.094700000000003</v>
      </c>
      <c r="CJ322" t="s">
        <v>1277</v>
      </c>
      <c r="CK322" t="s">
        <v>1276</v>
      </c>
      <c r="CL322">
        <v>0</v>
      </c>
      <c r="CM322">
        <v>70</v>
      </c>
      <c r="CN322">
        <v>3.8999999999999998E-3</v>
      </c>
      <c r="CO322">
        <v>83.4251</v>
      </c>
      <c r="CP322" t="s">
        <v>1277</v>
      </c>
      <c r="CQ322" t="s">
        <v>1276</v>
      </c>
      <c r="CR322">
        <v>0</v>
      </c>
      <c r="CS322">
        <v>65</v>
      </c>
      <c r="CT322">
        <v>6.1999999999999998E-3</v>
      </c>
      <c r="CU322">
        <v>87.745599999999996</v>
      </c>
      <c r="CV322" t="s">
        <v>1277</v>
      </c>
      <c r="CW322" t="s">
        <v>1276</v>
      </c>
      <c r="CX322">
        <v>0</v>
      </c>
      <c r="CY322">
        <v>67.5</v>
      </c>
      <c r="CZ322">
        <v>7.4000000000000003E-3</v>
      </c>
      <c r="DA322">
        <v>88.122699999999995</v>
      </c>
      <c r="DB322" t="s">
        <v>1277</v>
      </c>
      <c r="DC322" t="s">
        <v>1276</v>
      </c>
      <c r="DD322">
        <v>0</v>
      </c>
      <c r="DE322">
        <v>65</v>
      </c>
      <c r="DF322">
        <v>6.6E-3</v>
      </c>
      <c r="DG322">
        <v>80.951099999999997</v>
      </c>
      <c r="DH322" t="s">
        <v>1277</v>
      </c>
      <c r="DI322" t="s">
        <v>1276</v>
      </c>
      <c r="DJ322">
        <v>0</v>
      </c>
      <c r="DK322">
        <v>41.5</v>
      </c>
      <c r="DL322">
        <v>2.4299999999999999E-2</v>
      </c>
      <c r="DM322">
        <v>63.4589</v>
      </c>
      <c r="DN322" t="s">
        <v>1277</v>
      </c>
      <c r="DO322" t="s">
        <v>1276</v>
      </c>
      <c r="DP322">
        <v>0</v>
      </c>
      <c r="DQ322">
        <v>56.25</v>
      </c>
      <c r="DR322">
        <v>1.6199999999999999E-2</v>
      </c>
      <c r="DS322">
        <v>74.305800000000005</v>
      </c>
      <c r="DT322">
        <v>0</v>
      </c>
      <c r="DU322">
        <v>0</v>
      </c>
    </row>
    <row r="323" spans="1:125" x14ac:dyDescent="0.25">
      <c r="A323">
        <v>0</v>
      </c>
      <c r="B323" t="s">
        <v>1279</v>
      </c>
      <c r="C323" t="s">
        <v>32</v>
      </c>
      <c r="D323" t="s">
        <v>1280</v>
      </c>
      <c r="E323" t="s">
        <v>1279</v>
      </c>
      <c r="F323">
        <v>0</v>
      </c>
      <c r="G323">
        <v>55.625</v>
      </c>
      <c r="H323">
        <v>1.7299999999999999E-2</v>
      </c>
      <c r="I323">
        <v>74.660799999999995</v>
      </c>
      <c r="J323" t="s">
        <v>1280</v>
      </c>
      <c r="K323" t="s">
        <v>1279</v>
      </c>
      <c r="L323">
        <v>0</v>
      </c>
      <c r="M323">
        <v>55.625</v>
      </c>
      <c r="N323">
        <v>1.7299999999999999E-2</v>
      </c>
      <c r="O323">
        <v>74.660799999999995</v>
      </c>
      <c r="P323" t="s">
        <v>1280</v>
      </c>
      <c r="Q323" t="s">
        <v>1279</v>
      </c>
      <c r="R323">
        <v>2.0000000000000001E-4</v>
      </c>
      <c r="S323">
        <v>33.090899999999998</v>
      </c>
      <c r="T323">
        <v>1.9300000000000001E-2</v>
      </c>
      <c r="U323">
        <v>49.435899999999997</v>
      </c>
      <c r="V323" t="s">
        <v>1280</v>
      </c>
      <c r="W323" t="s">
        <v>1279</v>
      </c>
      <c r="X323">
        <v>0</v>
      </c>
      <c r="Y323">
        <v>37</v>
      </c>
      <c r="Z323">
        <v>1.21E-2</v>
      </c>
      <c r="AA323">
        <v>78.625299999999996</v>
      </c>
      <c r="AB323" t="s">
        <v>1280</v>
      </c>
      <c r="AC323" t="s">
        <v>1279</v>
      </c>
      <c r="AD323">
        <v>1E-4</v>
      </c>
      <c r="AE323">
        <v>35.142899999999997</v>
      </c>
      <c r="AF323">
        <v>2.0500000000000001E-2</v>
      </c>
      <c r="AG323">
        <v>66.977800000000002</v>
      </c>
      <c r="AH323" t="s">
        <v>1280</v>
      </c>
      <c r="AI323" t="s">
        <v>1279</v>
      </c>
      <c r="AJ323">
        <v>1E-4</v>
      </c>
      <c r="AK323">
        <v>36.5</v>
      </c>
      <c r="AL323">
        <v>2.63E-2</v>
      </c>
      <c r="AM323">
        <v>71.573899999999995</v>
      </c>
      <c r="AN323" t="s">
        <v>1280</v>
      </c>
      <c r="AO323" t="s">
        <v>1279</v>
      </c>
      <c r="AP323">
        <v>0</v>
      </c>
      <c r="AQ323">
        <v>41</v>
      </c>
      <c r="AR323">
        <v>1.17E-2</v>
      </c>
      <c r="AS323">
        <v>62.2973</v>
      </c>
      <c r="AT323" t="s">
        <v>1281</v>
      </c>
      <c r="AU323" t="s">
        <v>1279</v>
      </c>
      <c r="AV323">
        <v>0</v>
      </c>
      <c r="AW323">
        <v>44</v>
      </c>
      <c r="AX323">
        <v>8.3000000000000001E-3</v>
      </c>
      <c r="AY323">
        <v>69.527699999999996</v>
      </c>
      <c r="AZ323" t="e">
        <f>-ASLRIXEK</f>
        <v>#NAME?</v>
      </c>
      <c r="BA323" t="s">
        <v>1279</v>
      </c>
      <c r="BB323">
        <v>0</v>
      </c>
      <c r="BC323">
        <v>40</v>
      </c>
      <c r="BD323">
        <v>8.9999999999999993E-3</v>
      </c>
      <c r="BE323">
        <v>67.451899999999995</v>
      </c>
      <c r="BF323" t="s">
        <v>1281</v>
      </c>
      <c r="BG323" t="s">
        <v>1279</v>
      </c>
      <c r="BH323">
        <v>1E-4</v>
      </c>
      <c r="BI323">
        <v>33</v>
      </c>
      <c r="BJ323">
        <v>1.7399999999999999E-2</v>
      </c>
      <c r="BK323">
        <v>66.535799999999995</v>
      </c>
      <c r="BL323" t="s">
        <v>1280</v>
      </c>
      <c r="BM323" t="s">
        <v>1279</v>
      </c>
      <c r="BN323">
        <v>1E-4</v>
      </c>
      <c r="BO323">
        <v>26.071400000000001</v>
      </c>
      <c r="BP323">
        <v>1.4999999999999999E-2</v>
      </c>
      <c r="BQ323">
        <v>60.786799999999999</v>
      </c>
      <c r="BR323" t="s">
        <v>1280</v>
      </c>
      <c r="BS323" t="s">
        <v>1279</v>
      </c>
      <c r="BT323">
        <v>1E-4</v>
      </c>
      <c r="BU323">
        <v>26.285699999999999</v>
      </c>
      <c r="BV323">
        <v>3.2099999999999997E-2</v>
      </c>
      <c r="BW323">
        <v>46.110399999999998</v>
      </c>
      <c r="BX323" t="s">
        <v>1281</v>
      </c>
      <c r="BY323" t="s">
        <v>1279</v>
      </c>
      <c r="BZ323">
        <v>1E-4</v>
      </c>
      <c r="CA323">
        <v>23.2667</v>
      </c>
      <c r="CB323">
        <v>2.2800000000000001E-2</v>
      </c>
      <c r="CC323">
        <v>59.799900000000001</v>
      </c>
      <c r="CD323" t="s">
        <v>1281</v>
      </c>
      <c r="CE323" t="s">
        <v>1279</v>
      </c>
      <c r="CF323">
        <v>1E-4</v>
      </c>
      <c r="CG323">
        <v>26.333300000000001</v>
      </c>
      <c r="CH323">
        <v>0.01</v>
      </c>
      <c r="CI323">
        <v>73.098399999999998</v>
      </c>
      <c r="CJ323" t="s">
        <v>1280</v>
      </c>
      <c r="CK323" t="s">
        <v>1279</v>
      </c>
      <c r="CL323">
        <v>0</v>
      </c>
      <c r="CM323">
        <v>43</v>
      </c>
      <c r="CN323">
        <v>6.0000000000000001E-3</v>
      </c>
      <c r="CO323">
        <v>69.611900000000006</v>
      </c>
      <c r="CP323" t="s">
        <v>1280</v>
      </c>
      <c r="CQ323" t="s">
        <v>1279</v>
      </c>
      <c r="CR323">
        <v>1E-4</v>
      </c>
      <c r="CS323">
        <v>31.333300000000001</v>
      </c>
      <c r="CT323">
        <v>1.18E-2</v>
      </c>
      <c r="CU323">
        <v>64.002799999999993</v>
      </c>
      <c r="CV323" t="s">
        <v>1281</v>
      </c>
      <c r="CW323" t="s">
        <v>1279</v>
      </c>
      <c r="CX323">
        <v>1E-4</v>
      </c>
      <c r="CY323">
        <v>29.461500000000001</v>
      </c>
      <c r="CZ323">
        <v>1.46E-2</v>
      </c>
      <c r="DA323">
        <v>63.082500000000003</v>
      </c>
      <c r="DB323" t="s">
        <v>1280</v>
      </c>
      <c r="DC323" t="s">
        <v>1279</v>
      </c>
      <c r="DD323">
        <v>0</v>
      </c>
      <c r="DE323">
        <v>39.333300000000001</v>
      </c>
      <c r="DF323">
        <v>1.03E-2</v>
      </c>
      <c r="DG323">
        <v>66.609800000000007</v>
      </c>
      <c r="DH323" t="s">
        <v>1280</v>
      </c>
      <c r="DI323" t="s">
        <v>1279</v>
      </c>
      <c r="DJ323">
        <v>1E-4</v>
      </c>
      <c r="DK323">
        <v>26.25</v>
      </c>
      <c r="DL323">
        <v>3.3700000000000001E-2</v>
      </c>
      <c r="DM323">
        <v>51.655500000000004</v>
      </c>
      <c r="DN323" t="e">
        <f>-ASLRIXEK</f>
        <v>#NAME?</v>
      </c>
      <c r="DO323" t="s">
        <v>1279</v>
      </c>
      <c r="DP323">
        <v>3.3999999999999998E-3</v>
      </c>
      <c r="DQ323">
        <v>9.2621000000000002</v>
      </c>
      <c r="DR323">
        <v>6.7000000000000004E-2</v>
      </c>
      <c r="DS323">
        <v>27.113700000000001</v>
      </c>
      <c r="DT323">
        <v>2.0000000000000001E-4</v>
      </c>
      <c r="DU323">
        <v>0</v>
      </c>
    </row>
    <row r="324" spans="1:125" x14ac:dyDescent="0.25">
      <c r="A324">
        <v>0</v>
      </c>
      <c r="B324" t="s">
        <v>1282</v>
      </c>
      <c r="C324" t="s">
        <v>32</v>
      </c>
      <c r="D324" t="s">
        <v>1283</v>
      </c>
      <c r="E324" t="s">
        <v>1282</v>
      </c>
      <c r="F324">
        <v>0</v>
      </c>
      <c r="G324">
        <v>87.5</v>
      </c>
      <c r="H324">
        <v>1.0200000000000001E-2</v>
      </c>
      <c r="I324">
        <v>92.430599999999998</v>
      </c>
      <c r="J324" t="s">
        <v>1283</v>
      </c>
      <c r="K324" t="s">
        <v>1282</v>
      </c>
      <c r="L324">
        <v>0</v>
      </c>
      <c r="M324">
        <v>87.5</v>
      </c>
      <c r="N324">
        <v>1.0200000000000001E-2</v>
      </c>
      <c r="O324">
        <v>92.430599999999998</v>
      </c>
      <c r="P324" t="s">
        <v>1283</v>
      </c>
      <c r="Q324" t="s">
        <v>1282</v>
      </c>
      <c r="R324">
        <v>0</v>
      </c>
      <c r="S324">
        <v>90</v>
      </c>
      <c r="T324">
        <v>9.7000000000000003E-3</v>
      </c>
      <c r="U324">
        <v>86.169799999999995</v>
      </c>
      <c r="V324" t="s">
        <v>1283</v>
      </c>
      <c r="W324" t="s">
        <v>1282</v>
      </c>
      <c r="X324">
        <v>0</v>
      </c>
      <c r="Y324">
        <v>85</v>
      </c>
      <c r="Z324">
        <v>6.7000000000000002E-3</v>
      </c>
      <c r="AA324">
        <v>95.099100000000007</v>
      </c>
      <c r="AB324" t="s">
        <v>1283</v>
      </c>
      <c r="AC324" t="s">
        <v>1282</v>
      </c>
      <c r="AD324">
        <v>0</v>
      </c>
      <c r="AE324">
        <v>85</v>
      </c>
      <c r="AF324">
        <v>1.04E-2</v>
      </c>
      <c r="AG324">
        <v>91.106899999999996</v>
      </c>
      <c r="AH324" t="s">
        <v>1283</v>
      </c>
      <c r="AI324" t="s">
        <v>1282</v>
      </c>
      <c r="AJ324">
        <v>0</v>
      </c>
      <c r="AK324">
        <v>70</v>
      </c>
      <c r="AL324">
        <v>1.77E-2</v>
      </c>
      <c r="AM324">
        <v>87.733599999999996</v>
      </c>
      <c r="AN324" t="s">
        <v>1283</v>
      </c>
      <c r="AO324" t="s">
        <v>1282</v>
      </c>
      <c r="AP324">
        <v>0</v>
      </c>
      <c r="AQ324">
        <v>46.666699999999999</v>
      </c>
      <c r="AR324">
        <v>8.2000000000000007E-3</v>
      </c>
      <c r="AS324">
        <v>75.456100000000006</v>
      </c>
      <c r="AT324" t="s">
        <v>1283</v>
      </c>
      <c r="AU324" t="s">
        <v>1282</v>
      </c>
      <c r="AV324">
        <v>0</v>
      </c>
      <c r="AW324">
        <v>65</v>
      </c>
      <c r="AX324">
        <v>4.7000000000000002E-3</v>
      </c>
      <c r="AY324">
        <v>85.315899999999999</v>
      </c>
      <c r="AZ324" t="s">
        <v>1283</v>
      </c>
      <c r="BA324" t="s">
        <v>1282</v>
      </c>
      <c r="BB324">
        <v>0</v>
      </c>
      <c r="BC324">
        <v>70</v>
      </c>
      <c r="BD324">
        <v>5.3E-3</v>
      </c>
      <c r="BE324">
        <v>82.951300000000003</v>
      </c>
      <c r="BF324" t="s">
        <v>1283</v>
      </c>
      <c r="BG324" t="s">
        <v>1282</v>
      </c>
      <c r="BH324">
        <v>0</v>
      </c>
      <c r="BI324">
        <v>75</v>
      </c>
      <c r="BJ324">
        <v>1.14E-2</v>
      </c>
      <c r="BK324">
        <v>86.211100000000002</v>
      </c>
      <c r="BL324" t="s">
        <v>1283</v>
      </c>
      <c r="BM324" t="s">
        <v>1282</v>
      </c>
      <c r="BN324">
        <v>0</v>
      </c>
      <c r="BO324">
        <v>70</v>
      </c>
      <c r="BP324">
        <v>6.7000000000000002E-3</v>
      </c>
      <c r="BQ324">
        <v>90.124200000000002</v>
      </c>
      <c r="BR324" t="s">
        <v>1283</v>
      </c>
      <c r="BS324" t="s">
        <v>1282</v>
      </c>
      <c r="BT324">
        <v>0</v>
      </c>
      <c r="BU324">
        <v>75</v>
      </c>
      <c r="BV324">
        <v>1.38E-2</v>
      </c>
      <c r="BW324">
        <v>81.513800000000003</v>
      </c>
      <c r="BX324" t="s">
        <v>1283</v>
      </c>
      <c r="BY324" t="s">
        <v>1282</v>
      </c>
      <c r="BZ324">
        <v>0</v>
      </c>
      <c r="CA324">
        <v>70</v>
      </c>
      <c r="CB324">
        <v>1.2500000000000001E-2</v>
      </c>
      <c r="CC324">
        <v>83.486000000000004</v>
      </c>
      <c r="CD324" t="s">
        <v>1283</v>
      </c>
      <c r="CE324" t="s">
        <v>1282</v>
      </c>
      <c r="CF324">
        <v>0</v>
      </c>
      <c r="CG324">
        <v>60</v>
      </c>
      <c r="CH324">
        <v>7.6E-3</v>
      </c>
      <c r="CI324">
        <v>82.921499999999995</v>
      </c>
      <c r="CJ324" t="s">
        <v>1283</v>
      </c>
      <c r="CK324" t="s">
        <v>1282</v>
      </c>
      <c r="CL324">
        <v>0</v>
      </c>
      <c r="CM324">
        <v>100</v>
      </c>
      <c r="CN324">
        <v>2.7000000000000001E-3</v>
      </c>
      <c r="CO324">
        <v>91.660300000000007</v>
      </c>
      <c r="CP324" t="s">
        <v>1283</v>
      </c>
      <c r="CQ324" t="s">
        <v>1282</v>
      </c>
      <c r="CR324">
        <v>0</v>
      </c>
      <c r="CS324">
        <v>75</v>
      </c>
      <c r="CT324">
        <v>4.4999999999999997E-3</v>
      </c>
      <c r="CU324">
        <v>94.414500000000004</v>
      </c>
      <c r="CV324" t="s">
        <v>1283</v>
      </c>
      <c r="CW324" t="s">
        <v>1282</v>
      </c>
      <c r="CX324">
        <v>0</v>
      </c>
      <c r="CY324">
        <v>77.5</v>
      </c>
      <c r="CZ324">
        <v>5.8999999999999999E-3</v>
      </c>
      <c r="DA324">
        <v>93.160799999999995</v>
      </c>
      <c r="DB324" t="s">
        <v>1283</v>
      </c>
      <c r="DC324" t="s">
        <v>1282</v>
      </c>
      <c r="DD324">
        <v>0</v>
      </c>
      <c r="DE324">
        <v>62.5</v>
      </c>
      <c r="DF324">
        <v>5.1999999999999998E-3</v>
      </c>
      <c r="DG324">
        <v>87.250900000000001</v>
      </c>
      <c r="DH324" t="s">
        <v>1283</v>
      </c>
      <c r="DI324" t="s">
        <v>1282</v>
      </c>
      <c r="DJ324">
        <v>0</v>
      </c>
      <c r="DK324">
        <v>60</v>
      </c>
      <c r="DL324">
        <v>1.7999999999999999E-2</v>
      </c>
      <c r="DM324">
        <v>73.727099999999993</v>
      </c>
      <c r="DN324" t="s">
        <v>1283</v>
      </c>
      <c r="DO324" t="s">
        <v>1282</v>
      </c>
      <c r="DP324">
        <v>0</v>
      </c>
      <c r="DQ324">
        <v>49</v>
      </c>
      <c r="DR324">
        <v>1.6299999999999999E-2</v>
      </c>
      <c r="DS324">
        <v>74.1066</v>
      </c>
      <c r="DT324">
        <v>0</v>
      </c>
      <c r="DU324">
        <v>0</v>
      </c>
    </row>
    <row r="325" spans="1:125" x14ac:dyDescent="0.25">
      <c r="A325">
        <v>0</v>
      </c>
      <c r="B325" t="s">
        <v>1284</v>
      </c>
      <c r="C325" t="s">
        <v>32</v>
      </c>
      <c r="D325" t="s">
        <v>1285</v>
      </c>
      <c r="E325" t="s">
        <v>1284</v>
      </c>
      <c r="F325">
        <v>2.0000000000000001E-4</v>
      </c>
      <c r="G325">
        <v>26.913</v>
      </c>
      <c r="H325">
        <v>4.3400000000000001E-2</v>
      </c>
      <c r="I325">
        <v>32.532800000000002</v>
      </c>
      <c r="J325" t="s">
        <v>1285</v>
      </c>
      <c r="K325" t="s">
        <v>1284</v>
      </c>
      <c r="L325">
        <v>2.0000000000000001E-4</v>
      </c>
      <c r="M325">
        <v>26.913</v>
      </c>
      <c r="N325">
        <v>4.3400000000000001E-2</v>
      </c>
      <c r="O325">
        <v>32.532800000000002</v>
      </c>
      <c r="P325" t="s">
        <v>1285</v>
      </c>
      <c r="Q325" t="s">
        <v>1284</v>
      </c>
      <c r="R325">
        <v>2.9999999999999997E-4</v>
      </c>
      <c r="S325">
        <v>23.5152</v>
      </c>
      <c r="T325">
        <v>2.29E-2</v>
      </c>
      <c r="U325">
        <v>39.215000000000003</v>
      </c>
      <c r="V325" t="s">
        <v>1286</v>
      </c>
      <c r="W325" t="s">
        <v>1284</v>
      </c>
      <c r="X325">
        <v>0</v>
      </c>
      <c r="Y325">
        <v>35</v>
      </c>
      <c r="Z325">
        <v>2.3800000000000002E-2</v>
      </c>
      <c r="AA325">
        <v>45.8857</v>
      </c>
      <c r="AB325" t="s">
        <v>1286</v>
      </c>
      <c r="AC325" t="s">
        <v>1284</v>
      </c>
      <c r="AD325">
        <v>1E-4</v>
      </c>
      <c r="AE325">
        <v>36.666699999999999</v>
      </c>
      <c r="AF325">
        <v>3.5799999999999998E-2</v>
      </c>
      <c r="AG325">
        <v>41.067799999999998</v>
      </c>
      <c r="AH325" t="s">
        <v>1286</v>
      </c>
      <c r="AI325" t="s">
        <v>1284</v>
      </c>
      <c r="AJ325">
        <v>1E-4</v>
      </c>
      <c r="AK325">
        <v>32.5</v>
      </c>
      <c r="AL325">
        <v>4.2500000000000003E-2</v>
      </c>
      <c r="AM325">
        <v>45.253799999999998</v>
      </c>
      <c r="AN325" t="s">
        <v>1285</v>
      </c>
      <c r="AO325" t="s">
        <v>1284</v>
      </c>
      <c r="AP325">
        <v>1.43E-2</v>
      </c>
      <c r="AQ325">
        <v>4.0651999999999999</v>
      </c>
      <c r="AR325">
        <v>9.7900000000000001E-2</v>
      </c>
      <c r="AS325">
        <v>5.9317000000000002</v>
      </c>
      <c r="AT325" t="s">
        <v>1286</v>
      </c>
      <c r="AU325" t="s">
        <v>1284</v>
      </c>
      <c r="AV325">
        <v>1.8E-3</v>
      </c>
      <c r="AW325">
        <v>6.8226000000000004</v>
      </c>
      <c r="AX325">
        <v>0.10979999999999999</v>
      </c>
      <c r="AY325">
        <v>8.1292000000000009</v>
      </c>
      <c r="AZ325" t="s">
        <v>1286</v>
      </c>
      <c r="BA325" t="s">
        <v>1284</v>
      </c>
      <c r="BB325">
        <v>3.8999999999999998E-3</v>
      </c>
      <c r="BC325">
        <v>6.4974999999999996</v>
      </c>
      <c r="BD325">
        <v>0.11550000000000001</v>
      </c>
      <c r="BE325">
        <v>7.9943999999999997</v>
      </c>
      <c r="BF325" t="s">
        <v>1285</v>
      </c>
      <c r="BG325" t="s">
        <v>1284</v>
      </c>
      <c r="BH325">
        <v>0.1328</v>
      </c>
      <c r="BI325">
        <v>0.4582</v>
      </c>
      <c r="BJ325">
        <v>0.18659999999999999</v>
      </c>
      <c r="BK325">
        <v>0.34549999999999997</v>
      </c>
      <c r="BL325" t="s">
        <v>1285</v>
      </c>
      <c r="BM325" t="s">
        <v>1284</v>
      </c>
      <c r="BN325">
        <v>6.7999999999999996E-3</v>
      </c>
      <c r="BO325">
        <v>4.8784999999999998</v>
      </c>
      <c r="BP325">
        <v>8.5999999999999993E-2</v>
      </c>
      <c r="BQ325">
        <v>8.0142000000000007</v>
      </c>
      <c r="BR325" t="s">
        <v>1287</v>
      </c>
      <c r="BS325" t="s">
        <v>1284</v>
      </c>
      <c r="BT325">
        <v>1.1999999999999999E-3</v>
      </c>
      <c r="BU325">
        <v>6.8855000000000004</v>
      </c>
      <c r="BV325">
        <v>0.1384</v>
      </c>
      <c r="BW325">
        <v>4.8487999999999998</v>
      </c>
      <c r="BX325" t="s">
        <v>1287</v>
      </c>
      <c r="BY325" t="s">
        <v>1284</v>
      </c>
      <c r="BZ325">
        <v>6.1999999999999998E-3</v>
      </c>
      <c r="CA325">
        <v>3.9224999999999999</v>
      </c>
      <c r="CB325">
        <v>0.1842</v>
      </c>
      <c r="CC325">
        <v>2.9965000000000002</v>
      </c>
      <c r="CD325" t="s">
        <v>1287</v>
      </c>
      <c r="CE325" t="s">
        <v>1284</v>
      </c>
      <c r="CF325">
        <v>9.2999999999999992E-3</v>
      </c>
      <c r="CG325">
        <v>2.4081999999999999</v>
      </c>
      <c r="CH325">
        <v>0.15790000000000001</v>
      </c>
      <c r="CI325">
        <v>1.9870000000000001</v>
      </c>
      <c r="CJ325" t="s">
        <v>1285</v>
      </c>
      <c r="CK325" t="s">
        <v>1284</v>
      </c>
      <c r="CL325">
        <v>2.3E-3</v>
      </c>
      <c r="CM325">
        <v>5.0377000000000001</v>
      </c>
      <c r="CN325">
        <v>4.7699999999999999E-2</v>
      </c>
      <c r="CO325">
        <v>9.0749999999999993</v>
      </c>
      <c r="CP325" t="s">
        <v>1285</v>
      </c>
      <c r="CQ325" t="s">
        <v>1284</v>
      </c>
      <c r="CR325">
        <v>9.4999999999999998E-3</v>
      </c>
      <c r="CS325">
        <v>3.8290999999999999</v>
      </c>
      <c r="CT325">
        <v>8.0600000000000005E-2</v>
      </c>
      <c r="CU325">
        <v>6.7176999999999998</v>
      </c>
      <c r="CV325" t="s">
        <v>1285</v>
      </c>
      <c r="CW325" t="s">
        <v>1284</v>
      </c>
      <c r="CX325">
        <v>1.3599999999999999E-2</v>
      </c>
      <c r="CY325">
        <v>4.1082999999999998</v>
      </c>
      <c r="CZ325">
        <v>9.6100000000000005E-2</v>
      </c>
      <c r="DA325">
        <v>6.3025000000000002</v>
      </c>
      <c r="DB325" t="s">
        <v>1285</v>
      </c>
      <c r="DC325" t="s">
        <v>1284</v>
      </c>
      <c r="DD325">
        <v>4.7999999999999996E-3</v>
      </c>
      <c r="DE325">
        <v>6.1494</v>
      </c>
      <c r="DF325">
        <v>7.9399999999999998E-2</v>
      </c>
      <c r="DG325">
        <v>9.2363</v>
      </c>
      <c r="DH325" t="s">
        <v>1286</v>
      </c>
      <c r="DI325" t="s">
        <v>1284</v>
      </c>
      <c r="DJ325">
        <v>1.5599999999999999E-2</v>
      </c>
      <c r="DK325">
        <v>2.9523000000000001</v>
      </c>
      <c r="DL325">
        <v>0.252</v>
      </c>
      <c r="DM325">
        <v>4.0571000000000002</v>
      </c>
      <c r="DN325" t="s">
        <v>1286</v>
      </c>
      <c r="DO325" t="s">
        <v>1284</v>
      </c>
      <c r="DP325">
        <v>4.1999999999999997E-3</v>
      </c>
      <c r="DQ325">
        <v>8.4801000000000002</v>
      </c>
      <c r="DR325">
        <v>0.12640000000000001</v>
      </c>
      <c r="DS325">
        <v>12.450799999999999</v>
      </c>
      <c r="DT325">
        <v>1.14E-2</v>
      </c>
      <c r="DU325">
        <v>1</v>
      </c>
    </row>
    <row r="326" spans="1:125" x14ac:dyDescent="0.25">
      <c r="A326">
        <v>0</v>
      </c>
      <c r="B326" t="s">
        <v>1288</v>
      </c>
      <c r="C326" t="s">
        <v>32</v>
      </c>
      <c r="D326" t="s">
        <v>1289</v>
      </c>
      <c r="E326" t="s">
        <v>1288</v>
      </c>
      <c r="F326">
        <v>7.0000000000000001E-3</v>
      </c>
      <c r="G326">
        <v>6.0153999999999996</v>
      </c>
      <c r="H326">
        <v>9.2499999999999999E-2</v>
      </c>
      <c r="I326">
        <v>12.3005</v>
      </c>
      <c r="J326" t="s">
        <v>1289</v>
      </c>
      <c r="K326" t="s">
        <v>1288</v>
      </c>
      <c r="L326">
        <v>7.0000000000000001E-3</v>
      </c>
      <c r="M326">
        <v>6.0153999999999996</v>
      </c>
      <c r="N326">
        <v>9.2499999999999999E-2</v>
      </c>
      <c r="O326">
        <v>12.3005</v>
      </c>
      <c r="P326" t="s">
        <v>1290</v>
      </c>
      <c r="Q326" t="s">
        <v>1288</v>
      </c>
      <c r="R326">
        <v>2.0000000000000001E-4</v>
      </c>
      <c r="S326">
        <v>29.4375</v>
      </c>
      <c r="T326">
        <v>1.9E-2</v>
      </c>
      <c r="U326">
        <v>50.511499999999998</v>
      </c>
      <c r="V326" t="s">
        <v>1289</v>
      </c>
      <c r="W326" t="s">
        <v>1288</v>
      </c>
      <c r="X326">
        <v>2.9999999999999997E-4</v>
      </c>
      <c r="Y326">
        <v>15.2745</v>
      </c>
      <c r="Z326">
        <v>2.9600000000000001E-2</v>
      </c>
      <c r="AA326">
        <v>35.893999999999998</v>
      </c>
      <c r="AB326" t="s">
        <v>1289</v>
      </c>
      <c r="AC326" t="s">
        <v>1288</v>
      </c>
      <c r="AD326">
        <v>8.0000000000000004E-4</v>
      </c>
      <c r="AE326">
        <v>14.718500000000001</v>
      </c>
      <c r="AF326">
        <v>3.7600000000000001E-2</v>
      </c>
      <c r="AG326">
        <v>38.878999999999998</v>
      </c>
      <c r="AH326" t="s">
        <v>1289</v>
      </c>
      <c r="AI326" t="s">
        <v>1288</v>
      </c>
      <c r="AJ326">
        <v>2.0000000000000001E-4</v>
      </c>
      <c r="AK326">
        <v>26.133299999999998</v>
      </c>
      <c r="AL326">
        <v>3.4099999999999998E-2</v>
      </c>
      <c r="AM326">
        <v>57.636000000000003</v>
      </c>
      <c r="AN326" t="s">
        <v>1289</v>
      </c>
      <c r="AO326" t="s">
        <v>1288</v>
      </c>
      <c r="AP326">
        <v>9.1999999999999998E-3</v>
      </c>
      <c r="AQ326">
        <v>5.2096999999999998</v>
      </c>
      <c r="AR326">
        <v>5.96E-2</v>
      </c>
      <c r="AS326">
        <v>12.9802</v>
      </c>
      <c r="AT326" t="s">
        <v>1289</v>
      </c>
      <c r="AU326" t="s">
        <v>1288</v>
      </c>
      <c r="AV326">
        <v>8.0000000000000004E-4</v>
      </c>
      <c r="AW326">
        <v>9.0832999999999995</v>
      </c>
      <c r="AX326">
        <v>3.61E-2</v>
      </c>
      <c r="AY326">
        <v>26.0761</v>
      </c>
      <c r="AZ326" t="s">
        <v>1289</v>
      </c>
      <c r="BA326" t="s">
        <v>1288</v>
      </c>
      <c r="BB326">
        <v>1.6999999999999999E-3</v>
      </c>
      <c r="BC326">
        <v>8.8482000000000003</v>
      </c>
      <c r="BD326">
        <v>4.0899999999999999E-2</v>
      </c>
      <c r="BE326">
        <v>24.2943</v>
      </c>
      <c r="BF326" t="s">
        <v>1289</v>
      </c>
      <c r="BG326" t="s">
        <v>1288</v>
      </c>
      <c r="BH326">
        <v>2.7000000000000001E-3</v>
      </c>
      <c r="BI326">
        <v>8.0686</v>
      </c>
      <c r="BJ326">
        <v>4.19E-2</v>
      </c>
      <c r="BK326">
        <v>22.323899999999998</v>
      </c>
      <c r="BL326" t="s">
        <v>1289</v>
      </c>
      <c r="BM326" t="s">
        <v>1288</v>
      </c>
      <c r="BN326">
        <v>1E-3</v>
      </c>
      <c r="BO326">
        <v>11.9718</v>
      </c>
      <c r="BP326">
        <v>3.44E-2</v>
      </c>
      <c r="BQ326">
        <v>29.217500000000001</v>
      </c>
      <c r="BR326" t="s">
        <v>1289</v>
      </c>
      <c r="BS326" t="s">
        <v>1288</v>
      </c>
      <c r="BT326">
        <v>2.0000000000000001E-4</v>
      </c>
      <c r="BU326">
        <v>18.3</v>
      </c>
      <c r="BV326">
        <v>4.48E-2</v>
      </c>
      <c r="BW326">
        <v>32.325699999999998</v>
      </c>
      <c r="BX326" t="s">
        <v>1289</v>
      </c>
      <c r="BY326" t="s">
        <v>1288</v>
      </c>
      <c r="BZ326">
        <v>5.9999999999999995E-4</v>
      </c>
      <c r="CA326">
        <v>12.2453</v>
      </c>
      <c r="CB326">
        <v>5.0099999999999999E-2</v>
      </c>
      <c r="CC326">
        <v>27.828900000000001</v>
      </c>
      <c r="CD326" t="s">
        <v>1289</v>
      </c>
      <c r="CE326" t="s">
        <v>1288</v>
      </c>
      <c r="CF326">
        <v>2.0999999999999999E-3</v>
      </c>
      <c r="CG326">
        <v>5.7469000000000001</v>
      </c>
      <c r="CH326">
        <v>5.4399999999999997E-2</v>
      </c>
      <c r="CI326">
        <v>15.036</v>
      </c>
      <c r="CJ326" t="s">
        <v>1289</v>
      </c>
      <c r="CK326" t="s">
        <v>1288</v>
      </c>
      <c r="CL326">
        <v>2.9999999999999997E-4</v>
      </c>
      <c r="CM326">
        <v>11.924099999999999</v>
      </c>
      <c r="CN326">
        <v>1.8100000000000002E-2</v>
      </c>
      <c r="CO326">
        <v>30.654900000000001</v>
      </c>
      <c r="CP326" t="s">
        <v>1289</v>
      </c>
      <c r="CQ326" t="s">
        <v>1288</v>
      </c>
      <c r="CR326">
        <v>1.1000000000000001E-3</v>
      </c>
      <c r="CS326">
        <v>10.6546</v>
      </c>
      <c r="CT326">
        <v>2.5600000000000001E-2</v>
      </c>
      <c r="CU326">
        <v>32.982199999999999</v>
      </c>
      <c r="CV326" t="s">
        <v>1289</v>
      </c>
      <c r="CW326" t="s">
        <v>1288</v>
      </c>
      <c r="CX326">
        <v>1.8E-3</v>
      </c>
      <c r="CY326">
        <v>10.5313</v>
      </c>
      <c r="CZ326">
        <v>3.09E-2</v>
      </c>
      <c r="DA326">
        <v>32.664400000000001</v>
      </c>
      <c r="DB326" t="s">
        <v>1289</v>
      </c>
      <c r="DC326" t="s">
        <v>1288</v>
      </c>
      <c r="DD326">
        <v>1.8E-3</v>
      </c>
      <c r="DE326">
        <v>9.5266999999999999</v>
      </c>
      <c r="DF326">
        <v>3.2300000000000002E-2</v>
      </c>
      <c r="DG326">
        <v>28.1142</v>
      </c>
      <c r="DH326" t="s">
        <v>1289</v>
      </c>
      <c r="DI326" t="s">
        <v>1288</v>
      </c>
      <c r="DJ326">
        <v>1.1000000000000001E-3</v>
      </c>
      <c r="DK326">
        <v>11.2217</v>
      </c>
      <c r="DL326">
        <v>6.54E-2</v>
      </c>
      <c r="DM326">
        <v>29.7058</v>
      </c>
      <c r="DN326" t="s">
        <v>1289</v>
      </c>
      <c r="DO326" t="s">
        <v>1288</v>
      </c>
      <c r="DP326">
        <v>1.23E-2</v>
      </c>
      <c r="DQ326">
        <v>5.0940000000000003</v>
      </c>
      <c r="DR326">
        <v>8.0500000000000002E-2</v>
      </c>
      <c r="DS326">
        <v>22.239899999999999</v>
      </c>
      <c r="DT326">
        <v>2.5999999999999999E-3</v>
      </c>
      <c r="DU326">
        <v>0</v>
      </c>
    </row>
    <row r="327" spans="1:125" x14ac:dyDescent="0.25">
      <c r="A327">
        <v>0</v>
      </c>
      <c r="B327" t="s">
        <v>1291</v>
      </c>
      <c r="C327" t="s">
        <v>32</v>
      </c>
      <c r="D327" t="s">
        <v>1292</v>
      </c>
      <c r="E327" t="s">
        <v>1291</v>
      </c>
      <c r="F327">
        <v>0</v>
      </c>
      <c r="G327">
        <v>72.5</v>
      </c>
      <c r="H327">
        <v>1.06E-2</v>
      </c>
      <c r="I327">
        <v>91.523799999999994</v>
      </c>
      <c r="J327" t="s">
        <v>1292</v>
      </c>
      <c r="K327" t="s">
        <v>1291</v>
      </c>
      <c r="L327">
        <v>0</v>
      </c>
      <c r="M327">
        <v>72.5</v>
      </c>
      <c r="N327">
        <v>1.06E-2</v>
      </c>
      <c r="O327">
        <v>91.523799999999994</v>
      </c>
      <c r="P327" t="e">
        <f>-LXEFKRNX</f>
        <v>#NAME?</v>
      </c>
      <c r="Q327" t="s">
        <v>1291</v>
      </c>
      <c r="R327">
        <v>0</v>
      </c>
      <c r="S327">
        <v>90</v>
      </c>
      <c r="T327">
        <v>6.6E-3</v>
      </c>
      <c r="U327">
        <v>95.255499999999998</v>
      </c>
      <c r="V327" t="s">
        <v>1293</v>
      </c>
      <c r="W327" t="s">
        <v>1291</v>
      </c>
      <c r="X327">
        <v>0</v>
      </c>
      <c r="Y327">
        <v>85</v>
      </c>
      <c r="Z327">
        <v>5.1999999999999998E-3</v>
      </c>
      <c r="AA327">
        <v>96.166700000000006</v>
      </c>
      <c r="AB327" t="e">
        <f>-LXEFKRNX</f>
        <v>#NAME?</v>
      </c>
      <c r="AC327" t="s">
        <v>1291</v>
      </c>
      <c r="AD327">
        <v>0</v>
      </c>
      <c r="AE327">
        <v>85</v>
      </c>
      <c r="AF327">
        <v>7.6E-3</v>
      </c>
      <c r="AG327">
        <v>95.491</v>
      </c>
      <c r="AH327" t="e">
        <f>-LXEFKRNX</f>
        <v>#NAME?</v>
      </c>
      <c r="AI327" t="s">
        <v>1291</v>
      </c>
      <c r="AJ327">
        <v>0</v>
      </c>
      <c r="AK327">
        <v>71.666700000000006</v>
      </c>
      <c r="AL327">
        <v>1.3599999999999999E-2</v>
      </c>
      <c r="AM327">
        <v>94.075400000000002</v>
      </c>
      <c r="AN327" t="s">
        <v>1292</v>
      </c>
      <c r="AO327" t="s">
        <v>1291</v>
      </c>
      <c r="AP327">
        <v>0</v>
      </c>
      <c r="AQ327">
        <v>50.714300000000001</v>
      </c>
      <c r="AR327">
        <v>7.1999999999999998E-3</v>
      </c>
      <c r="AS327">
        <v>79.481200000000001</v>
      </c>
      <c r="AT327" t="s">
        <v>1294</v>
      </c>
      <c r="AU327" t="s">
        <v>1291</v>
      </c>
      <c r="AV327">
        <v>0</v>
      </c>
      <c r="AW327">
        <v>100</v>
      </c>
      <c r="AX327">
        <v>3.8999999999999998E-3</v>
      </c>
      <c r="AY327">
        <v>89.272800000000004</v>
      </c>
      <c r="AZ327" t="s">
        <v>1293</v>
      </c>
      <c r="BA327" t="s">
        <v>1291</v>
      </c>
      <c r="BB327">
        <v>0</v>
      </c>
      <c r="BC327">
        <v>70</v>
      </c>
      <c r="BD327">
        <v>4.1999999999999997E-3</v>
      </c>
      <c r="BE327">
        <v>88.201400000000007</v>
      </c>
      <c r="BF327" t="s">
        <v>1295</v>
      </c>
      <c r="BG327" t="s">
        <v>1291</v>
      </c>
      <c r="BH327">
        <v>0</v>
      </c>
      <c r="BI327">
        <v>56.25</v>
      </c>
      <c r="BJ327">
        <v>1.44E-2</v>
      </c>
      <c r="BK327">
        <v>76.302700000000002</v>
      </c>
      <c r="BL327" t="s">
        <v>1293</v>
      </c>
      <c r="BM327" t="s">
        <v>1291</v>
      </c>
      <c r="BN327">
        <v>0</v>
      </c>
      <c r="BO327">
        <v>61.666699999999999</v>
      </c>
      <c r="BP327">
        <v>8.0000000000000002E-3</v>
      </c>
      <c r="BQ327">
        <v>85.376400000000004</v>
      </c>
      <c r="BR327" t="s">
        <v>1293</v>
      </c>
      <c r="BS327" t="s">
        <v>1291</v>
      </c>
      <c r="BT327">
        <v>0</v>
      </c>
      <c r="BU327">
        <v>75</v>
      </c>
      <c r="BV327">
        <v>1.3100000000000001E-2</v>
      </c>
      <c r="BW327">
        <v>83.178100000000001</v>
      </c>
      <c r="BX327" t="s">
        <v>1294</v>
      </c>
      <c r="BY327" t="s">
        <v>1291</v>
      </c>
      <c r="BZ327">
        <v>0</v>
      </c>
      <c r="CA327">
        <v>62.5</v>
      </c>
      <c r="CB327">
        <v>1.2800000000000001E-2</v>
      </c>
      <c r="CC327">
        <v>82.557199999999995</v>
      </c>
      <c r="CD327" t="e">
        <f>-LXEFKRNX</f>
        <v>#NAME?</v>
      </c>
      <c r="CE327" t="s">
        <v>1291</v>
      </c>
      <c r="CF327">
        <v>0</v>
      </c>
      <c r="CG327">
        <v>80</v>
      </c>
      <c r="CH327">
        <v>6.8999999999999999E-3</v>
      </c>
      <c r="CI327">
        <v>85.918999999999997</v>
      </c>
      <c r="CJ327" t="s">
        <v>1293</v>
      </c>
      <c r="CK327" t="s">
        <v>1291</v>
      </c>
      <c r="CL327">
        <v>0</v>
      </c>
      <c r="CM327">
        <v>70</v>
      </c>
      <c r="CN327">
        <v>3.0000000000000001E-3</v>
      </c>
      <c r="CO327">
        <v>90.326899999999995</v>
      </c>
      <c r="CP327" t="s">
        <v>1293</v>
      </c>
      <c r="CQ327" t="s">
        <v>1291</v>
      </c>
      <c r="CR327">
        <v>0</v>
      </c>
      <c r="CS327">
        <v>60</v>
      </c>
      <c r="CT327">
        <v>6.7000000000000002E-3</v>
      </c>
      <c r="CU327">
        <v>85.3553</v>
      </c>
      <c r="CV327" t="s">
        <v>1293</v>
      </c>
      <c r="CW327" t="s">
        <v>1291</v>
      </c>
      <c r="CX327">
        <v>0</v>
      </c>
      <c r="CY327">
        <v>58.75</v>
      </c>
      <c r="CZ327">
        <v>8.3000000000000001E-3</v>
      </c>
      <c r="DA327">
        <v>84.808099999999996</v>
      </c>
      <c r="DB327" t="s">
        <v>1294</v>
      </c>
      <c r="DC327" t="s">
        <v>1291</v>
      </c>
      <c r="DD327">
        <v>0</v>
      </c>
      <c r="DE327">
        <v>65</v>
      </c>
      <c r="DF327">
        <v>5.3E-3</v>
      </c>
      <c r="DG327">
        <v>86.788899999999998</v>
      </c>
      <c r="DH327" t="e">
        <f>-LXEFKRNX</f>
        <v>#NAME?</v>
      </c>
      <c r="DI327" t="s">
        <v>1291</v>
      </c>
      <c r="DJ327">
        <v>0</v>
      </c>
      <c r="DK327">
        <v>67.5</v>
      </c>
      <c r="DL327">
        <v>1.38E-2</v>
      </c>
      <c r="DM327">
        <v>81.745900000000006</v>
      </c>
      <c r="DN327" t="e">
        <f>-LXEFKRNX</f>
        <v>#NAME?</v>
      </c>
      <c r="DO327" t="s">
        <v>1291</v>
      </c>
      <c r="DP327">
        <v>0</v>
      </c>
      <c r="DQ327">
        <v>57.5</v>
      </c>
      <c r="DR327">
        <v>1.49E-2</v>
      </c>
      <c r="DS327">
        <v>76.939099999999996</v>
      </c>
      <c r="DT327">
        <v>0</v>
      </c>
      <c r="DU327">
        <v>0</v>
      </c>
    </row>
    <row r="328" spans="1:125" x14ac:dyDescent="0.25">
      <c r="A328">
        <v>0</v>
      </c>
      <c r="B328" t="s">
        <v>1296</v>
      </c>
      <c r="C328" t="s">
        <v>32</v>
      </c>
      <c r="D328" t="s">
        <v>1297</v>
      </c>
      <c r="E328" t="s">
        <v>1296</v>
      </c>
      <c r="F328">
        <v>0</v>
      </c>
      <c r="G328">
        <v>53.75</v>
      </c>
      <c r="H328">
        <v>1.7500000000000002E-2</v>
      </c>
      <c r="I328">
        <v>74.149500000000003</v>
      </c>
      <c r="J328" t="s">
        <v>1297</v>
      </c>
      <c r="K328" t="s">
        <v>1296</v>
      </c>
      <c r="L328">
        <v>0</v>
      </c>
      <c r="M328">
        <v>53.75</v>
      </c>
      <c r="N328">
        <v>1.7500000000000002E-2</v>
      </c>
      <c r="O328">
        <v>74.149500000000003</v>
      </c>
      <c r="P328" t="s">
        <v>1298</v>
      </c>
      <c r="Q328" t="s">
        <v>1296</v>
      </c>
      <c r="R328">
        <v>1E-4</v>
      </c>
      <c r="S328">
        <v>46.75</v>
      </c>
      <c r="T328">
        <v>1.95E-2</v>
      </c>
      <c r="U328">
        <v>48.730800000000002</v>
      </c>
      <c r="V328" t="s">
        <v>1298</v>
      </c>
      <c r="W328" t="s">
        <v>1296</v>
      </c>
      <c r="X328">
        <v>1.4E-3</v>
      </c>
      <c r="Y328">
        <v>8.1831999999999994</v>
      </c>
      <c r="Z328">
        <v>5.6099999999999997E-2</v>
      </c>
      <c r="AA328">
        <v>15.2378</v>
      </c>
      <c r="AB328" t="s">
        <v>1297</v>
      </c>
      <c r="AC328" t="s">
        <v>1296</v>
      </c>
      <c r="AD328">
        <v>7.7000000000000002E-3</v>
      </c>
      <c r="AE328">
        <v>5.6379999999999999</v>
      </c>
      <c r="AF328">
        <v>0.1019</v>
      </c>
      <c r="AG328">
        <v>10.8314</v>
      </c>
      <c r="AH328" t="s">
        <v>1297</v>
      </c>
      <c r="AI328" t="s">
        <v>1296</v>
      </c>
      <c r="AJ328">
        <v>6.3E-3</v>
      </c>
      <c r="AK328">
        <v>5.2968000000000002</v>
      </c>
      <c r="AL328">
        <v>0.1176</v>
      </c>
      <c r="AM328">
        <v>9.7568999999999999</v>
      </c>
      <c r="AN328" t="s">
        <v>1298</v>
      </c>
      <c r="AO328" t="s">
        <v>1296</v>
      </c>
      <c r="AP328">
        <v>0</v>
      </c>
      <c r="AQ328">
        <v>75</v>
      </c>
      <c r="AR328">
        <v>4.7999999999999996E-3</v>
      </c>
      <c r="AS328">
        <v>90.207800000000006</v>
      </c>
      <c r="AT328" t="s">
        <v>1297</v>
      </c>
      <c r="AU328" t="s">
        <v>1296</v>
      </c>
      <c r="AV328">
        <v>0</v>
      </c>
      <c r="AW328">
        <v>100</v>
      </c>
      <c r="AX328">
        <v>4.4999999999999997E-3</v>
      </c>
      <c r="AY328">
        <v>86.203599999999994</v>
      </c>
      <c r="AZ328" t="s">
        <v>1297</v>
      </c>
      <c r="BA328" t="s">
        <v>1296</v>
      </c>
      <c r="BB328">
        <v>0</v>
      </c>
      <c r="BC328">
        <v>100</v>
      </c>
      <c r="BD328">
        <v>4.3E-3</v>
      </c>
      <c r="BE328">
        <v>87.649100000000004</v>
      </c>
      <c r="BF328" t="s">
        <v>1297</v>
      </c>
      <c r="BG328" t="s">
        <v>1296</v>
      </c>
      <c r="BH328">
        <v>1E-4</v>
      </c>
      <c r="BI328">
        <v>37.571399999999997</v>
      </c>
      <c r="BJ328">
        <v>1.6899999999999998E-2</v>
      </c>
      <c r="BK328">
        <v>67.995599999999996</v>
      </c>
      <c r="BL328" t="s">
        <v>1297</v>
      </c>
      <c r="BM328" t="s">
        <v>1296</v>
      </c>
      <c r="BN328">
        <v>0</v>
      </c>
      <c r="BO328">
        <v>55</v>
      </c>
      <c r="BP328">
        <v>9.4000000000000004E-3</v>
      </c>
      <c r="BQ328">
        <v>80.030799999999999</v>
      </c>
      <c r="BR328" t="s">
        <v>1298</v>
      </c>
      <c r="BS328" t="s">
        <v>1296</v>
      </c>
      <c r="BT328">
        <v>0</v>
      </c>
      <c r="BU328">
        <v>50</v>
      </c>
      <c r="BV328">
        <v>2.1700000000000001E-2</v>
      </c>
      <c r="BW328">
        <v>63.506799999999998</v>
      </c>
      <c r="BX328" t="s">
        <v>1298</v>
      </c>
      <c r="BY328" t="s">
        <v>1296</v>
      </c>
      <c r="BZ328">
        <v>0</v>
      </c>
      <c r="CA328">
        <v>49</v>
      </c>
      <c r="CB328">
        <v>2.23E-2</v>
      </c>
      <c r="CC328">
        <v>60.823700000000002</v>
      </c>
      <c r="CD328" t="s">
        <v>1297</v>
      </c>
      <c r="CE328" t="s">
        <v>1296</v>
      </c>
      <c r="CF328">
        <v>0</v>
      </c>
      <c r="CG328">
        <v>52.5</v>
      </c>
      <c r="CH328">
        <v>1.0200000000000001E-2</v>
      </c>
      <c r="CI328">
        <v>72.567800000000005</v>
      </c>
      <c r="CJ328" t="s">
        <v>1298</v>
      </c>
      <c r="CK328" t="s">
        <v>1296</v>
      </c>
      <c r="CL328">
        <v>0</v>
      </c>
      <c r="CM328">
        <v>70</v>
      </c>
      <c r="CN328">
        <v>4.4000000000000003E-3</v>
      </c>
      <c r="CO328">
        <v>80.331900000000005</v>
      </c>
      <c r="CP328" t="s">
        <v>1297</v>
      </c>
      <c r="CQ328" t="s">
        <v>1296</v>
      </c>
      <c r="CR328">
        <v>0</v>
      </c>
      <c r="CS328">
        <v>53.75</v>
      </c>
      <c r="CT328">
        <v>8.3999999999999995E-3</v>
      </c>
      <c r="CU328">
        <v>78.020300000000006</v>
      </c>
      <c r="CV328" t="s">
        <v>1297</v>
      </c>
      <c r="CW328" t="s">
        <v>1296</v>
      </c>
      <c r="CX328">
        <v>0</v>
      </c>
      <c r="CY328">
        <v>52.857100000000003</v>
      </c>
      <c r="CZ328">
        <v>9.9000000000000008E-3</v>
      </c>
      <c r="DA328">
        <v>78.702799999999996</v>
      </c>
      <c r="DB328" t="s">
        <v>1298</v>
      </c>
      <c r="DC328" t="s">
        <v>1296</v>
      </c>
      <c r="DD328">
        <v>0</v>
      </c>
      <c r="DE328">
        <v>65</v>
      </c>
      <c r="DF328">
        <v>6.3E-3</v>
      </c>
      <c r="DG328">
        <v>82.546700000000001</v>
      </c>
      <c r="DH328" t="s">
        <v>1298</v>
      </c>
      <c r="DI328" t="s">
        <v>1296</v>
      </c>
      <c r="DJ328">
        <v>0</v>
      </c>
      <c r="DK328">
        <v>56.666699999999999</v>
      </c>
      <c r="DL328">
        <v>1.3599999999999999E-2</v>
      </c>
      <c r="DM328">
        <v>82.063999999999993</v>
      </c>
      <c r="DN328" t="s">
        <v>1299</v>
      </c>
      <c r="DO328" t="s">
        <v>1296</v>
      </c>
      <c r="DP328">
        <v>0</v>
      </c>
      <c r="DQ328">
        <v>42.333300000000001</v>
      </c>
      <c r="DR328">
        <v>1.67E-2</v>
      </c>
      <c r="DS328">
        <v>73.421899999999994</v>
      </c>
      <c r="DT328">
        <v>8.0000000000000004E-4</v>
      </c>
      <c r="DU328">
        <v>0</v>
      </c>
    </row>
    <row r="329" spans="1:125" x14ac:dyDescent="0.25">
      <c r="A329">
        <v>0</v>
      </c>
      <c r="B329" t="s">
        <v>1300</v>
      </c>
      <c r="C329" t="s">
        <v>32</v>
      </c>
      <c r="D329" t="s">
        <v>1301</v>
      </c>
      <c r="E329" t="s">
        <v>1300</v>
      </c>
      <c r="F329">
        <v>0</v>
      </c>
      <c r="G329">
        <v>62.142899999999997</v>
      </c>
      <c r="H329">
        <v>1.37E-2</v>
      </c>
      <c r="I329">
        <v>84.189499999999995</v>
      </c>
      <c r="J329" t="s">
        <v>1301</v>
      </c>
      <c r="K329" t="s">
        <v>1300</v>
      </c>
      <c r="L329">
        <v>0</v>
      </c>
      <c r="M329">
        <v>62.142899999999997</v>
      </c>
      <c r="N329">
        <v>1.37E-2</v>
      </c>
      <c r="O329">
        <v>84.189499999999995</v>
      </c>
      <c r="P329" t="s">
        <v>1301</v>
      </c>
      <c r="Q329" t="s">
        <v>1300</v>
      </c>
      <c r="R329">
        <v>6.1999999999999998E-3</v>
      </c>
      <c r="S329">
        <v>6.1782000000000004</v>
      </c>
      <c r="T329">
        <v>4.4600000000000001E-2</v>
      </c>
      <c r="U329">
        <v>12.3254</v>
      </c>
      <c r="V329" t="s">
        <v>1301</v>
      </c>
      <c r="W329" t="s">
        <v>1300</v>
      </c>
      <c r="X329">
        <v>0</v>
      </c>
      <c r="Y329">
        <v>53.75</v>
      </c>
      <c r="Z329">
        <v>1.18E-2</v>
      </c>
      <c r="AA329">
        <v>79.553399999999996</v>
      </c>
      <c r="AB329" t="s">
        <v>1301</v>
      </c>
      <c r="AC329" t="s">
        <v>1300</v>
      </c>
      <c r="AD329">
        <v>0</v>
      </c>
      <c r="AE329">
        <v>44</v>
      </c>
      <c r="AF329">
        <v>1.95E-2</v>
      </c>
      <c r="AG329">
        <v>69.182199999999995</v>
      </c>
      <c r="AH329" t="s">
        <v>1301</v>
      </c>
      <c r="AI329" t="s">
        <v>1300</v>
      </c>
      <c r="AJ329">
        <v>0</v>
      </c>
      <c r="AK329">
        <v>57.142899999999997</v>
      </c>
      <c r="AL329">
        <v>2.3800000000000002E-2</v>
      </c>
      <c r="AM329">
        <v>76.376300000000001</v>
      </c>
      <c r="AN329" t="s">
        <v>1301</v>
      </c>
      <c r="AO329" t="s">
        <v>1300</v>
      </c>
      <c r="AP329">
        <v>0</v>
      </c>
      <c r="AQ329">
        <v>80</v>
      </c>
      <c r="AR329">
        <v>4.4999999999999997E-3</v>
      </c>
      <c r="AS329">
        <v>91.356899999999996</v>
      </c>
      <c r="AT329" t="s">
        <v>1301</v>
      </c>
      <c r="AU329" t="s">
        <v>1300</v>
      </c>
      <c r="AV329">
        <v>0</v>
      </c>
      <c r="AW329">
        <v>65</v>
      </c>
      <c r="AX329">
        <v>5.1000000000000004E-3</v>
      </c>
      <c r="AY329">
        <v>83.557699999999997</v>
      </c>
      <c r="AZ329" t="s">
        <v>1301</v>
      </c>
      <c r="BA329" t="s">
        <v>1300</v>
      </c>
      <c r="BB329">
        <v>0</v>
      </c>
      <c r="BC329">
        <v>70</v>
      </c>
      <c r="BD329">
        <v>4.8999999999999998E-3</v>
      </c>
      <c r="BE329">
        <v>84.961799999999997</v>
      </c>
      <c r="BF329" t="s">
        <v>1301</v>
      </c>
      <c r="BG329" t="s">
        <v>1300</v>
      </c>
      <c r="BH329">
        <v>0</v>
      </c>
      <c r="BI329">
        <v>57.5</v>
      </c>
      <c r="BJ329">
        <v>1.32E-2</v>
      </c>
      <c r="BK329">
        <v>80.328299999999999</v>
      </c>
      <c r="BL329" t="s">
        <v>1301</v>
      </c>
      <c r="BM329" t="s">
        <v>1300</v>
      </c>
      <c r="BN329">
        <v>0</v>
      </c>
      <c r="BO329">
        <v>75</v>
      </c>
      <c r="BP329">
        <v>6.4000000000000003E-3</v>
      </c>
      <c r="BQ329">
        <v>91.258200000000002</v>
      </c>
      <c r="BR329" t="s">
        <v>1301</v>
      </c>
      <c r="BS329" t="s">
        <v>1300</v>
      </c>
      <c r="BT329">
        <v>2.0000000000000001E-4</v>
      </c>
      <c r="BU329">
        <v>18.25</v>
      </c>
      <c r="BV329">
        <v>4.6699999999999998E-2</v>
      </c>
      <c r="BW329">
        <v>30.758800000000001</v>
      </c>
      <c r="BX329" t="s">
        <v>1301</v>
      </c>
      <c r="BY329" t="s">
        <v>1300</v>
      </c>
      <c r="BZ329">
        <v>2.0000000000000001E-4</v>
      </c>
      <c r="CA329">
        <v>19.285699999999999</v>
      </c>
      <c r="CB329">
        <v>4.9200000000000001E-2</v>
      </c>
      <c r="CC329">
        <v>28.462199999999999</v>
      </c>
      <c r="CD329" t="s">
        <v>1301</v>
      </c>
      <c r="CE329" t="s">
        <v>1300</v>
      </c>
      <c r="CF329">
        <v>0</v>
      </c>
      <c r="CG329">
        <v>33</v>
      </c>
      <c r="CH329">
        <v>1.6E-2</v>
      </c>
      <c r="CI329">
        <v>54.122799999999998</v>
      </c>
      <c r="CJ329" t="s">
        <v>1301</v>
      </c>
      <c r="CK329" t="s">
        <v>1300</v>
      </c>
      <c r="CL329">
        <v>0</v>
      </c>
      <c r="CM329">
        <v>70</v>
      </c>
      <c r="CN329">
        <v>3.0000000000000001E-3</v>
      </c>
      <c r="CO329">
        <v>89.718299999999999</v>
      </c>
      <c r="CP329" t="s">
        <v>1301</v>
      </c>
      <c r="CQ329" t="s">
        <v>1300</v>
      </c>
      <c r="CR329">
        <v>0</v>
      </c>
      <c r="CS329">
        <v>75</v>
      </c>
      <c r="CT329">
        <v>5.1999999999999998E-3</v>
      </c>
      <c r="CU329">
        <v>91.814300000000003</v>
      </c>
      <c r="CV329" t="s">
        <v>1301</v>
      </c>
      <c r="CW329" t="s">
        <v>1300</v>
      </c>
      <c r="CX329">
        <v>0</v>
      </c>
      <c r="CY329">
        <v>77.5</v>
      </c>
      <c r="CZ329">
        <v>6.1000000000000004E-3</v>
      </c>
      <c r="DA329">
        <v>92.289400000000001</v>
      </c>
      <c r="DB329" t="s">
        <v>1301</v>
      </c>
      <c r="DC329" t="s">
        <v>1300</v>
      </c>
      <c r="DD329">
        <v>0</v>
      </c>
      <c r="DE329">
        <v>65</v>
      </c>
      <c r="DF329">
        <v>5.5999999999999999E-3</v>
      </c>
      <c r="DG329">
        <v>85.548000000000002</v>
      </c>
      <c r="DH329" t="s">
        <v>1301</v>
      </c>
      <c r="DI329" t="s">
        <v>1300</v>
      </c>
      <c r="DJ329">
        <v>0</v>
      </c>
      <c r="DK329">
        <v>53.75</v>
      </c>
      <c r="DL329">
        <v>2.0199999999999999E-2</v>
      </c>
      <c r="DM329">
        <v>69.940899999999999</v>
      </c>
      <c r="DN329" t="s">
        <v>1301</v>
      </c>
      <c r="DO329" t="s">
        <v>1300</v>
      </c>
      <c r="DP329">
        <v>0</v>
      </c>
      <c r="DQ329">
        <v>67.5</v>
      </c>
      <c r="DR329">
        <v>1.2500000000000001E-2</v>
      </c>
      <c r="DS329">
        <v>81.820700000000002</v>
      </c>
      <c r="DT329">
        <v>2.9999999999999997E-4</v>
      </c>
      <c r="DU329">
        <v>0</v>
      </c>
    </row>
    <row r="330" spans="1:125" x14ac:dyDescent="0.25">
      <c r="A330">
        <v>0</v>
      </c>
      <c r="B330" t="s">
        <v>1302</v>
      </c>
      <c r="C330" t="s">
        <v>32</v>
      </c>
      <c r="D330" t="s">
        <v>1303</v>
      </c>
      <c r="E330" t="s">
        <v>1302</v>
      </c>
      <c r="F330">
        <v>2.0000000000000001E-4</v>
      </c>
      <c r="G330">
        <v>30.933299999999999</v>
      </c>
      <c r="H330">
        <v>2.6499999999999999E-2</v>
      </c>
      <c r="I330">
        <v>54.4848</v>
      </c>
      <c r="J330" t="s">
        <v>1303</v>
      </c>
      <c r="K330" t="s">
        <v>1302</v>
      </c>
      <c r="L330">
        <v>2.0000000000000001E-4</v>
      </c>
      <c r="M330">
        <v>30.933299999999999</v>
      </c>
      <c r="N330">
        <v>2.6499999999999999E-2</v>
      </c>
      <c r="O330">
        <v>54.4848</v>
      </c>
      <c r="P330" t="s">
        <v>1303</v>
      </c>
      <c r="Q330" t="s">
        <v>1302</v>
      </c>
      <c r="R330">
        <v>0</v>
      </c>
      <c r="S330">
        <v>55</v>
      </c>
      <c r="T330">
        <v>1.2999999999999999E-2</v>
      </c>
      <c r="U330">
        <v>72.934600000000003</v>
      </c>
      <c r="V330" t="s">
        <v>1303</v>
      </c>
      <c r="W330" t="s">
        <v>1302</v>
      </c>
      <c r="X330">
        <v>4.2700000000000002E-2</v>
      </c>
      <c r="Y330">
        <v>1.9651000000000001</v>
      </c>
      <c r="Z330">
        <v>0.1454</v>
      </c>
      <c r="AA330">
        <v>3.8155000000000001</v>
      </c>
      <c r="AB330" t="s">
        <v>1303</v>
      </c>
      <c r="AC330" t="s">
        <v>1302</v>
      </c>
      <c r="AD330">
        <v>0.27779999999999999</v>
      </c>
      <c r="AE330">
        <v>0.95809999999999995</v>
      </c>
      <c r="AF330">
        <v>0.3332</v>
      </c>
      <c r="AG330">
        <v>1.8834</v>
      </c>
      <c r="AH330" t="s">
        <v>1303</v>
      </c>
      <c r="AI330" t="s">
        <v>1302</v>
      </c>
      <c r="AJ330">
        <v>5.7500000000000002E-2</v>
      </c>
      <c r="AK330">
        <v>1.7289000000000001</v>
      </c>
      <c r="AL330">
        <v>0.2258</v>
      </c>
      <c r="AM330">
        <v>3.5644999999999998</v>
      </c>
      <c r="AN330" t="s">
        <v>1303</v>
      </c>
      <c r="AO330" t="s">
        <v>1302</v>
      </c>
      <c r="AP330">
        <v>1E-4</v>
      </c>
      <c r="AQ330">
        <v>29.769200000000001</v>
      </c>
      <c r="AR330">
        <v>1.24E-2</v>
      </c>
      <c r="AS330">
        <v>60.033000000000001</v>
      </c>
      <c r="AT330" t="s">
        <v>1303</v>
      </c>
      <c r="AU330" t="s">
        <v>1302</v>
      </c>
      <c r="AV330">
        <v>0</v>
      </c>
      <c r="AW330">
        <v>38</v>
      </c>
      <c r="AX330">
        <v>9.7000000000000003E-3</v>
      </c>
      <c r="AY330">
        <v>64.511399999999995</v>
      </c>
      <c r="AZ330" t="s">
        <v>1303</v>
      </c>
      <c r="BA330" t="s">
        <v>1302</v>
      </c>
      <c r="BB330">
        <v>0</v>
      </c>
      <c r="BC330">
        <v>40</v>
      </c>
      <c r="BD330">
        <v>9.7999999999999997E-3</v>
      </c>
      <c r="BE330">
        <v>64.697699999999998</v>
      </c>
      <c r="BF330" t="s">
        <v>1303</v>
      </c>
      <c r="BG330" t="s">
        <v>1302</v>
      </c>
      <c r="BH330">
        <v>2.0000000000000001E-4</v>
      </c>
      <c r="BI330">
        <v>27.5</v>
      </c>
      <c r="BJ330">
        <v>2.1399999999999999E-2</v>
      </c>
      <c r="BK330">
        <v>54.940600000000003</v>
      </c>
      <c r="BL330" t="s">
        <v>1303</v>
      </c>
      <c r="BM330" t="s">
        <v>1302</v>
      </c>
      <c r="BN330">
        <v>1E-4</v>
      </c>
      <c r="BO330">
        <v>33.666699999999999</v>
      </c>
      <c r="BP330">
        <v>1.5299999999999999E-2</v>
      </c>
      <c r="BQ330">
        <v>59.994799999999998</v>
      </c>
      <c r="BR330" t="s">
        <v>1303</v>
      </c>
      <c r="BS330" t="s">
        <v>1302</v>
      </c>
      <c r="BT330">
        <v>0</v>
      </c>
      <c r="BU330">
        <v>37</v>
      </c>
      <c r="BV330">
        <v>2.4899999999999999E-2</v>
      </c>
      <c r="BW330">
        <v>57.519799999999996</v>
      </c>
      <c r="BX330" t="s">
        <v>1303</v>
      </c>
      <c r="BY330" t="s">
        <v>1302</v>
      </c>
      <c r="BZ330">
        <v>0</v>
      </c>
      <c r="CA330">
        <v>42</v>
      </c>
      <c r="CB330">
        <v>2.0199999999999999E-2</v>
      </c>
      <c r="CC330">
        <v>64.986000000000004</v>
      </c>
      <c r="CD330" t="s">
        <v>1303</v>
      </c>
      <c r="CE330" t="s">
        <v>1302</v>
      </c>
      <c r="CF330">
        <v>0</v>
      </c>
      <c r="CG330">
        <v>27.6</v>
      </c>
      <c r="CH330">
        <v>1.8100000000000002E-2</v>
      </c>
      <c r="CI330">
        <v>49.122500000000002</v>
      </c>
      <c r="CJ330" t="s">
        <v>1303</v>
      </c>
      <c r="CK330" t="s">
        <v>1302</v>
      </c>
      <c r="CL330">
        <v>0</v>
      </c>
      <c r="CM330">
        <v>27.5</v>
      </c>
      <c r="CN330">
        <v>8.5000000000000006E-3</v>
      </c>
      <c r="CO330">
        <v>57.003599999999999</v>
      </c>
      <c r="CP330" t="s">
        <v>1303</v>
      </c>
      <c r="CQ330" t="s">
        <v>1302</v>
      </c>
      <c r="CR330">
        <v>1E-4</v>
      </c>
      <c r="CS330">
        <v>32.6</v>
      </c>
      <c r="CT330">
        <v>1.3899999999999999E-2</v>
      </c>
      <c r="CU330">
        <v>57.079799999999999</v>
      </c>
      <c r="CV330" t="s">
        <v>1303</v>
      </c>
      <c r="CW330" t="s">
        <v>1302</v>
      </c>
      <c r="CX330">
        <v>1E-4</v>
      </c>
      <c r="CY330">
        <v>30.363600000000002</v>
      </c>
      <c r="CZ330">
        <v>1.6799999999999999E-2</v>
      </c>
      <c r="DA330">
        <v>56.9255</v>
      </c>
      <c r="DB330" t="s">
        <v>1303</v>
      </c>
      <c r="DC330" t="s">
        <v>1302</v>
      </c>
      <c r="DD330">
        <v>0</v>
      </c>
      <c r="DE330">
        <v>36.333300000000001</v>
      </c>
      <c r="DF330">
        <v>1.1299999999999999E-2</v>
      </c>
      <c r="DG330">
        <v>63.286799999999999</v>
      </c>
      <c r="DH330" t="s">
        <v>1303</v>
      </c>
      <c r="DI330" t="s">
        <v>1302</v>
      </c>
      <c r="DJ330">
        <v>0</v>
      </c>
      <c r="DK330">
        <v>36.25</v>
      </c>
      <c r="DL330">
        <v>2.52E-2</v>
      </c>
      <c r="DM330">
        <v>62.157600000000002</v>
      </c>
      <c r="DN330" t="s">
        <v>1303</v>
      </c>
      <c r="DO330" t="s">
        <v>1302</v>
      </c>
      <c r="DP330">
        <v>0</v>
      </c>
      <c r="DQ330">
        <v>44.666699999999999</v>
      </c>
      <c r="DR330">
        <v>1.9099999999999999E-2</v>
      </c>
      <c r="DS330">
        <v>68.964799999999997</v>
      </c>
      <c r="DT330">
        <v>1.9E-2</v>
      </c>
      <c r="DU330">
        <v>3</v>
      </c>
    </row>
    <row r="331" spans="1:125" x14ac:dyDescent="0.25">
      <c r="A331">
        <v>0</v>
      </c>
      <c r="B331" t="s">
        <v>1304</v>
      </c>
      <c r="C331" t="s">
        <v>32</v>
      </c>
      <c r="D331" t="s">
        <v>1305</v>
      </c>
      <c r="E331" t="s">
        <v>1304</v>
      </c>
      <c r="F331">
        <v>0</v>
      </c>
      <c r="G331">
        <v>90</v>
      </c>
      <c r="H331">
        <v>5.4999999999999997E-3</v>
      </c>
      <c r="I331">
        <v>96.889399999999995</v>
      </c>
      <c r="J331" t="s">
        <v>1305</v>
      </c>
      <c r="K331" t="s">
        <v>1304</v>
      </c>
      <c r="L331">
        <v>0</v>
      </c>
      <c r="M331">
        <v>90</v>
      </c>
      <c r="N331">
        <v>5.4999999999999997E-3</v>
      </c>
      <c r="O331">
        <v>96.889399999999995</v>
      </c>
      <c r="P331" t="s">
        <v>1305</v>
      </c>
      <c r="Q331" t="s">
        <v>1304</v>
      </c>
      <c r="R331">
        <v>0</v>
      </c>
      <c r="S331">
        <v>87.5</v>
      </c>
      <c r="T331">
        <v>5.3E-3</v>
      </c>
      <c r="U331">
        <v>96.137299999999996</v>
      </c>
      <c r="V331" t="e">
        <f>-ENLREIKS</f>
        <v>#NAME?</v>
      </c>
      <c r="W331" t="s">
        <v>1304</v>
      </c>
      <c r="X331">
        <v>0</v>
      </c>
      <c r="Y331">
        <v>70</v>
      </c>
      <c r="Z331">
        <v>7.9000000000000008E-3</v>
      </c>
      <c r="AA331">
        <v>92.026200000000003</v>
      </c>
      <c r="AB331" t="e">
        <f>-ENLREIKS</f>
        <v>#NAME?</v>
      </c>
      <c r="AC331" t="s">
        <v>1304</v>
      </c>
      <c r="AD331">
        <v>1E-4</v>
      </c>
      <c r="AE331">
        <v>39.25</v>
      </c>
      <c r="AF331">
        <v>2.1700000000000001E-2</v>
      </c>
      <c r="AG331">
        <v>64.428399999999996</v>
      </c>
      <c r="AH331" t="e">
        <f>-ENLREIKS</f>
        <v>#NAME?</v>
      </c>
      <c r="AI331" t="s">
        <v>1304</v>
      </c>
      <c r="AJ331">
        <v>2.0000000000000001E-4</v>
      </c>
      <c r="AK331">
        <v>27.285699999999999</v>
      </c>
      <c r="AL331">
        <v>3.7999999999999999E-2</v>
      </c>
      <c r="AM331">
        <v>51.569099999999999</v>
      </c>
      <c r="AN331" t="s">
        <v>1306</v>
      </c>
      <c r="AO331" t="s">
        <v>1304</v>
      </c>
      <c r="AP331">
        <v>0</v>
      </c>
      <c r="AQ331">
        <v>90</v>
      </c>
      <c r="AR331">
        <v>1.8E-3</v>
      </c>
      <c r="AS331">
        <v>97.403300000000002</v>
      </c>
      <c r="AT331" t="s">
        <v>1305</v>
      </c>
      <c r="AU331" t="s">
        <v>1304</v>
      </c>
      <c r="AV331">
        <v>0</v>
      </c>
      <c r="AW331">
        <v>100</v>
      </c>
      <c r="AX331">
        <v>1.5E-3</v>
      </c>
      <c r="AY331">
        <v>97.293199999999999</v>
      </c>
      <c r="AZ331" t="s">
        <v>1305</v>
      </c>
      <c r="BA331" t="s">
        <v>1304</v>
      </c>
      <c r="BB331">
        <v>0</v>
      </c>
      <c r="BC331">
        <v>100</v>
      </c>
      <c r="BD331">
        <v>1.6000000000000001E-3</v>
      </c>
      <c r="BE331">
        <v>97.123699999999999</v>
      </c>
      <c r="BF331" t="s">
        <v>1305</v>
      </c>
      <c r="BG331" t="s">
        <v>1304</v>
      </c>
      <c r="BH331">
        <v>0</v>
      </c>
      <c r="BI331">
        <v>80</v>
      </c>
      <c r="BJ331">
        <v>4.7999999999999996E-3</v>
      </c>
      <c r="BK331">
        <v>97.080500000000001</v>
      </c>
      <c r="BL331" t="s">
        <v>1305</v>
      </c>
      <c r="BM331" t="s">
        <v>1304</v>
      </c>
      <c r="BN331">
        <v>0</v>
      </c>
      <c r="BO331">
        <v>90</v>
      </c>
      <c r="BP331">
        <v>3.2000000000000002E-3</v>
      </c>
      <c r="BQ331">
        <v>96.972099999999998</v>
      </c>
      <c r="BR331" t="s">
        <v>1305</v>
      </c>
      <c r="BS331" t="s">
        <v>1304</v>
      </c>
      <c r="BT331">
        <v>0</v>
      </c>
      <c r="BU331">
        <v>100</v>
      </c>
      <c r="BV331">
        <v>5.7000000000000002E-3</v>
      </c>
      <c r="BW331">
        <v>96.380099999999999</v>
      </c>
      <c r="BX331" t="s">
        <v>1305</v>
      </c>
      <c r="BY331" t="s">
        <v>1304</v>
      </c>
      <c r="BZ331">
        <v>0</v>
      </c>
      <c r="CA331">
        <v>90</v>
      </c>
      <c r="CB331">
        <v>4.5999999999999999E-3</v>
      </c>
      <c r="CC331">
        <v>96.930999999999997</v>
      </c>
      <c r="CD331" t="s">
        <v>1305</v>
      </c>
      <c r="CE331" t="s">
        <v>1304</v>
      </c>
      <c r="CF331">
        <v>0</v>
      </c>
      <c r="CG331">
        <v>100</v>
      </c>
      <c r="CH331">
        <v>2.5000000000000001E-3</v>
      </c>
      <c r="CI331">
        <v>97.174599999999998</v>
      </c>
      <c r="CJ331" t="s">
        <v>1305</v>
      </c>
      <c r="CK331" t="s">
        <v>1304</v>
      </c>
      <c r="CL331">
        <v>0</v>
      </c>
      <c r="CM331">
        <v>70</v>
      </c>
      <c r="CN331">
        <v>1.5E-3</v>
      </c>
      <c r="CO331">
        <v>96.735600000000005</v>
      </c>
      <c r="CP331" t="s">
        <v>1305</v>
      </c>
      <c r="CQ331" t="s">
        <v>1304</v>
      </c>
      <c r="CR331">
        <v>0</v>
      </c>
      <c r="CS331">
        <v>90</v>
      </c>
      <c r="CT331">
        <v>2.5000000000000001E-3</v>
      </c>
      <c r="CU331">
        <v>97.096500000000006</v>
      </c>
      <c r="CV331" t="s">
        <v>1305</v>
      </c>
      <c r="CW331" t="s">
        <v>1304</v>
      </c>
      <c r="CX331">
        <v>0</v>
      </c>
      <c r="CY331">
        <v>80</v>
      </c>
      <c r="CZ331">
        <v>3.0999999999999999E-3</v>
      </c>
      <c r="DA331">
        <v>97.038700000000006</v>
      </c>
      <c r="DB331" t="s">
        <v>1305</v>
      </c>
      <c r="DC331" t="s">
        <v>1304</v>
      </c>
      <c r="DD331">
        <v>0</v>
      </c>
      <c r="DE331">
        <v>100</v>
      </c>
      <c r="DF331">
        <v>2.2000000000000001E-3</v>
      </c>
      <c r="DG331">
        <v>96.820700000000002</v>
      </c>
      <c r="DH331" t="s">
        <v>1305</v>
      </c>
      <c r="DI331" t="s">
        <v>1304</v>
      </c>
      <c r="DJ331">
        <v>0</v>
      </c>
      <c r="DK331">
        <v>85</v>
      </c>
      <c r="DL331">
        <v>4.3E-3</v>
      </c>
      <c r="DM331">
        <v>96.9178</v>
      </c>
      <c r="DN331" t="s">
        <v>1305</v>
      </c>
      <c r="DO331" t="s">
        <v>1304</v>
      </c>
      <c r="DP331">
        <v>0</v>
      </c>
      <c r="DQ331">
        <v>100</v>
      </c>
      <c r="DR331">
        <v>3.3999999999999998E-3</v>
      </c>
      <c r="DS331">
        <v>97.266400000000004</v>
      </c>
      <c r="DT331">
        <v>0</v>
      </c>
      <c r="DU331">
        <v>0</v>
      </c>
    </row>
    <row r="332" spans="1:125" x14ac:dyDescent="0.25">
      <c r="A332">
        <v>0</v>
      </c>
      <c r="B332" t="s">
        <v>1307</v>
      </c>
      <c r="C332" t="s">
        <v>32</v>
      </c>
      <c r="D332" t="s">
        <v>1308</v>
      </c>
      <c r="E332" t="s">
        <v>1307</v>
      </c>
      <c r="F332">
        <v>5.1999999999999998E-3</v>
      </c>
      <c r="G332">
        <v>6.9019000000000004</v>
      </c>
      <c r="H332">
        <v>8.9499999999999996E-2</v>
      </c>
      <c r="I332">
        <v>12.861000000000001</v>
      </c>
      <c r="J332" t="s">
        <v>1308</v>
      </c>
      <c r="K332" t="s">
        <v>1307</v>
      </c>
      <c r="L332">
        <v>5.1999999999999998E-3</v>
      </c>
      <c r="M332">
        <v>6.9019000000000004</v>
      </c>
      <c r="N332">
        <v>8.9499999999999996E-2</v>
      </c>
      <c r="O332">
        <v>12.861000000000001</v>
      </c>
      <c r="P332" t="e">
        <f>-RIXEKLNL</f>
        <v>#NAME?</v>
      </c>
      <c r="Q332" t="s">
        <v>1307</v>
      </c>
      <c r="R332">
        <v>1.35E-2</v>
      </c>
      <c r="S332">
        <v>4.3041999999999998</v>
      </c>
      <c r="T332">
        <v>3.8699999999999998E-2</v>
      </c>
      <c r="U332">
        <v>16.067299999999999</v>
      </c>
      <c r="V332" t="s">
        <v>1309</v>
      </c>
      <c r="W332" t="s">
        <v>1307</v>
      </c>
      <c r="X332">
        <v>4.0000000000000002E-4</v>
      </c>
      <c r="Y332">
        <v>14.3559</v>
      </c>
      <c r="Z332">
        <v>3.0099999999999998E-2</v>
      </c>
      <c r="AA332">
        <v>35.276499999999999</v>
      </c>
      <c r="AB332" t="s">
        <v>1309</v>
      </c>
      <c r="AC332" t="s">
        <v>1307</v>
      </c>
      <c r="AD332">
        <v>8.0000000000000004E-4</v>
      </c>
      <c r="AE332">
        <v>14.377800000000001</v>
      </c>
      <c r="AF332">
        <v>4.1500000000000002E-2</v>
      </c>
      <c r="AG332">
        <v>34.727499999999999</v>
      </c>
      <c r="AH332" t="s">
        <v>1308</v>
      </c>
      <c r="AI332" t="s">
        <v>1307</v>
      </c>
      <c r="AJ332">
        <v>2.0000000000000001E-4</v>
      </c>
      <c r="AK332">
        <v>24.368400000000001</v>
      </c>
      <c r="AL332">
        <v>3.2899999999999999E-2</v>
      </c>
      <c r="AM332">
        <v>59.581899999999997</v>
      </c>
      <c r="AN332" t="s">
        <v>1310</v>
      </c>
      <c r="AO332" t="s">
        <v>1307</v>
      </c>
      <c r="AP332">
        <v>2.5700000000000001E-2</v>
      </c>
      <c r="AQ332">
        <v>2.8429000000000002</v>
      </c>
      <c r="AR332">
        <v>9.2600000000000002E-2</v>
      </c>
      <c r="AS332">
        <v>6.5336999999999996</v>
      </c>
      <c r="AT332" t="s">
        <v>1309</v>
      </c>
      <c r="AU332" t="s">
        <v>1307</v>
      </c>
      <c r="AV332">
        <v>3.7000000000000002E-3</v>
      </c>
      <c r="AW332">
        <v>5.0754999999999999</v>
      </c>
      <c r="AX332">
        <v>5.9900000000000002E-2</v>
      </c>
      <c r="AY332">
        <v>16.180499999999999</v>
      </c>
      <c r="AZ332" t="s">
        <v>1310</v>
      </c>
      <c r="BA332" t="s">
        <v>1307</v>
      </c>
      <c r="BB332">
        <v>6.7000000000000002E-3</v>
      </c>
      <c r="BC332">
        <v>5.2180999999999997</v>
      </c>
      <c r="BD332">
        <v>7.4200000000000002E-2</v>
      </c>
      <c r="BE332">
        <v>13.5702</v>
      </c>
      <c r="BF332" t="s">
        <v>1310</v>
      </c>
      <c r="BG332" t="s">
        <v>1307</v>
      </c>
      <c r="BH332">
        <v>6.0000000000000001E-3</v>
      </c>
      <c r="BI332">
        <v>4.9497</v>
      </c>
      <c r="BJ332">
        <v>5.2900000000000003E-2</v>
      </c>
      <c r="BK332">
        <v>14.302099999999999</v>
      </c>
      <c r="BL332" t="s">
        <v>1310</v>
      </c>
      <c r="BM332" t="s">
        <v>1307</v>
      </c>
      <c r="BN332">
        <v>4.3E-3</v>
      </c>
      <c r="BO332">
        <v>6.1329000000000002</v>
      </c>
      <c r="BP332">
        <v>5.45E-2</v>
      </c>
      <c r="BQ332">
        <v>16.252500000000001</v>
      </c>
      <c r="BR332" t="e">
        <f>-RIXEKLNL</f>
        <v>#NAME?</v>
      </c>
      <c r="BS332" t="s">
        <v>1307</v>
      </c>
      <c r="BT332">
        <v>2.2000000000000001E-3</v>
      </c>
      <c r="BU332">
        <v>4.8924000000000003</v>
      </c>
      <c r="BV332">
        <v>8.7400000000000005E-2</v>
      </c>
      <c r="BW332">
        <v>11.962999999999999</v>
      </c>
      <c r="BX332" t="e">
        <f>-RIXEKLNL</f>
        <v>#NAME?</v>
      </c>
      <c r="BY332" t="s">
        <v>1307</v>
      </c>
      <c r="BZ332">
        <v>4.3E-3</v>
      </c>
      <c r="CA332">
        <v>4.7809999999999997</v>
      </c>
      <c r="CB332">
        <v>9.1800000000000007E-2</v>
      </c>
      <c r="CC332">
        <v>11.545</v>
      </c>
      <c r="CD332" t="e">
        <f>-RIXEKLNL</f>
        <v>#NAME?</v>
      </c>
      <c r="CE332" t="s">
        <v>1307</v>
      </c>
      <c r="CF332">
        <v>6.7000000000000002E-3</v>
      </c>
      <c r="CG332">
        <v>2.9742999999999999</v>
      </c>
      <c r="CH332">
        <v>8.2500000000000004E-2</v>
      </c>
      <c r="CI332">
        <v>7.7534000000000001</v>
      </c>
      <c r="CJ332" t="s">
        <v>1309</v>
      </c>
      <c r="CK332" t="s">
        <v>1307</v>
      </c>
      <c r="CL332">
        <v>2.3E-3</v>
      </c>
      <c r="CM332">
        <v>4.9439000000000002</v>
      </c>
      <c r="CN332">
        <v>2.8500000000000001E-2</v>
      </c>
      <c r="CO332">
        <v>18.5517</v>
      </c>
      <c r="CP332" t="s">
        <v>1308</v>
      </c>
      <c r="CQ332" t="s">
        <v>1307</v>
      </c>
      <c r="CR332">
        <v>3.0999999999999999E-3</v>
      </c>
      <c r="CS332">
        <v>6.5407000000000002</v>
      </c>
      <c r="CT332">
        <v>3.85E-2</v>
      </c>
      <c r="CU332">
        <v>20.471699999999998</v>
      </c>
      <c r="CV332" t="s">
        <v>1310</v>
      </c>
      <c r="CW332" t="s">
        <v>1307</v>
      </c>
      <c r="CX332">
        <v>7.1000000000000004E-3</v>
      </c>
      <c r="CY332">
        <v>5.6814</v>
      </c>
      <c r="CZ332">
        <v>4.7399999999999998E-2</v>
      </c>
      <c r="DA332">
        <v>19.3552</v>
      </c>
      <c r="DB332" t="s">
        <v>1310</v>
      </c>
      <c r="DC332" t="s">
        <v>1307</v>
      </c>
      <c r="DD332">
        <v>9.4000000000000004E-3</v>
      </c>
      <c r="DE332">
        <v>4.4843000000000002</v>
      </c>
      <c r="DF332">
        <v>5.5100000000000003E-2</v>
      </c>
      <c r="DG332">
        <v>15.3355</v>
      </c>
      <c r="DH332" t="s">
        <v>1309</v>
      </c>
      <c r="DI332" t="s">
        <v>1307</v>
      </c>
      <c r="DJ332">
        <v>2E-3</v>
      </c>
      <c r="DK332">
        <v>8.4466000000000001</v>
      </c>
      <c r="DL332">
        <v>8.0600000000000005E-2</v>
      </c>
      <c r="DM332">
        <v>23.7425</v>
      </c>
      <c r="DN332" t="s">
        <v>1310</v>
      </c>
      <c r="DO332" t="s">
        <v>1307</v>
      </c>
      <c r="DP332">
        <v>3.0800000000000001E-2</v>
      </c>
      <c r="DQ332">
        <v>3.032</v>
      </c>
      <c r="DR332">
        <v>0.1449</v>
      </c>
      <c r="DS332">
        <v>10.093299999999999</v>
      </c>
      <c r="DT332">
        <v>7.0000000000000001E-3</v>
      </c>
      <c r="DU332">
        <v>0</v>
      </c>
    </row>
    <row r="333" spans="1:125" x14ac:dyDescent="0.25">
      <c r="A333">
        <v>0</v>
      </c>
      <c r="B333" t="s">
        <v>1311</v>
      </c>
      <c r="C333" t="s">
        <v>32</v>
      </c>
      <c r="D333" t="s">
        <v>1312</v>
      </c>
      <c r="E333" t="s">
        <v>1311</v>
      </c>
      <c r="F333">
        <v>0</v>
      </c>
      <c r="G333">
        <v>55.625</v>
      </c>
      <c r="H333">
        <v>1.49E-2</v>
      </c>
      <c r="I333">
        <v>80.878900000000002</v>
      </c>
      <c r="J333" t="s">
        <v>1312</v>
      </c>
      <c r="K333" t="s">
        <v>1311</v>
      </c>
      <c r="L333">
        <v>0</v>
      </c>
      <c r="M333">
        <v>55.625</v>
      </c>
      <c r="N333">
        <v>1.49E-2</v>
      </c>
      <c r="O333">
        <v>80.878900000000002</v>
      </c>
      <c r="P333" t="e">
        <f>-EFKRNXIX</f>
        <v>#NAME?</v>
      </c>
      <c r="Q333" t="s">
        <v>1311</v>
      </c>
      <c r="R333">
        <v>0</v>
      </c>
      <c r="S333">
        <v>60.714300000000001</v>
      </c>
      <c r="T333">
        <v>1.03E-2</v>
      </c>
      <c r="U333">
        <v>83.913899999999998</v>
      </c>
      <c r="V333" t="e">
        <f>-EFKRNXIX</f>
        <v>#NAME?</v>
      </c>
      <c r="W333" t="s">
        <v>1311</v>
      </c>
      <c r="X333">
        <v>2.0000000000000001E-4</v>
      </c>
      <c r="Y333">
        <v>19.8261</v>
      </c>
      <c r="Z333">
        <v>3.49E-2</v>
      </c>
      <c r="AA333">
        <v>29.4527</v>
      </c>
      <c r="AB333" t="e">
        <f>-EFKRNXIX</f>
        <v>#NAME?</v>
      </c>
      <c r="AC333" t="s">
        <v>1311</v>
      </c>
      <c r="AD333">
        <v>4.3E-3</v>
      </c>
      <c r="AE333">
        <v>7.1955999999999998</v>
      </c>
      <c r="AF333">
        <v>0.1123</v>
      </c>
      <c r="AG333">
        <v>9.5204000000000004</v>
      </c>
      <c r="AH333" t="e">
        <f>-EFKRNXIX</f>
        <v>#NAME?</v>
      </c>
      <c r="AI333" t="s">
        <v>1311</v>
      </c>
      <c r="AJ333">
        <v>2.3999999999999998E-3</v>
      </c>
      <c r="AK333">
        <v>8.1189999999999998</v>
      </c>
      <c r="AL333">
        <v>9.2399999999999996E-2</v>
      </c>
      <c r="AM333">
        <v>14.204000000000001</v>
      </c>
      <c r="AN333" t="s">
        <v>1312</v>
      </c>
      <c r="AO333" t="s">
        <v>1311</v>
      </c>
      <c r="AP333">
        <v>0</v>
      </c>
      <c r="AQ333">
        <v>46</v>
      </c>
      <c r="AR333">
        <v>6.4999999999999997E-3</v>
      </c>
      <c r="AS333">
        <v>82.844999999999999</v>
      </c>
      <c r="AT333" t="s">
        <v>1312</v>
      </c>
      <c r="AU333" t="s">
        <v>1311</v>
      </c>
      <c r="AV333">
        <v>0</v>
      </c>
      <c r="AW333">
        <v>100</v>
      </c>
      <c r="AX333">
        <v>4.3E-3</v>
      </c>
      <c r="AY333">
        <v>87.432299999999998</v>
      </c>
      <c r="AZ333" t="s">
        <v>1312</v>
      </c>
      <c r="BA333" t="s">
        <v>1311</v>
      </c>
      <c r="BB333">
        <v>0</v>
      </c>
      <c r="BC333">
        <v>70</v>
      </c>
      <c r="BD333">
        <v>3.8999999999999998E-3</v>
      </c>
      <c r="BE333">
        <v>89.579700000000003</v>
      </c>
      <c r="BF333" t="s">
        <v>1312</v>
      </c>
      <c r="BG333" t="s">
        <v>1311</v>
      </c>
      <c r="BH333">
        <v>1E-4</v>
      </c>
      <c r="BI333">
        <v>41.8</v>
      </c>
      <c r="BJ333">
        <v>1.4800000000000001E-2</v>
      </c>
      <c r="BK333">
        <v>74.844099999999997</v>
      </c>
      <c r="BL333" t="s">
        <v>1312</v>
      </c>
      <c r="BM333" t="s">
        <v>1311</v>
      </c>
      <c r="BN333">
        <v>0</v>
      </c>
      <c r="BO333">
        <v>67.5</v>
      </c>
      <c r="BP333">
        <v>6.3E-3</v>
      </c>
      <c r="BQ333">
        <v>91.424800000000005</v>
      </c>
      <c r="BR333" t="s">
        <v>1312</v>
      </c>
      <c r="BS333" t="s">
        <v>1311</v>
      </c>
      <c r="BT333">
        <v>0</v>
      </c>
      <c r="BU333">
        <v>30.5</v>
      </c>
      <c r="BV333">
        <v>2.69E-2</v>
      </c>
      <c r="BW333">
        <v>54.060600000000001</v>
      </c>
      <c r="BX333" t="s">
        <v>1313</v>
      </c>
      <c r="BY333" t="s">
        <v>1311</v>
      </c>
      <c r="BZ333">
        <v>1E-4</v>
      </c>
      <c r="CA333">
        <v>23.533300000000001</v>
      </c>
      <c r="CB333">
        <v>2.7799999999999998E-2</v>
      </c>
      <c r="CC333">
        <v>51.354900000000001</v>
      </c>
      <c r="CD333" t="s">
        <v>1312</v>
      </c>
      <c r="CE333" t="s">
        <v>1311</v>
      </c>
      <c r="CF333">
        <v>0</v>
      </c>
      <c r="CG333">
        <v>48</v>
      </c>
      <c r="CH333">
        <v>1.1900000000000001E-2</v>
      </c>
      <c r="CI333">
        <v>66.3262</v>
      </c>
      <c r="CJ333" t="s">
        <v>1314</v>
      </c>
      <c r="CK333" t="s">
        <v>1311</v>
      </c>
      <c r="CL333">
        <v>0</v>
      </c>
      <c r="CM333">
        <v>100</v>
      </c>
      <c r="CN333">
        <v>2.8999999999999998E-3</v>
      </c>
      <c r="CO333">
        <v>90.705100000000002</v>
      </c>
      <c r="CP333" t="s">
        <v>1315</v>
      </c>
      <c r="CQ333" t="s">
        <v>1311</v>
      </c>
      <c r="CR333">
        <v>0</v>
      </c>
      <c r="CS333">
        <v>47</v>
      </c>
      <c r="CT333">
        <v>5.1000000000000004E-3</v>
      </c>
      <c r="CU333">
        <v>91.960700000000003</v>
      </c>
      <c r="CV333" t="s">
        <v>1315</v>
      </c>
      <c r="CW333" t="s">
        <v>1311</v>
      </c>
      <c r="CX333">
        <v>0</v>
      </c>
      <c r="CY333">
        <v>46.5</v>
      </c>
      <c r="CZ333">
        <v>6.4000000000000003E-3</v>
      </c>
      <c r="DA333">
        <v>91.501599999999996</v>
      </c>
      <c r="DB333" t="s">
        <v>1314</v>
      </c>
      <c r="DC333" t="s">
        <v>1311</v>
      </c>
      <c r="DD333">
        <v>0</v>
      </c>
      <c r="DE333">
        <v>70</v>
      </c>
      <c r="DF333">
        <v>4.7000000000000002E-3</v>
      </c>
      <c r="DG333">
        <v>89.542599999999993</v>
      </c>
      <c r="DH333" t="s">
        <v>1316</v>
      </c>
      <c r="DI333" t="s">
        <v>1311</v>
      </c>
      <c r="DJ333">
        <v>0</v>
      </c>
      <c r="DK333">
        <v>43.5</v>
      </c>
      <c r="DL333">
        <v>1.66E-2</v>
      </c>
      <c r="DM333">
        <v>76.273399999999995</v>
      </c>
      <c r="DN333" t="s">
        <v>1312</v>
      </c>
      <c r="DO333" t="s">
        <v>1311</v>
      </c>
      <c r="DP333">
        <v>0</v>
      </c>
      <c r="DQ333">
        <v>58.75</v>
      </c>
      <c r="DR333">
        <v>9.9000000000000008E-3</v>
      </c>
      <c r="DS333">
        <v>87.485799999999998</v>
      </c>
      <c r="DT333">
        <v>4.0000000000000002E-4</v>
      </c>
      <c r="DU333">
        <v>0</v>
      </c>
    </row>
    <row r="334" spans="1:125" x14ac:dyDescent="0.25">
      <c r="A334">
        <v>0</v>
      </c>
      <c r="B334" t="s">
        <v>1317</v>
      </c>
      <c r="C334" t="s">
        <v>32</v>
      </c>
      <c r="D334" t="s">
        <v>1318</v>
      </c>
      <c r="E334" t="s">
        <v>1317</v>
      </c>
      <c r="F334">
        <v>2.9999999999999997E-4</v>
      </c>
      <c r="G334">
        <v>26.130400000000002</v>
      </c>
      <c r="H334">
        <v>3.4700000000000002E-2</v>
      </c>
      <c r="I334">
        <v>41.843499999999999</v>
      </c>
      <c r="J334" t="s">
        <v>1318</v>
      </c>
      <c r="K334" t="s">
        <v>1317</v>
      </c>
      <c r="L334">
        <v>2.9999999999999997E-4</v>
      </c>
      <c r="M334">
        <v>26.130400000000002</v>
      </c>
      <c r="N334">
        <v>3.4700000000000002E-2</v>
      </c>
      <c r="O334">
        <v>41.843499999999999</v>
      </c>
      <c r="P334" t="s">
        <v>1318</v>
      </c>
      <c r="Q334" t="s">
        <v>1317</v>
      </c>
      <c r="R334">
        <v>0</v>
      </c>
      <c r="S334">
        <v>87.5</v>
      </c>
      <c r="T334">
        <v>6.7999999999999996E-3</v>
      </c>
      <c r="U334">
        <v>95.111500000000007</v>
      </c>
      <c r="V334" t="s">
        <v>1319</v>
      </c>
      <c r="W334" t="s">
        <v>1317</v>
      </c>
      <c r="X334">
        <v>0</v>
      </c>
      <c r="Y334">
        <v>58.333300000000001</v>
      </c>
      <c r="Z334">
        <v>7.3000000000000001E-3</v>
      </c>
      <c r="AA334">
        <v>93.742699999999999</v>
      </c>
      <c r="AB334" t="s">
        <v>1318</v>
      </c>
      <c r="AC334" t="s">
        <v>1317</v>
      </c>
      <c r="AD334">
        <v>0</v>
      </c>
      <c r="AE334">
        <v>58</v>
      </c>
      <c r="AF334">
        <v>1.24E-2</v>
      </c>
      <c r="AG334">
        <v>86.5899</v>
      </c>
      <c r="AH334" t="s">
        <v>1318</v>
      </c>
      <c r="AI334" t="s">
        <v>1317</v>
      </c>
      <c r="AJ334">
        <v>0</v>
      </c>
      <c r="AK334">
        <v>50.555599999999998</v>
      </c>
      <c r="AL334">
        <v>1.7500000000000002E-2</v>
      </c>
      <c r="AM334">
        <v>87.924599999999998</v>
      </c>
      <c r="AN334" t="s">
        <v>1318</v>
      </c>
      <c r="AO334" t="s">
        <v>1317</v>
      </c>
      <c r="AP334">
        <v>1E-4</v>
      </c>
      <c r="AQ334">
        <v>38.5</v>
      </c>
      <c r="AR334">
        <v>1.0800000000000001E-2</v>
      </c>
      <c r="AS334">
        <v>65.493300000000005</v>
      </c>
      <c r="AT334" t="s">
        <v>1318</v>
      </c>
      <c r="AU334" t="s">
        <v>1317</v>
      </c>
      <c r="AV334">
        <v>0</v>
      </c>
      <c r="AW334">
        <v>65</v>
      </c>
      <c r="AX334">
        <v>5.4000000000000003E-3</v>
      </c>
      <c r="AY334">
        <v>81.865399999999994</v>
      </c>
      <c r="AZ334" t="s">
        <v>1318</v>
      </c>
      <c r="BA334" t="s">
        <v>1317</v>
      </c>
      <c r="BB334">
        <v>0</v>
      </c>
      <c r="BC334">
        <v>70</v>
      </c>
      <c r="BD334">
        <v>5.0000000000000001E-3</v>
      </c>
      <c r="BE334">
        <v>84.517700000000005</v>
      </c>
      <c r="BF334" t="s">
        <v>1318</v>
      </c>
      <c r="BG334" t="s">
        <v>1317</v>
      </c>
      <c r="BH334">
        <v>0</v>
      </c>
      <c r="BI334">
        <v>57.5</v>
      </c>
      <c r="BJ334">
        <v>1.21E-2</v>
      </c>
      <c r="BK334">
        <v>84.064300000000003</v>
      </c>
      <c r="BL334" t="s">
        <v>1318</v>
      </c>
      <c r="BM334" t="s">
        <v>1317</v>
      </c>
      <c r="BN334">
        <v>0</v>
      </c>
      <c r="BO334">
        <v>60</v>
      </c>
      <c r="BP334">
        <v>5.7000000000000002E-3</v>
      </c>
      <c r="BQ334">
        <v>93.424800000000005</v>
      </c>
      <c r="BR334" t="s">
        <v>1318</v>
      </c>
      <c r="BS334" t="s">
        <v>1317</v>
      </c>
      <c r="BT334">
        <v>0</v>
      </c>
      <c r="BU334">
        <v>65</v>
      </c>
      <c r="BV334">
        <v>1.47E-2</v>
      </c>
      <c r="BW334">
        <v>79.315799999999996</v>
      </c>
      <c r="BX334" t="s">
        <v>1318</v>
      </c>
      <c r="BY334" t="s">
        <v>1317</v>
      </c>
      <c r="BZ334">
        <v>0</v>
      </c>
      <c r="CA334">
        <v>56.666699999999999</v>
      </c>
      <c r="CB334">
        <v>1.49E-2</v>
      </c>
      <c r="CC334">
        <v>77.198400000000007</v>
      </c>
      <c r="CD334" t="s">
        <v>1318</v>
      </c>
      <c r="CE334" t="s">
        <v>1317</v>
      </c>
      <c r="CF334">
        <v>0</v>
      </c>
      <c r="CG334">
        <v>48</v>
      </c>
      <c r="CH334">
        <v>8.8999999999999999E-3</v>
      </c>
      <c r="CI334">
        <v>77.538499999999999</v>
      </c>
      <c r="CJ334" t="s">
        <v>1318</v>
      </c>
      <c r="CK334" t="s">
        <v>1317</v>
      </c>
      <c r="CL334">
        <v>0</v>
      </c>
      <c r="CM334">
        <v>60</v>
      </c>
      <c r="CN334">
        <v>3.0000000000000001E-3</v>
      </c>
      <c r="CO334">
        <v>89.915499999999994</v>
      </c>
      <c r="CP334" t="s">
        <v>1318</v>
      </c>
      <c r="CQ334" t="s">
        <v>1317</v>
      </c>
      <c r="CR334">
        <v>0</v>
      </c>
      <c r="CS334">
        <v>58.333300000000001</v>
      </c>
      <c r="CT334">
        <v>4.7999999999999996E-3</v>
      </c>
      <c r="CU334">
        <v>93.139399999999995</v>
      </c>
      <c r="CV334" t="s">
        <v>1318</v>
      </c>
      <c r="CW334" t="s">
        <v>1317</v>
      </c>
      <c r="CX334">
        <v>0</v>
      </c>
      <c r="CY334">
        <v>63.75</v>
      </c>
      <c r="CZ334">
        <v>5.8999999999999999E-3</v>
      </c>
      <c r="DA334">
        <v>93.061099999999996</v>
      </c>
      <c r="DB334" t="s">
        <v>1318</v>
      </c>
      <c r="DC334" t="s">
        <v>1317</v>
      </c>
      <c r="DD334">
        <v>0</v>
      </c>
      <c r="DE334">
        <v>62.5</v>
      </c>
      <c r="DF334">
        <v>5.0000000000000001E-3</v>
      </c>
      <c r="DG334">
        <v>88.251800000000003</v>
      </c>
      <c r="DH334" t="s">
        <v>1318</v>
      </c>
      <c r="DI334" t="s">
        <v>1317</v>
      </c>
      <c r="DJ334">
        <v>0</v>
      </c>
      <c r="DK334">
        <v>50</v>
      </c>
      <c r="DL334">
        <v>1.5699999999999999E-2</v>
      </c>
      <c r="DM334">
        <v>77.941999999999993</v>
      </c>
      <c r="DN334" t="s">
        <v>1320</v>
      </c>
      <c r="DO334" t="s">
        <v>1317</v>
      </c>
      <c r="DP334">
        <v>0</v>
      </c>
      <c r="DQ334">
        <v>42.666699999999999</v>
      </c>
      <c r="DR334">
        <v>1.2E-2</v>
      </c>
      <c r="DS334">
        <v>82.879000000000005</v>
      </c>
      <c r="DT334">
        <v>0</v>
      </c>
      <c r="DU334">
        <v>0</v>
      </c>
    </row>
    <row r="335" spans="1:125" x14ac:dyDescent="0.25">
      <c r="A335">
        <v>0</v>
      </c>
      <c r="B335" t="s">
        <v>1321</v>
      </c>
      <c r="C335" t="s">
        <v>32</v>
      </c>
      <c r="D335" t="s">
        <v>1322</v>
      </c>
      <c r="E335" t="s">
        <v>1321</v>
      </c>
      <c r="F335">
        <v>0</v>
      </c>
      <c r="G335">
        <v>95</v>
      </c>
      <c r="H335">
        <v>6.1000000000000004E-3</v>
      </c>
      <c r="I335">
        <v>96.607399999999998</v>
      </c>
      <c r="J335" t="s">
        <v>1322</v>
      </c>
      <c r="K335" t="s">
        <v>1321</v>
      </c>
      <c r="L335">
        <v>0</v>
      </c>
      <c r="M335">
        <v>95</v>
      </c>
      <c r="N335">
        <v>6.1000000000000004E-3</v>
      </c>
      <c r="O335">
        <v>96.607399999999998</v>
      </c>
      <c r="P335" t="s">
        <v>1322</v>
      </c>
      <c r="Q335" t="s">
        <v>1321</v>
      </c>
      <c r="R335">
        <v>0</v>
      </c>
      <c r="S335">
        <v>90</v>
      </c>
      <c r="T335">
        <v>6.4999999999999997E-3</v>
      </c>
      <c r="U335">
        <v>95.3279</v>
      </c>
      <c r="V335" t="s">
        <v>1322</v>
      </c>
      <c r="W335" t="s">
        <v>1321</v>
      </c>
      <c r="X335">
        <v>0</v>
      </c>
      <c r="Y335">
        <v>100</v>
      </c>
      <c r="Z335">
        <v>4.4999999999999997E-3</v>
      </c>
      <c r="AA335">
        <v>96.694299999999998</v>
      </c>
      <c r="AB335" t="s">
        <v>1322</v>
      </c>
      <c r="AC335" t="s">
        <v>1321</v>
      </c>
      <c r="AD335">
        <v>0</v>
      </c>
      <c r="AE335">
        <v>100</v>
      </c>
      <c r="AF335">
        <v>5.4999999999999997E-3</v>
      </c>
      <c r="AG335">
        <v>96.7393</v>
      </c>
      <c r="AH335" t="s">
        <v>1322</v>
      </c>
      <c r="AI335" t="s">
        <v>1321</v>
      </c>
      <c r="AJ335">
        <v>0</v>
      </c>
      <c r="AK335">
        <v>95</v>
      </c>
      <c r="AL335">
        <v>9.5999999999999992E-3</v>
      </c>
      <c r="AM335">
        <v>96.302199999999999</v>
      </c>
      <c r="AN335" t="s">
        <v>1322</v>
      </c>
      <c r="AO335" t="s">
        <v>1321</v>
      </c>
      <c r="AP335">
        <v>0</v>
      </c>
      <c r="AQ335">
        <v>90</v>
      </c>
      <c r="AR335">
        <v>3.5999999999999999E-3</v>
      </c>
      <c r="AS335">
        <v>94.788200000000003</v>
      </c>
      <c r="AT335" t="s">
        <v>1322</v>
      </c>
      <c r="AU335" t="s">
        <v>1321</v>
      </c>
      <c r="AV335">
        <v>0</v>
      </c>
      <c r="AW335">
        <v>100</v>
      </c>
      <c r="AX335">
        <v>2E-3</v>
      </c>
      <c r="AY335">
        <v>96.371899999999997</v>
      </c>
      <c r="AZ335" t="s">
        <v>1322</v>
      </c>
      <c r="BA335" t="s">
        <v>1321</v>
      </c>
      <c r="BB335">
        <v>0</v>
      </c>
      <c r="BC335">
        <v>100</v>
      </c>
      <c r="BD335">
        <v>2.0999999999999999E-3</v>
      </c>
      <c r="BE335">
        <v>96.109899999999996</v>
      </c>
      <c r="BF335" t="s">
        <v>1322</v>
      </c>
      <c r="BG335" t="s">
        <v>1321</v>
      </c>
      <c r="BH335">
        <v>0</v>
      </c>
      <c r="BI335">
        <v>72.5</v>
      </c>
      <c r="BJ335">
        <v>9.7000000000000003E-3</v>
      </c>
      <c r="BK335">
        <v>91.233900000000006</v>
      </c>
      <c r="BL335" t="s">
        <v>1322</v>
      </c>
      <c r="BM335" t="s">
        <v>1321</v>
      </c>
      <c r="BN335">
        <v>0</v>
      </c>
      <c r="BO335">
        <v>67.5</v>
      </c>
      <c r="BP335">
        <v>7.7000000000000002E-3</v>
      </c>
      <c r="BQ335">
        <v>86.568299999999994</v>
      </c>
      <c r="BR335" t="s">
        <v>1322</v>
      </c>
      <c r="BS335" t="s">
        <v>1321</v>
      </c>
      <c r="BT335">
        <v>0</v>
      </c>
      <c r="BU335">
        <v>85</v>
      </c>
      <c r="BV335">
        <v>6.7999999999999996E-3</v>
      </c>
      <c r="BW335">
        <v>95.6768</v>
      </c>
      <c r="BX335" t="s">
        <v>1322</v>
      </c>
      <c r="BY335" t="s">
        <v>1321</v>
      </c>
      <c r="BZ335">
        <v>0</v>
      </c>
      <c r="CA335">
        <v>90</v>
      </c>
      <c r="CB335">
        <v>6.6E-3</v>
      </c>
      <c r="CC335">
        <v>95.556299999999993</v>
      </c>
      <c r="CD335" t="s">
        <v>1322</v>
      </c>
      <c r="CE335" t="s">
        <v>1321</v>
      </c>
      <c r="CF335">
        <v>0</v>
      </c>
      <c r="CG335">
        <v>100</v>
      </c>
      <c r="CH335">
        <v>3.7000000000000002E-3</v>
      </c>
      <c r="CI335">
        <v>95.849299999999999</v>
      </c>
      <c r="CJ335" t="s">
        <v>1322</v>
      </c>
      <c r="CK335" t="s">
        <v>1321</v>
      </c>
      <c r="CL335">
        <v>0</v>
      </c>
      <c r="CM335">
        <v>100</v>
      </c>
      <c r="CN335">
        <v>2.0999999999999999E-3</v>
      </c>
      <c r="CO335">
        <v>95.173100000000005</v>
      </c>
      <c r="CP335" t="s">
        <v>1322</v>
      </c>
      <c r="CQ335" t="s">
        <v>1321</v>
      </c>
      <c r="CR335">
        <v>0</v>
      </c>
      <c r="CS335">
        <v>70</v>
      </c>
      <c r="CT335">
        <v>5.7000000000000002E-3</v>
      </c>
      <c r="CU335">
        <v>89.574600000000004</v>
      </c>
      <c r="CV335" t="s">
        <v>1322</v>
      </c>
      <c r="CW335" t="s">
        <v>1321</v>
      </c>
      <c r="CX335">
        <v>0</v>
      </c>
      <c r="CY335">
        <v>67.5</v>
      </c>
      <c r="CZ335">
        <v>7.3000000000000001E-3</v>
      </c>
      <c r="DA335">
        <v>88.465699999999998</v>
      </c>
      <c r="DB335" t="s">
        <v>1322</v>
      </c>
      <c r="DC335" t="s">
        <v>1321</v>
      </c>
      <c r="DD335">
        <v>0</v>
      </c>
      <c r="DE335">
        <v>80</v>
      </c>
      <c r="DF335">
        <v>4.0000000000000001E-3</v>
      </c>
      <c r="DG335">
        <v>92.570300000000003</v>
      </c>
      <c r="DH335" t="s">
        <v>1323</v>
      </c>
      <c r="DI335" t="s">
        <v>1321</v>
      </c>
      <c r="DJ335">
        <v>0</v>
      </c>
      <c r="DK335">
        <v>100</v>
      </c>
      <c r="DL335">
        <v>6.1000000000000004E-3</v>
      </c>
      <c r="DM335">
        <v>95.641400000000004</v>
      </c>
      <c r="DN335" t="s">
        <v>1322</v>
      </c>
      <c r="DO335" t="s">
        <v>1321</v>
      </c>
      <c r="DP335">
        <v>0</v>
      </c>
      <c r="DQ335">
        <v>100</v>
      </c>
      <c r="DR335">
        <v>8.0000000000000002E-3</v>
      </c>
      <c r="DS335">
        <v>91.5488</v>
      </c>
      <c r="DT335">
        <v>0</v>
      </c>
      <c r="DU335">
        <v>0</v>
      </c>
    </row>
    <row r="336" spans="1:125" x14ac:dyDescent="0.25">
      <c r="A336">
        <v>0</v>
      </c>
      <c r="B336" t="s">
        <v>1324</v>
      </c>
      <c r="C336" t="s">
        <v>32</v>
      </c>
      <c r="D336" t="s">
        <v>1325</v>
      </c>
      <c r="E336" t="s">
        <v>1324</v>
      </c>
      <c r="F336">
        <v>2.0000000000000001E-4</v>
      </c>
      <c r="G336">
        <v>27.6</v>
      </c>
      <c r="H336">
        <v>4.4900000000000002E-2</v>
      </c>
      <c r="I336">
        <v>31.3188</v>
      </c>
      <c r="J336" t="s">
        <v>1325</v>
      </c>
      <c r="K336" t="s">
        <v>1324</v>
      </c>
      <c r="L336">
        <v>2.0000000000000001E-4</v>
      </c>
      <c r="M336">
        <v>27.6</v>
      </c>
      <c r="N336">
        <v>4.4900000000000002E-2</v>
      </c>
      <c r="O336">
        <v>31.3188</v>
      </c>
      <c r="P336" t="s">
        <v>1325</v>
      </c>
      <c r="Q336" t="s">
        <v>1324</v>
      </c>
      <c r="R336">
        <v>2.0000000000000001E-4</v>
      </c>
      <c r="S336">
        <v>28</v>
      </c>
      <c r="T336">
        <v>2.7199999999999998E-2</v>
      </c>
      <c r="U336">
        <v>29.920999999999999</v>
      </c>
      <c r="V336" t="s">
        <v>1325</v>
      </c>
      <c r="W336" t="s">
        <v>1324</v>
      </c>
      <c r="X336">
        <v>1E-4</v>
      </c>
      <c r="Y336">
        <v>31</v>
      </c>
      <c r="Z336">
        <v>2.52E-2</v>
      </c>
      <c r="AA336">
        <v>43.083300000000001</v>
      </c>
      <c r="AB336" t="s">
        <v>1325</v>
      </c>
      <c r="AC336" t="s">
        <v>1324</v>
      </c>
      <c r="AD336">
        <v>4.0000000000000002E-4</v>
      </c>
      <c r="AE336">
        <v>18.8947</v>
      </c>
      <c r="AF336">
        <v>5.2900000000000003E-2</v>
      </c>
      <c r="AG336">
        <v>25.712299999999999</v>
      </c>
      <c r="AH336" t="s">
        <v>1325</v>
      </c>
      <c r="AI336" t="s">
        <v>1324</v>
      </c>
      <c r="AJ336">
        <v>2.0000000000000001E-4</v>
      </c>
      <c r="AK336">
        <v>26.333300000000001</v>
      </c>
      <c r="AL336">
        <v>5.74E-2</v>
      </c>
      <c r="AM336">
        <v>29.921299999999999</v>
      </c>
      <c r="AN336" t="s">
        <v>1326</v>
      </c>
      <c r="AO336" t="s">
        <v>1324</v>
      </c>
      <c r="AP336">
        <v>5.9999999999999995E-4</v>
      </c>
      <c r="AQ336">
        <v>16.973199999999999</v>
      </c>
      <c r="AR336">
        <v>3.2000000000000001E-2</v>
      </c>
      <c r="AS336">
        <v>26.800999999999998</v>
      </c>
      <c r="AT336" t="s">
        <v>1325</v>
      </c>
      <c r="AU336" t="s">
        <v>1324</v>
      </c>
      <c r="AV336">
        <v>1E-4</v>
      </c>
      <c r="AW336">
        <v>18.157900000000001</v>
      </c>
      <c r="AX336">
        <v>3.6400000000000002E-2</v>
      </c>
      <c r="AY336">
        <v>25.8813</v>
      </c>
      <c r="AZ336" t="s">
        <v>1325</v>
      </c>
      <c r="BA336" t="s">
        <v>1324</v>
      </c>
      <c r="BB336">
        <v>2.0000000000000001E-4</v>
      </c>
      <c r="BC336">
        <v>18.303000000000001</v>
      </c>
      <c r="BD336">
        <v>3.6999999999999998E-2</v>
      </c>
      <c r="BE336">
        <v>26.537500000000001</v>
      </c>
      <c r="BF336" t="s">
        <v>1325</v>
      </c>
      <c r="BG336" t="s">
        <v>1324</v>
      </c>
      <c r="BH336">
        <v>5.0000000000000001E-4</v>
      </c>
      <c r="BI336">
        <v>19.925899999999999</v>
      </c>
      <c r="BJ336">
        <v>3.9300000000000002E-2</v>
      </c>
      <c r="BK336">
        <v>24.8093</v>
      </c>
      <c r="BL336" t="s">
        <v>1325</v>
      </c>
      <c r="BM336" t="s">
        <v>1324</v>
      </c>
      <c r="BN336">
        <v>1E-4</v>
      </c>
      <c r="BO336">
        <v>29.1111</v>
      </c>
      <c r="BP336">
        <v>2.5399999999999999E-2</v>
      </c>
      <c r="BQ336">
        <v>39.5242</v>
      </c>
      <c r="BR336" t="s">
        <v>1325</v>
      </c>
      <c r="BS336" t="s">
        <v>1324</v>
      </c>
      <c r="BT336">
        <v>1E-3</v>
      </c>
      <c r="BU336">
        <v>7.4211</v>
      </c>
      <c r="BV336">
        <v>0.1179</v>
      </c>
      <c r="BW336">
        <v>6.7729999999999997</v>
      </c>
      <c r="BX336" t="s">
        <v>1325</v>
      </c>
      <c r="BY336" t="s">
        <v>1324</v>
      </c>
      <c r="BZ336">
        <v>1.4E-3</v>
      </c>
      <c r="CA336">
        <v>8.3778000000000006</v>
      </c>
      <c r="CB336">
        <v>0.10580000000000001</v>
      </c>
      <c r="CC336">
        <v>9.0114000000000001</v>
      </c>
      <c r="CD336" t="s">
        <v>1325</v>
      </c>
      <c r="CE336" t="s">
        <v>1324</v>
      </c>
      <c r="CF336">
        <v>3.8E-3</v>
      </c>
      <c r="CG336">
        <v>4.1571999999999996</v>
      </c>
      <c r="CH336">
        <v>9.2200000000000004E-2</v>
      </c>
      <c r="CI336">
        <v>6.3689999999999998</v>
      </c>
      <c r="CJ336" t="s">
        <v>1325</v>
      </c>
      <c r="CK336" t="s">
        <v>1324</v>
      </c>
      <c r="CL336">
        <v>1E-4</v>
      </c>
      <c r="CM336">
        <v>16.2273</v>
      </c>
      <c r="CN336">
        <v>1.84E-2</v>
      </c>
      <c r="CO336">
        <v>30.1145</v>
      </c>
      <c r="CP336" t="s">
        <v>1325</v>
      </c>
      <c r="CQ336" t="s">
        <v>1324</v>
      </c>
      <c r="CR336">
        <v>1E-4</v>
      </c>
      <c r="CS336">
        <v>25.461500000000001</v>
      </c>
      <c r="CT336">
        <v>2.3400000000000001E-2</v>
      </c>
      <c r="CU336">
        <v>36.264299999999999</v>
      </c>
      <c r="CV336" t="s">
        <v>1325</v>
      </c>
      <c r="CW336" t="s">
        <v>1324</v>
      </c>
      <c r="CX336">
        <v>2.0000000000000001E-4</v>
      </c>
      <c r="CY336">
        <v>25.2727</v>
      </c>
      <c r="CZ336">
        <v>2.75E-2</v>
      </c>
      <c r="DA336">
        <v>36.797400000000003</v>
      </c>
      <c r="DB336" t="s">
        <v>1325</v>
      </c>
      <c r="DC336" t="s">
        <v>1324</v>
      </c>
      <c r="DD336">
        <v>5.0000000000000001E-4</v>
      </c>
      <c r="DE336">
        <v>15.9659</v>
      </c>
      <c r="DF336">
        <v>3.2000000000000001E-2</v>
      </c>
      <c r="DG336">
        <v>28.3581</v>
      </c>
      <c r="DH336" t="s">
        <v>1325</v>
      </c>
      <c r="DI336" t="s">
        <v>1324</v>
      </c>
      <c r="DJ336">
        <v>1E-3</v>
      </c>
      <c r="DK336">
        <v>11.482799999999999</v>
      </c>
      <c r="DL336">
        <v>0.1104</v>
      </c>
      <c r="DM336">
        <v>16.193300000000001</v>
      </c>
      <c r="DN336" t="s">
        <v>1326</v>
      </c>
      <c r="DO336" t="s">
        <v>1324</v>
      </c>
      <c r="DP336">
        <v>2.3999999999999998E-3</v>
      </c>
      <c r="DQ336">
        <v>10.7155</v>
      </c>
      <c r="DR336">
        <v>0.06</v>
      </c>
      <c r="DS336">
        <v>30.4026</v>
      </c>
      <c r="DT336">
        <v>6.9999999999999999E-4</v>
      </c>
      <c r="DU336">
        <v>0</v>
      </c>
    </row>
    <row r="337" spans="1:125" x14ac:dyDescent="0.25">
      <c r="A337">
        <v>0</v>
      </c>
      <c r="B337" t="s">
        <v>1327</v>
      </c>
      <c r="C337" t="s">
        <v>32</v>
      </c>
      <c r="D337" t="e">
        <f>-LREIKSEX</f>
        <v>#NAME?</v>
      </c>
      <c r="E337" t="s">
        <v>1327</v>
      </c>
      <c r="F337">
        <v>1E-4</v>
      </c>
      <c r="G337">
        <v>36.375</v>
      </c>
      <c r="H337">
        <v>3.0200000000000001E-2</v>
      </c>
      <c r="I337">
        <v>48.267899999999997</v>
      </c>
      <c r="J337" t="e">
        <f>-LREIKSEX</f>
        <v>#NAME?</v>
      </c>
      <c r="K337" t="s">
        <v>1327</v>
      </c>
      <c r="L337">
        <v>1E-4</v>
      </c>
      <c r="M337">
        <v>36.375</v>
      </c>
      <c r="N337">
        <v>3.0200000000000001E-2</v>
      </c>
      <c r="O337">
        <v>48.267899999999997</v>
      </c>
      <c r="P337" t="s">
        <v>1328</v>
      </c>
      <c r="Q337" t="s">
        <v>1327</v>
      </c>
      <c r="R337">
        <v>8.0000000000000004E-4</v>
      </c>
      <c r="S337">
        <v>16.2178</v>
      </c>
      <c r="T337">
        <v>2.4E-2</v>
      </c>
      <c r="U337">
        <v>36.464599999999997</v>
      </c>
      <c r="V337" t="s">
        <v>1329</v>
      </c>
      <c r="W337" t="s">
        <v>1327</v>
      </c>
      <c r="X337">
        <v>0</v>
      </c>
      <c r="Y337">
        <v>55</v>
      </c>
      <c r="Z337">
        <v>9.4000000000000004E-3</v>
      </c>
      <c r="AA337">
        <v>87.689300000000003</v>
      </c>
      <c r="AB337" t="s">
        <v>1329</v>
      </c>
      <c r="AC337" t="s">
        <v>1327</v>
      </c>
      <c r="AD337">
        <v>0</v>
      </c>
      <c r="AE337">
        <v>46.5</v>
      </c>
      <c r="AF337">
        <v>1.5299999999999999E-2</v>
      </c>
      <c r="AG337">
        <v>79.460700000000003</v>
      </c>
      <c r="AH337" t="s">
        <v>1329</v>
      </c>
      <c r="AI337" t="s">
        <v>1327</v>
      </c>
      <c r="AJ337">
        <v>0</v>
      </c>
      <c r="AK337">
        <v>45</v>
      </c>
      <c r="AL337">
        <v>2.12E-2</v>
      </c>
      <c r="AM337">
        <v>81.212999999999994</v>
      </c>
      <c r="AN337" t="e">
        <f>-LREIKSEX</f>
        <v>#NAME?</v>
      </c>
      <c r="AO337" t="s">
        <v>1327</v>
      </c>
      <c r="AP337">
        <v>0</v>
      </c>
      <c r="AQ337">
        <v>53.571399999999997</v>
      </c>
      <c r="AR337">
        <v>8.2000000000000007E-3</v>
      </c>
      <c r="AS337">
        <v>75.439300000000003</v>
      </c>
      <c r="AT337" t="s">
        <v>1329</v>
      </c>
      <c r="AU337" t="s">
        <v>1327</v>
      </c>
      <c r="AV337">
        <v>0</v>
      </c>
      <c r="AW337">
        <v>55</v>
      </c>
      <c r="AX337">
        <v>6.7000000000000002E-3</v>
      </c>
      <c r="AY337">
        <v>75.856499999999997</v>
      </c>
      <c r="AZ337" t="s">
        <v>1328</v>
      </c>
      <c r="BA337" t="s">
        <v>1327</v>
      </c>
      <c r="BB337">
        <v>0</v>
      </c>
      <c r="BC337">
        <v>60</v>
      </c>
      <c r="BD337">
        <v>6.7000000000000002E-3</v>
      </c>
      <c r="BE337">
        <v>76.652100000000004</v>
      </c>
      <c r="BF337" t="s">
        <v>1330</v>
      </c>
      <c r="BG337" t="s">
        <v>1327</v>
      </c>
      <c r="BH337">
        <v>0</v>
      </c>
      <c r="BI337">
        <v>50.909100000000002</v>
      </c>
      <c r="BJ337">
        <v>1.6400000000000001E-2</v>
      </c>
      <c r="BK337">
        <v>69.642200000000003</v>
      </c>
      <c r="BL337" t="s">
        <v>1329</v>
      </c>
      <c r="BM337" t="s">
        <v>1327</v>
      </c>
      <c r="BN337">
        <v>0</v>
      </c>
      <c r="BO337">
        <v>63.333300000000001</v>
      </c>
      <c r="BP337">
        <v>9.1000000000000004E-3</v>
      </c>
      <c r="BQ337">
        <v>81.197999999999993</v>
      </c>
      <c r="BR337" t="s">
        <v>1328</v>
      </c>
      <c r="BS337" t="s">
        <v>1327</v>
      </c>
      <c r="BT337">
        <v>1E-4</v>
      </c>
      <c r="BU337">
        <v>27.166699999999999</v>
      </c>
      <c r="BV337">
        <v>4.2799999999999998E-2</v>
      </c>
      <c r="BW337">
        <v>34.087800000000001</v>
      </c>
      <c r="BX337" t="s">
        <v>1329</v>
      </c>
      <c r="BY337" t="s">
        <v>1327</v>
      </c>
      <c r="BZ337">
        <v>1E-4</v>
      </c>
      <c r="CA337">
        <v>23.466699999999999</v>
      </c>
      <c r="CB337">
        <v>4.0899999999999999E-2</v>
      </c>
      <c r="CC337">
        <v>35.152299999999997</v>
      </c>
      <c r="CD337" t="s">
        <v>1328</v>
      </c>
      <c r="CE337" t="s">
        <v>1327</v>
      </c>
      <c r="CF337">
        <v>0</v>
      </c>
      <c r="CG337">
        <v>38</v>
      </c>
      <c r="CH337">
        <v>1.61E-2</v>
      </c>
      <c r="CI337">
        <v>53.866999999999997</v>
      </c>
      <c r="CJ337" t="s">
        <v>1331</v>
      </c>
      <c r="CK337" t="s">
        <v>1327</v>
      </c>
      <c r="CL337">
        <v>0</v>
      </c>
      <c r="CM337">
        <v>70</v>
      </c>
      <c r="CN337">
        <v>3.7000000000000002E-3</v>
      </c>
      <c r="CO337">
        <v>84.922300000000007</v>
      </c>
      <c r="CP337" t="s">
        <v>1329</v>
      </c>
      <c r="CQ337" t="s">
        <v>1327</v>
      </c>
      <c r="CR337">
        <v>0</v>
      </c>
      <c r="CS337">
        <v>51.25</v>
      </c>
      <c r="CT337">
        <v>8.9999999999999993E-3</v>
      </c>
      <c r="CU337">
        <v>75.282200000000003</v>
      </c>
      <c r="CV337" t="s">
        <v>1329</v>
      </c>
      <c r="CW337" t="s">
        <v>1327</v>
      </c>
      <c r="CX337">
        <v>0</v>
      </c>
      <c r="CY337">
        <v>48.5</v>
      </c>
      <c r="CZ337">
        <v>1.06E-2</v>
      </c>
      <c r="DA337">
        <v>76.162800000000004</v>
      </c>
      <c r="DB337" t="s">
        <v>1329</v>
      </c>
      <c r="DC337" t="s">
        <v>1327</v>
      </c>
      <c r="DD337">
        <v>0</v>
      </c>
      <c r="DE337">
        <v>51.666699999999999</v>
      </c>
      <c r="DF337">
        <v>7.4000000000000003E-3</v>
      </c>
      <c r="DG337">
        <v>77.383200000000002</v>
      </c>
      <c r="DH337" t="s">
        <v>1331</v>
      </c>
      <c r="DI337" t="s">
        <v>1327</v>
      </c>
      <c r="DJ337">
        <v>0</v>
      </c>
      <c r="DK337">
        <v>46</v>
      </c>
      <c r="DL337">
        <v>2.35E-2</v>
      </c>
      <c r="DM337">
        <v>64.575500000000005</v>
      </c>
      <c r="DN337" t="s">
        <v>1331</v>
      </c>
      <c r="DO337" t="s">
        <v>1327</v>
      </c>
      <c r="DP337">
        <v>0</v>
      </c>
      <c r="DQ337">
        <v>54</v>
      </c>
      <c r="DR337">
        <v>1.5800000000000002E-2</v>
      </c>
      <c r="DS337">
        <v>75.0899</v>
      </c>
      <c r="DT337">
        <v>1E-4</v>
      </c>
      <c r="DU337">
        <v>0</v>
      </c>
    </row>
    <row r="338" spans="1:125" x14ac:dyDescent="0.25">
      <c r="A338">
        <v>0</v>
      </c>
      <c r="B338" t="s">
        <v>1332</v>
      </c>
      <c r="C338" t="s">
        <v>32</v>
      </c>
      <c r="D338" t="s">
        <v>1333</v>
      </c>
      <c r="E338" t="s">
        <v>1332</v>
      </c>
      <c r="F338">
        <v>0</v>
      </c>
      <c r="G338">
        <v>82.5</v>
      </c>
      <c r="H338">
        <v>8.6E-3</v>
      </c>
      <c r="I338">
        <v>95.155299999999997</v>
      </c>
      <c r="J338" t="s">
        <v>1333</v>
      </c>
      <c r="K338" t="s">
        <v>1332</v>
      </c>
      <c r="L338">
        <v>0</v>
      </c>
      <c r="M338">
        <v>82.5</v>
      </c>
      <c r="N338">
        <v>8.6E-3</v>
      </c>
      <c r="O338">
        <v>95.155299999999997</v>
      </c>
      <c r="P338" t="s">
        <v>1333</v>
      </c>
      <c r="Q338" t="s">
        <v>1332</v>
      </c>
      <c r="R338">
        <v>1E-4</v>
      </c>
      <c r="S338">
        <v>45.75</v>
      </c>
      <c r="T338">
        <v>1.2E-2</v>
      </c>
      <c r="U338">
        <v>76.910600000000002</v>
      </c>
      <c r="V338" t="s">
        <v>1333</v>
      </c>
      <c r="W338" t="s">
        <v>1332</v>
      </c>
      <c r="X338">
        <v>1E-4</v>
      </c>
      <c r="Y338">
        <v>22.933299999999999</v>
      </c>
      <c r="Z338">
        <v>2.2100000000000002E-2</v>
      </c>
      <c r="AA338">
        <v>49.438299999999998</v>
      </c>
      <c r="AB338" t="s">
        <v>1334</v>
      </c>
      <c r="AC338" t="s">
        <v>1332</v>
      </c>
      <c r="AD338">
        <v>1.5E-3</v>
      </c>
      <c r="AE338">
        <v>11.266400000000001</v>
      </c>
      <c r="AF338">
        <v>5.28E-2</v>
      </c>
      <c r="AG338">
        <v>25.799499999999998</v>
      </c>
      <c r="AH338" t="s">
        <v>1334</v>
      </c>
      <c r="AI338" t="s">
        <v>1332</v>
      </c>
      <c r="AJ338">
        <v>1.4E-3</v>
      </c>
      <c r="AK338">
        <v>10.3604</v>
      </c>
      <c r="AL338">
        <v>7.0699999999999999E-2</v>
      </c>
      <c r="AM338">
        <v>21.660499999999999</v>
      </c>
      <c r="AN338" t="s">
        <v>1335</v>
      </c>
      <c r="AO338" t="s">
        <v>1332</v>
      </c>
      <c r="AP338">
        <v>0</v>
      </c>
      <c r="AQ338">
        <v>100</v>
      </c>
      <c r="AR338">
        <v>2.2000000000000001E-3</v>
      </c>
      <c r="AS338">
        <v>96.851500000000001</v>
      </c>
      <c r="AT338" t="s">
        <v>1333</v>
      </c>
      <c r="AU338" t="s">
        <v>1332</v>
      </c>
      <c r="AV338">
        <v>0</v>
      </c>
      <c r="AW338">
        <v>100</v>
      </c>
      <c r="AX338">
        <v>1.9E-3</v>
      </c>
      <c r="AY338">
        <v>96.497399999999999</v>
      </c>
      <c r="AZ338" t="s">
        <v>1333</v>
      </c>
      <c r="BA338" t="s">
        <v>1332</v>
      </c>
      <c r="BB338">
        <v>0</v>
      </c>
      <c r="BC338">
        <v>100</v>
      </c>
      <c r="BD338">
        <v>1.8E-3</v>
      </c>
      <c r="BE338">
        <v>96.659400000000005</v>
      </c>
      <c r="BF338" t="s">
        <v>1334</v>
      </c>
      <c r="BG338" t="s">
        <v>1332</v>
      </c>
      <c r="BH338">
        <v>0</v>
      </c>
      <c r="BI338">
        <v>80</v>
      </c>
      <c r="BJ338">
        <v>7.1999999999999998E-3</v>
      </c>
      <c r="BK338">
        <v>95.624099999999999</v>
      </c>
      <c r="BL338" t="s">
        <v>1333</v>
      </c>
      <c r="BM338" t="s">
        <v>1332</v>
      </c>
      <c r="BN338">
        <v>0</v>
      </c>
      <c r="BO338">
        <v>80</v>
      </c>
      <c r="BP338">
        <v>4.4999999999999997E-3</v>
      </c>
      <c r="BQ338">
        <v>95.655500000000004</v>
      </c>
      <c r="BR338" t="s">
        <v>1333</v>
      </c>
      <c r="BS338" t="s">
        <v>1332</v>
      </c>
      <c r="BT338">
        <v>0</v>
      </c>
      <c r="BU338">
        <v>85</v>
      </c>
      <c r="BV338">
        <v>9.1000000000000004E-3</v>
      </c>
      <c r="BW338">
        <v>92.616500000000002</v>
      </c>
      <c r="BX338" t="s">
        <v>1333</v>
      </c>
      <c r="BY338" t="s">
        <v>1332</v>
      </c>
      <c r="BZ338">
        <v>0</v>
      </c>
      <c r="CA338">
        <v>80</v>
      </c>
      <c r="CB338">
        <v>8.3999999999999995E-3</v>
      </c>
      <c r="CC338">
        <v>93.095100000000002</v>
      </c>
      <c r="CD338" t="s">
        <v>1334</v>
      </c>
      <c r="CE338" t="s">
        <v>1332</v>
      </c>
      <c r="CF338">
        <v>0</v>
      </c>
      <c r="CG338">
        <v>100</v>
      </c>
      <c r="CH338">
        <v>4.1000000000000003E-3</v>
      </c>
      <c r="CI338">
        <v>95.400400000000005</v>
      </c>
      <c r="CJ338" t="s">
        <v>1333</v>
      </c>
      <c r="CK338" t="s">
        <v>1332</v>
      </c>
      <c r="CL338">
        <v>0</v>
      </c>
      <c r="CM338">
        <v>100</v>
      </c>
      <c r="CN338">
        <v>1.8E-3</v>
      </c>
      <c r="CO338">
        <v>96.056700000000006</v>
      </c>
      <c r="CP338" t="s">
        <v>1333</v>
      </c>
      <c r="CQ338" t="s">
        <v>1332</v>
      </c>
      <c r="CR338">
        <v>0</v>
      </c>
      <c r="CS338">
        <v>90</v>
      </c>
      <c r="CT338">
        <v>3.3E-3</v>
      </c>
      <c r="CU338">
        <v>96.2149</v>
      </c>
      <c r="CV338" t="s">
        <v>1333</v>
      </c>
      <c r="CW338" t="s">
        <v>1332</v>
      </c>
      <c r="CX338">
        <v>0</v>
      </c>
      <c r="CY338">
        <v>80</v>
      </c>
      <c r="CZ338">
        <v>4.0000000000000001E-3</v>
      </c>
      <c r="DA338">
        <v>96.235100000000003</v>
      </c>
      <c r="DB338" t="s">
        <v>1333</v>
      </c>
      <c r="DC338" t="s">
        <v>1332</v>
      </c>
      <c r="DD338">
        <v>0</v>
      </c>
      <c r="DE338">
        <v>100</v>
      </c>
      <c r="DF338">
        <v>2.3999999999999998E-3</v>
      </c>
      <c r="DG338">
        <v>96.467799999999997</v>
      </c>
      <c r="DH338" t="s">
        <v>1333</v>
      </c>
      <c r="DI338" t="s">
        <v>1332</v>
      </c>
      <c r="DJ338">
        <v>0</v>
      </c>
      <c r="DK338">
        <v>70</v>
      </c>
      <c r="DL338">
        <v>7.0000000000000001E-3</v>
      </c>
      <c r="DM338">
        <v>94.974199999999996</v>
      </c>
      <c r="DN338" t="s">
        <v>1336</v>
      </c>
      <c r="DO338" t="s">
        <v>1332</v>
      </c>
      <c r="DP338">
        <v>0</v>
      </c>
      <c r="DQ338">
        <v>85</v>
      </c>
      <c r="DR338">
        <v>6.7999999999999996E-3</v>
      </c>
      <c r="DS338">
        <v>93.921300000000002</v>
      </c>
      <c r="DT338">
        <v>2.0000000000000001E-4</v>
      </c>
      <c r="DU338">
        <v>0</v>
      </c>
    </row>
    <row r="339" spans="1:125" x14ac:dyDescent="0.25">
      <c r="A339">
        <v>0</v>
      </c>
      <c r="B339" t="s">
        <v>1337</v>
      </c>
      <c r="C339" t="s">
        <v>32</v>
      </c>
      <c r="D339" t="s">
        <v>1338</v>
      </c>
      <c r="E339" t="s">
        <v>1337</v>
      </c>
      <c r="F339">
        <v>0</v>
      </c>
      <c r="G339">
        <v>56.25</v>
      </c>
      <c r="H339">
        <v>1.23E-2</v>
      </c>
      <c r="I339">
        <v>87.696899999999999</v>
      </c>
      <c r="J339" t="s">
        <v>1338</v>
      </c>
      <c r="K339" t="s">
        <v>1337</v>
      </c>
      <c r="L339">
        <v>0</v>
      </c>
      <c r="M339">
        <v>56.25</v>
      </c>
      <c r="N339">
        <v>1.23E-2</v>
      </c>
      <c r="O339">
        <v>87.696899999999999</v>
      </c>
      <c r="P339" t="s">
        <v>1338</v>
      </c>
      <c r="Q339" t="s">
        <v>1337</v>
      </c>
      <c r="R339">
        <v>3.5000000000000003E-2</v>
      </c>
      <c r="S339">
        <v>2.7332999999999998</v>
      </c>
      <c r="T339">
        <v>4.7399999999999998E-2</v>
      </c>
      <c r="U339">
        <v>11.0106</v>
      </c>
      <c r="V339" t="s">
        <v>1338</v>
      </c>
      <c r="W339" t="s">
        <v>1337</v>
      </c>
      <c r="X339">
        <v>0</v>
      </c>
      <c r="Y339">
        <v>45</v>
      </c>
      <c r="Z339">
        <v>1.32E-2</v>
      </c>
      <c r="AA339">
        <v>74.504900000000006</v>
      </c>
      <c r="AB339" t="s">
        <v>1338</v>
      </c>
      <c r="AC339" t="s">
        <v>1337</v>
      </c>
      <c r="AD339">
        <v>1E-4</v>
      </c>
      <c r="AE339">
        <v>33.375</v>
      </c>
      <c r="AF339">
        <v>2.3099999999999999E-2</v>
      </c>
      <c r="AG339">
        <v>61.421799999999998</v>
      </c>
      <c r="AH339" t="s">
        <v>1338</v>
      </c>
      <c r="AI339" t="s">
        <v>1337</v>
      </c>
      <c r="AJ339">
        <v>1E-4</v>
      </c>
      <c r="AK339">
        <v>39</v>
      </c>
      <c r="AL339">
        <v>3.0300000000000001E-2</v>
      </c>
      <c r="AM339">
        <v>64.272199999999998</v>
      </c>
      <c r="AN339" t="s">
        <v>1338</v>
      </c>
      <c r="AO339" t="s">
        <v>1337</v>
      </c>
      <c r="AP339">
        <v>0</v>
      </c>
      <c r="AQ339">
        <v>80</v>
      </c>
      <c r="AR339">
        <v>4.1999999999999997E-3</v>
      </c>
      <c r="AS339">
        <v>92.356899999999996</v>
      </c>
      <c r="AT339" t="s">
        <v>1338</v>
      </c>
      <c r="AU339" t="s">
        <v>1337</v>
      </c>
      <c r="AV339">
        <v>0</v>
      </c>
      <c r="AW339">
        <v>100</v>
      </c>
      <c r="AX339">
        <v>3.3999999999999998E-3</v>
      </c>
      <c r="AY339">
        <v>91.561000000000007</v>
      </c>
      <c r="AZ339" t="s">
        <v>1338</v>
      </c>
      <c r="BA339" t="s">
        <v>1337</v>
      </c>
      <c r="BB339">
        <v>0</v>
      </c>
      <c r="BC339">
        <v>70</v>
      </c>
      <c r="BD339">
        <v>3.5000000000000001E-3</v>
      </c>
      <c r="BE339">
        <v>91.668199999999999</v>
      </c>
      <c r="BF339" t="s">
        <v>1338</v>
      </c>
      <c r="BG339" t="s">
        <v>1337</v>
      </c>
      <c r="BH339">
        <v>1E-4</v>
      </c>
      <c r="BI339">
        <v>40.200000000000003</v>
      </c>
      <c r="BJ339">
        <v>1.34E-2</v>
      </c>
      <c r="BK339">
        <v>79.724500000000006</v>
      </c>
      <c r="BL339" t="s">
        <v>1338</v>
      </c>
      <c r="BM339" t="s">
        <v>1337</v>
      </c>
      <c r="BN339">
        <v>0</v>
      </c>
      <c r="BO339">
        <v>70</v>
      </c>
      <c r="BP339">
        <v>6.1999999999999998E-3</v>
      </c>
      <c r="BQ339">
        <v>91.754900000000006</v>
      </c>
      <c r="BR339" t="s">
        <v>1338</v>
      </c>
      <c r="BS339" t="s">
        <v>1337</v>
      </c>
      <c r="BT339">
        <v>5.9999999999999995E-4</v>
      </c>
      <c r="BU339">
        <v>9.9219000000000008</v>
      </c>
      <c r="BV339">
        <v>5.0500000000000003E-2</v>
      </c>
      <c r="BW339">
        <v>27.816299999999998</v>
      </c>
      <c r="BX339" t="s">
        <v>1338</v>
      </c>
      <c r="BY339" t="s">
        <v>1337</v>
      </c>
      <c r="BZ339">
        <v>4.0000000000000002E-4</v>
      </c>
      <c r="CA339">
        <v>15.8545</v>
      </c>
      <c r="CB339">
        <v>3.8300000000000001E-2</v>
      </c>
      <c r="CC339">
        <v>37.891100000000002</v>
      </c>
      <c r="CD339" t="s">
        <v>1338</v>
      </c>
      <c r="CE339" t="s">
        <v>1337</v>
      </c>
      <c r="CF339">
        <v>0</v>
      </c>
      <c r="CG339">
        <v>27.6</v>
      </c>
      <c r="CH339">
        <v>1.2800000000000001E-2</v>
      </c>
      <c r="CI339">
        <v>63.068800000000003</v>
      </c>
      <c r="CJ339" t="s">
        <v>1338</v>
      </c>
      <c r="CK339" t="s">
        <v>1337</v>
      </c>
      <c r="CL339">
        <v>0</v>
      </c>
      <c r="CM339">
        <v>70</v>
      </c>
      <c r="CN339">
        <v>2.5000000000000001E-3</v>
      </c>
      <c r="CO339">
        <v>93.0321</v>
      </c>
      <c r="CP339" t="s">
        <v>1338</v>
      </c>
      <c r="CQ339" t="s">
        <v>1337</v>
      </c>
      <c r="CR339">
        <v>0</v>
      </c>
      <c r="CS339">
        <v>75</v>
      </c>
      <c r="CT339">
        <v>5.1999999999999998E-3</v>
      </c>
      <c r="CU339">
        <v>91.849000000000004</v>
      </c>
      <c r="CV339" t="s">
        <v>1338</v>
      </c>
      <c r="CW339" t="s">
        <v>1337</v>
      </c>
      <c r="CX339">
        <v>0</v>
      </c>
      <c r="CY339">
        <v>77.5</v>
      </c>
      <c r="CZ339">
        <v>5.8999999999999999E-3</v>
      </c>
      <c r="DA339">
        <v>92.922799999999995</v>
      </c>
      <c r="DB339" t="s">
        <v>1338</v>
      </c>
      <c r="DC339" t="s">
        <v>1337</v>
      </c>
      <c r="DD339">
        <v>0</v>
      </c>
      <c r="DE339">
        <v>70</v>
      </c>
      <c r="DF339">
        <v>4.4000000000000003E-3</v>
      </c>
      <c r="DG339">
        <v>90.905000000000001</v>
      </c>
      <c r="DH339" t="s">
        <v>1338</v>
      </c>
      <c r="DI339" t="s">
        <v>1337</v>
      </c>
      <c r="DJ339">
        <v>0</v>
      </c>
      <c r="DK339">
        <v>53.75</v>
      </c>
      <c r="DL339">
        <v>1.4500000000000001E-2</v>
      </c>
      <c r="DM339">
        <v>80.3262</v>
      </c>
      <c r="DN339" t="s">
        <v>1338</v>
      </c>
      <c r="DO339" t="s">
        <v>1337</v>
      </c>
      <c r="DP339">
        <v>0</v>
      </c>
      <c r="DQ339">
        <v>62.5</v>
      </c>
      <c r="DR339">
        <v>1.35E-2</v>
      </c>
      <c r="DS339">
        <v>79.8018</v>
      </c>
      <c r="DT339">
        <v>1.8E-3</v>
      </c>
      <c r="DU339">
        <v>0</v>
      </c>
    </row>
    <row r="340" spans="1:125" x14ac:dyDescent="0.25">
      <c r="A340">
        <v>0</v>
      </c>
      <c r="B340" t="s">
        <v>1339</v>
      </c>
      <c r="C340" t="s">
        <v>32</v>
      </c>
      <c r="D340" t="s">
        <v>1340</v>
      </c>
      <c r="E340" t="s">
        <v>1339</v>
      </c>
      <c r="F340">
        <v>2.0000000000000001E-4</v>
      </c>
      <c r="G340">
        <v>27.7</v>
      </c>
      <c r="H340">
        <v>2.8500000000000001E-2</v>
      </c>
      <c r="I340">
        <v>51.058599999999998</v>
      </c>
      <c r="J340" t="s">
        <v>1340</v>
      </c>
      <c r="K340" t="s">
        <v>1339</v>
      </c>
      <c r="L340">
        <v>2.0000000000000001E-4</v>
      </c>
      <c r="M340">
        <v>27.7</v>
      </c>
      <c r="N340">
        <v>2.8500000000000001E-2</v>
      </c>
      <c r="O340">
        <v>51.058599999999998</v>
      </c>
      <c r="P340" t="s">
        <v>1341</v>
      </c>
      <c r="Q340" t="s">
        <v>1339</v>
      </c>
      <c r="R340">
        <v>2.0000000000000001E-4</v>
      </c>
      <c r="S340">
        <v>31.071400000000001</v>
      </c>
      <c r="T340">
        <v>1.7399999999999999E-2</v>
      </c>
      <c r="U340">
        <v>56.055999999999997</v>
      </c>
      <c r="V340" t="s">
        <v>1340</v>
      </c>
      <c r="W340" t="s">
        <v>1339</v>
      </c>
      <c r="X340">
        <v>0.30719999999999997</v>
      </c>
      <c r="Y340">
        <v>0.68569999999999998</v>
      </c>
      <c r="Z340">
        <v>0.31269999999999998</v>
      </c>
      <c r="AA340">
        <v>1.2446999999999999</v>
      </c>
      <c r="AB340" t="s">
        <v>1340</v>
      </c>
      <c r="AC340" t="s">
        <v>1339</v>
      </c>
      <c r="AD340">
        <v>0.66849999999999998</v>
      </c>
      <c r="AE340">
        <v>0.29189999999999999</v>
      </c>
      <c r="AF340">
        <v>0.47539999999999999</v>
      </c>
      <c r="AG340">
        <v>0.71430000000000005</v>
      </c>
      <c r="AH340" t="s">
        <v>1340</v>
      </c>
      <c r="AI340" t="s">
        <v>1339</v>
      </c>
      <c r="AJ340">
        <v>0.24809999999999999</v>
      </c>
      <c r="AK340">
        <v>0.57950000000000002</v>
      </c>
      <c r="AL340">
        <v>0.34699999999999998</v>
      </c>
      <c r="AM340">
        <v>1.5055000000000001</v>
      </c>
      <c r="AN340" t="s">
        <v>1340</v>
      </c>
      <c r="AO340" t="s">
        <v>1339</v>
      </c>
      <c r="AP340">
        <v>4.0000000000000002E-4</v>
      </c>
      <c r="AQ340">
        <v>20.7925</v>
      </c>
      <c r="AR340">
        <v>1.61E-2</v>
      </c>
      <c r="AS340">
        <v>49.834899999999998</v>
      </c>
      <c r="AT340" t="s">
        <v>1340</v>
      </c>
      <c r="AU340" t="s">
        <v>1339</v>
      </c>
      <c r="AV340">
        <v>0</v>
      </c>
      <c r="AW340">
        <v>27.25</v>
      </c>
      <c r="AX340">
        <v>1.47E-2</v>
      </c>
      <c r="AY340">
        <v>51.247700000000002</v>
      </c>
      <c r="AZ340" t="s">
        <v>1340</v>
      </c>
      <c r="BA340" t="s">
        <v>1339</v>
      </c>
      <c r="BB340">
        <v>0</v>
      </c>
      <c r="BC340">
        <v>28.8</v>
      </c>
      <c r="BD340">
        <v>1.54E-2</v>
      </c>
      <c r="BE340">
        <v>50.431399999999996</v>
      </c>
      <c r="BF340" t="s">
        <v>1340</v>
      </c>
      <c r="BG340" t="s">
        <v>1339</v>
      </c>
      <c r="BH340">
        <v>5.9999999999999995E-4</v>
      </c>
      <c r="BI340">
        <v>17.486499999999999</v>
      </c>
      <c r="BJ340">
        <v>2.9499999999999998E-2</v>
      </c>
      <c r="BK340">
        <v>37.834200000000003</v>
      </c>
      <c r="BL340" t="s">
        <v>1340</v>
      </c>
      <c r="BM340" t="s">
        <v>1339</v>
      </c>
      <c r="BN340">
        <v>2.9999999999999997E-4</v>
      </c>
      <c r="BO340">
        <v>20.323499999999999</v>
      </c>
      <c r="BP340">
        <v>2.7699999999999999E-2</v>
      </c>
      <c r="BQ340">
        <v>36.368400000000001</v>
      </c>
      <c r="BR340" t="s">
        <v>1340</v>
      </c>
      <c r="BS340" t="s">
        <v>1339</v>
      </c>
      <c r="BT340">
        <v>0</v>
      </c>
      <c r="BU340">
        <v>39</v>
      </c>
      <c r="BV340">
        <v>2.6599999999999999E-2</v>
      </c>
      <c r="BW340">
        <v>54.5486</v>
      </c>
      <c r="BX340" t="s">
        <v>1340</v>
      </c>
      <c r="BY340" t="s">
        <v>1339</v>
      </c>
      <c r="BZ340">
        <v>0</v>
      </c>
      <c r="CA340">
        <v>36.666699999999999</v>
      </c>
      <c r="CB340">
        <v>2.23E-2</v>
      </c>
      <c r="CC340">
        <v>60.817700000000002</v>
      </c>
      <c r="CD340" t="s">
        <v>1340</v>
      </c>
      <c r="CE340" t="s">
        <v>1339</v>
      </c>
      <c r="CF340">
        <v>1E-4</v>
      </c>
      <c r="CG340">
        <v>22.545500000000001</v>
      </c>
      <c r="CH340">
        <v>2.23E-2</v>
      </c>
      <c r="CI340">
        <v>41.155099999999997</v>
      </c>
      <c r="CJ340" t="s">
        <v>1340</v>
      </c>
      <c r="CK340" t="s">
        <v>1339</v>
      </c>
      <c r="CL340">
        <v>1E-4</v>
      </c>
      <c r="CM340">
        <v>20.399999999999999</v>
      </c>
      <c r="CN340">
        <v>1.2E-2</v>
      </c>
      <c r="CO340">
        <v>44.263800000000003</v>
      </c>
      <c r="CP340" t="s">
        <v>1340</v>
      </c>
      <c r="CQ340" t="s">
        <v>1339</v>
      </c>
      <c r="CR340">
        <v>2.0000000000000001E-4</v>
      </c>
      <c r="CS340">
        <v>19.516100000000002</v>
      </c>
      <c r="CT340">
        <v>2.41E-2</v>
      </c>
      <c r="CU340">
        <v>35.093499999999999</v>
      </c>
      <c r="CV340" t="s">
        <v>1340</v>
      </c>
      <c r="CW340" t="s">
        <v>1339</v>
      </c>
      <c r="CX340">
        <v>2.9999999999999997E-4</v>
      </c>
      <c r="CY340">
        <v>20.977799999999998</v>
      </c>
      <c r="CZ340">
        <v>2.6700000000000002E-2</v>
      </c>
      <c r="DA340">
        <v>37.964100000000002</v>
      </c>
      <c r="DB340" t="s">
        <v>1340</v>
      </c>
      <c r="DC340" t="s">
        <v>1339</v>
      </c>
      <c r="DD340">
        <v>1E-4</v>
      </c>
      <c r="DE340">
        <v>26.75</v>
      </c>
      <c r="DF340">
        <v>1.6E-2</v>
      </c>
      <c r="DG340">
        <v>50.613700000000001</v>
      </c>
      <c r="DH340" t="s">
        <v>1340</v>
      </c>
      <c r="DI340" t="s">
        <v>1339</v>
      </c>
      <c r="DJ340">
        <v>0</v>
      </c>
      <c r="DK340">
        <v>40</v>
      </c>
      <c r="DL340">
        <v>1.9699999999999999E-2</v>
      </c>
      <c r="DM340">
        <v>70.6999</v>
      </c>
      <c r="DN340" t="s">
        <v>1340</v>
      </c>
      <c r="DO340" t="s">
        <v>1339</v>
      </c>
      <c r="DP340">
        <v>0</v>
      </c>
      <c r="DQ340">
        <v>40.5</v>
      </c>
      <c r="DR340">
        <v>2.06E-2</v>
      </c>
      <c r="DS340">
        <v>66.439099999999996</v>
      </c>
      <c r="DT340">
        <v>6.13E-2</v>
      </c>
      <c r="DU340">
        <v>3</v>
      </c>
    </row>
    <row r="341" spans="1:125" x14ac:dyDescent="0.25">
      <c r="A341">
        <v>0</v>
      </c>
      <c r="B341" t="s">
        <v>1342</v>
      </c>
      <c r="C341" t="s">
        <v>32</v>
      </c>
      <c r="D341" t="s">
        <v>1343</v>
      </c>
      <c r="E341" t="s">
        <v>1342</v>
      </c>
      <c r="F341">
        <v>0</v>
      </c>
      <c r="G341">
        <v>75</v>
      </c>
      <c r="H341">
        <v>8.5000000000000006E-3</v>
      </c>
      <c r="I341">
        <v>95.225399999999993</v>
      </c>
      <c r="J341" t="s">
        <v>1343</v>
      </c>
      <c r="K341" t="s">
        <v>1342</v>
      </c>
      <c r="L341">
        <v>0</v>
      </c>
      <c r="M341">
        <v>75</v>
      </c>
      <c r="N341">
        <v>8.5000000000000006E-3</v>
      </c>
      <c r="O341">
        <v>95.225399999999993</v>
      </c>
      <c r="P341" t="s">
        <v>1344</v>
      </c>
      <c r="Q341" t="s">
        <v>1342</v>
      </c>
      <c r="R341">
        <v>1E-4</v>
      </c>
      <c r="S341">
        <v>47.666699999999999</v>
      </c>
      <c r="T341">
        <v>9.4000000000000004E-3</v>
      </c>
      <c r="U341">
        <v>87.236099999999993</v>
      </c>
      <c r="V341" t="e">
        <f>-EKLNLNKX</f>
        <v>#NAME?</v>
      </c>
      <c r="W341" t="s">
        <v>1342</v>
      </c>
      <c r="X341">
        <v>1E-4</v>
      </c>
      <c r="Y341">
        <v>30.8</v>
      </c>
      <c r="Z341">
        <v>1.5100000000000001E-2</v>
      </c>
      <c r="AA341">
        <v>68.456100000000006</v>
      </c>
      <c r="AB341" t="e">
        <f>-EKLNLNKX</f>
        <v>#NAME?</v>
      </c>
      <c r="AC341" t="s">
        <v>1342</v>
      </c>
      <c r="AD341">
        <v>1.2999999999999999E-3</v>
      </c>
      <c r="AE341">
        <v>11.8062</v>
      </c>
      <c r="AF341">
        <v>4.3499999999999997E-2</v>
      </c>
      <c r="AG341">
        <v>32.858699999999999</v>
      </c>
      <c r="AH341" t="e">
        <f>-EKLNLNKX</f>
        <v>#NAME?</v>
      </c>
      <c r="AI341" t="s">
        <v>1342</v>
      </c>
      <c r="AJ341">
        <v>1E-3</v>
      </c>
      <c r="AK341">
        <v>12.2654</v>
      </c>
      <c r="AL341">
        <v>5.3100000000000001E-2</v>
      </c>
      <c r="AM341">
        <v>33.571800000000003</v>
      </c>
      <c r="AN341" t="s">
        <v>1344</v>
      </c>
      <c r="AO341" t="s">
        <v>1342</v>
      </c>
      <c r="AP341">
        <v>0</v>
      </c>
      <c r="AQ341">
        <v>80</v>
      </c>
      <c r="AR341">
        <v>2E-3</v>
      </c>
      <c r="AS341">
        <v>97.153499999999994</v>
      </c>
      <c r="AT341" t="s">
        <v>1345</v>
      </c>
      <c r="AU341" t="s">
        <v>1342</v>
      </c>
      <c r="AV341">
        <v>0</v>
      </c>
      <c r="AW341">
        <v>100</v>
      </c>
      <c r="AX341">
        <v>2E-3</v>
      </c>
      <c r="AY341">
        <v>96.251800000000003</v>
      </c>
      <c r="AZ341" t="s">
        <v>1344</v>
      </c>
      <c r="BA341" t="s">
        <v>1342</v>
      </c>
      <c r="BB341">
        <v>0</v>
      </c>
      <c r="BC341">
        <v>100</v>
      </c>
      <c r="BD341">
        <v>2E-3</v>
      </c>
      <c r="BE341">
        <v>96.309399999999997</v>
      </c>
      <c r="BF341" t="s">
        <v>1345</v>
      </c>
      <c r="BG341" t="s">
        <v>1342</v>
      </c>
      <c r="BH341">
        <v>0</v>
      </c>
      <c r="BI341">
        <v>65</v>
      </c>
      <c r="BJ341">
        <v>6.8999999999999999E-3</v>
      </c>
      <c r="BK341">
        <v>95.798299999999998</v>
      </c>
      <c r="BL341" t="s">
        <v>1345</v>
      </c>
      <c r="BM341" t="s">
        <v>1342</v>
      </c>
      <c r="BN341">
        <v>0</v>
      </c>
      <c r="BO341">
        <v>75</v>
      </c>
      <c r="BP341">
        <v>3.7000000000000002E-3</v>
      </c>
      <c r="BQ341">
        <v>96.439899999999994</v>
      </c>
      <c r="BR341" t="s">
        <v>1344</v>
      </c>
      <c r="BS341" t="s">
        <v>1342</v>
      </c>
      <c r="BT341">
        <v>0</v>
      </c>
      <c r="BU341">
        <v>75</v>
      </c>
      <c r="BV341">
        <v>9.5999999999999992E-3</v>
      </c>
      <c r="BW341">
        <v>91.465999999999994</v>
      </c>
      <c r="BX341" t="s">
        <v>1344</v>
      </c>
      <c r="BY341" t="s">
        <v>1342</v>
      </c>
      <c r="BZ341">
        <v>0</v>
      </c>
      <c r="CA341">
        <v>70</v>
      </c>
      <c r="CB341">
        <v>9.1000000000000004E-3</v>
      </c>
      <c r="CC341">
        <v>91.433400000000006</v>
      </c>
      <c r="CD341" t="s">
        <v>1344</v>
      </c>
      <c r="CE341" t="s">
        <v>1342</v>
      </c>
      <c r="CF341">
        <v>0</v>
      </c>
      <c r="CG341">
        <v>70</v>
      </c>
      <c r="CH341">
        <v>5.1000000000000004E-3</v>
      </c>
      <c r="CI341">
        <v>92.742400000000004</v>
      </c>
      <c r="CJ341" t="s">
        <v>1344</v>
      </c>
      <c r="CK341" t="s">
        <v>1342</v>
      </c>
      <c r="CL341">
        <v>0</v>
      </c>
      <c r="CM341">
        <v>100</v>
      </c>
      <c r="CN341">
        <v>1.6999999999999999E-3</v>
      </c>
      <c r="CO341">
        <v>96.184799999999996</v>
      </c>
      <c r="CP341" t="s">
        <v>1345</v>
      </c>
      <c r="CQ341" t="s">
        <v>1342</v>
      </c>
      <c r="CR341">
        <v>0</v>
      </c>
      <c r="CS341">
        <v>75</v>
      </c>
      <c r="CT341">
        <v>3.2000000000000002E-3</v>
      </c>
      <c r="CU341">
        <v>96.322999999999993</v>
      </c>
      <c r="CV341" t="s">
        <v>1344</v>
      </c>
      <c r="CW341" t="s">
        <v>1342</v>
      </c>
      <c r="CX341">
        <v>0</v>
      </c>
      <c r="CY341">
        <v>80</v>
      </c>
      <c r="CZ341">
        <v>3.8999999999999998E-3</v>
      </c>
      <c r="DA341">
        <v>96.306899999999999</v>
      </c>
      <c r="DB341" t="s">
        <v>1344</v>
      </c>
      <c r="DC341" t="s">
        <v>1342</v>
      </c>
      <c r="DD341">
        <v>0</v>
      </c>
      <c r="DE341">
        <v>70</v>
      </c>
      <c r="DF341">
        <v>2.7000000000000001E-3</v>
      </c>
      <c r="DG341">
        <v>96.058800000000005</v>
      </c>
      <c r="DH341" t="s">
        <v>1344</v>
      </c>
      <c r="DI341" t="s">
        <v>1342</v>
      </c>
      <c r="DJ341">
        <v>0</v>
      </c>
      <c r="DK341">
        <v>67.5</v>
      </c>
      <c r="DL341">
        <v>7.3000000000000001E-3</v>
      </c>
      <c r="DM341">
        <v>94.405500000000004</v>
      </c>
      <c r="DN341" t="s">
        <v>1345</v>
      </c>
      <c r="DO341" t="s">
        <v>1342</v>
      </c>
      <c r="DP341">
        <v>0</v>
      </c>
      <c r="DQ341">
        <v>85</v>
      </c>
      <c r="DR341">
        <v>4.4999999999999997E-3</v>
      </c>
      <c r="DS341">
        <v>96.416300000000007</v>
      </c>
      <c r="DT341">
        <v>1E-4</v>
      </c>
      <c r="DU341">
        <v>0</v>
      </c>
    </row>
    <row r="342" spans="1:125" x14ac:dyDescent="0.25">
      <c r="A342">
        <v>0</v>
      </c>
      <c r="B342" t="s">
        <v>1346</v>
      </c>
      <c r="C342" t="s">
        <v>32</v>
      </c>
      <c r="D342" t="s">
        <v>1347</v>
      </c>
      <c r="E342" t="s">
        <v>1346</v>
      </c>
      <c r="F342">
        <v>0</v>
      </c>
      <c r="G342">
        <v>67.5</v>
      </c>
      <c r="H342">
        <v>1.5699999999999999E-2</v>
      </c>
      <c r="I342">
        <v>78.763499999999993</v>
      </c>
      <c r="J342" t="s">
        <v>1347</v>
      </c>
      <c r="K342" t="s">
        <v>1346</v>
      </c>
      <c r="L342">
        <v>0</v>
      </c>
      <c r="M342">
        <v>67.5</v>
      </c>
      <c r="N342">
        <v>1.5699999999999999E-2</v>
      </c>
      <c r="O342">
        <v>78.763499999999993</v>
      </c>
      <c r="P342" t="s">
        <v>1347</v>
      </c>
      <c r="Q342" t="s">
        <v>1346</v>
      </c>
      <c r="R342">
        <v>0</v>
      </c>
      <c r="S342">
        <v>67.5</v>
      </c>
      <c r="T342">
        <v>1.1599999999999999E-2</v>
      </c>
      <c r="U342">
        <v>78.520300000000006</v>
      </c>
      <c r="V342" t="s">
        <v>1348</v>
      </c>
      <c r="W342" t="s">
        <v>1346</v>
      </c>
      <c r="X342">
        <v>6.9999999999999999E-4</v>
      </c>
      <c r="Y342">
        <v>11.363</v>
      </c>
      <c r="Z342">
        <v>4.53E-2</v>
      </c>
      <c r="AA342">
        <v>20.7668</v>
      </c>
      <c r="AB342" t="s">
        <v>1347</v>
      </c>
      <c r="AC342" t="s">
        <v>1346</v>
      </c>
      <c r="AD342">
        <v>3.0999999999999999E-3</v>
      </c>
      <c r="AE342">
        <v>8.2454000000000001</v>
      </c>
      <c r="AF342">
        <v>0.1082</v>
      </c>
      <c r="AG342">
        <v>10.003500000000001</v>
      </c>
      <c r="AH342" t="s">
        <v>1348</v>
      </c>
      <c r="AI342" t="s">
        <v>1346</v>
      </c>
      <c r="AJ342">
        <v>6.7299999999999999E-2</v>
      </c>
      <c r="AK342">
        <v>1.5846</v>
      </c>
      <c r="AL342">
        <v>0.21709999999999999</v>
      </c>
      <c r="AM342">
        <v>3.8283999999999998</v>
      </c>
      <c r="AN342" t="s">
        <v>1349</v>
      </c>
      <c r="AO342" t="s">
        <v>1346</v>
      </c>
      <c r="AP342">
        <v>0</v>
      </c>
      <c r="AQ342">
        <v>90</v>
      </c>
      <c r="AR342">
        <v>2.5999999999999999E-3</v>
      </c>
      <c r="AS342">
        <v>96.270099999999999</v>
      </c>
      <c r="AT342" t="s">
        <v>1347</v>
      </c>
      <c r="AU342" t="s">
        <v>1346</v>
      </c>
      <c r="AV342">
        <v>0</v>
      </c>
      <c r="AW342">
        <v>100</v>
      </c>
      <c r="AX342">
        <v>3.0000000000000001E-3</v>
      </c>
      <c r="AY342">
        <v>93.574100000000001</v>
      </c>
      <c r="AZ342" t="s">
        <v>1348</v>
      </c>
      <c r="BA342" t="s">
        <v>1346</v>
      </c>
      <c r="BB342">
        <v>0</v>
      </c>
      <c r="BC342">
        <v>100</v>
      </c>
      <c r="BD342">
        <v>2.5999999999999999E-3</v>
      </c>
      <c r="BE342">
        <v>95.311899999999994</v>
      </c>
      <c r="BF342" t="s">
        <v>1347</v>
      </c>
      <c r="BG342" t="s">
        <v>1346</v>
      </c>
      <c r="BH342">
        <v>0</v>
      </c>
      <c r="BI342">
        <v>72.5</v>
      </c>
      <c r="BJ342">
        <v>1.18E-2</v>
      </c>
      <c r="BK342">
        <v>84.977000000000004</v>
      </c>
      <c r="BL342" t="s">
        <v>1347</v>
      </c>
      <c r="BM342" t="s">
        <v>1346</v>
      </c>
      <c r="BN342">
        <v>0</v>
      </c>
      <c r="BO342">
        <v>80</v>
      </c>
      <c r="BP342">
        <v>5.7000000000000002E-3</v>
      </c>
      <c r="BQ342">
        <v>93.450999999999993</v>
      </c>
      <c r="BR342" t="s">
        <v>1348</v>
      </c>
      <c r="BS342" t="s">
        <v>1346</v>
      </c>
      <c r="BT342">
        <v>0</v>
      </c>
      <c r="BU342">
        <v>85</v>
      </c>
      <c r="BV342">
        <v>7.7999999999999996E-3</v>
      </c>
      <c r="BW342">
        <v>95.066400000000002</v>
      </c>
      <c r="BX342" t="s">
        <v>1347</v>
      </c>
      <c r="BY342" t="s">
        <v>1346</v>
      </c>
      <c r="BZ342">
        <v>0</v>
      </c>
      <c r="CA342">
        <v>90</v>
      </c>
      <c r="CB342">
        <v>7.7999999999999996E-3</v>
      </c>
      <c r="CC342">
        <v>94.3643</v>
      </c>
      <c r="CD342" t="s">
        <v>1348</v>
      </c>
      <c r="CE342" t="s">
        <v>1346</v>
      </c>
      <c r="CF342">
        <v>0</v>
      </c>
      <c r="CG342">
        <v>80</v>
      </c>
      <c r="CH342">
        <v>4.7999999999999996E-3</v>
      </c>
      <c r="CI342">
        <v>93.835800000000006</v>
      </c>
      <c r="CJ342" t="s">
        <v>1348</v>
      </c>
      <c r="CK342" t="s">
        <v>1346</v>
      </c>
      <c r="CL342">
        <v>0</v>
      </c>
      <c r="CM342">
        <v>100</v>
      </c>
      <c r="CN342">
        <v>2.2000000000000001E-3</v>
      </c>
      <c r="CO342">
        <v>95.049499999999995</v>
      </c>
      <c r="CP342" t="s">
        <v>1347</v>
      </c>
      <c r="CQ342" t="s">
        <v>1346</v>
      </c>
      <c r="CR342">
        <v>0</v>
      </c>
      <c r="CS342">
        <v>75</v>
      </c>
      <c r="CT342">
        <v>5.0000000000000001E-3</v>
      </c>
      <c r="CU342">
        <v>92.5809</v>
      </c>
      <c r="CV342" t="s">
        <v>1347</v>
      </c>
      <c r="CW342" t="s">
        <v>1346</v>
      </c>
      <c r="CX342">
        <v>0</v>
      </c>
      <c r="CY342">
        <v>75</v>
      </c>
      <c r="CZ342">
        <v>5.8999999999999999E-3</v>
      </c>
      <c r="DA342">
        <v>92.993600000000001</v>
      </c>
      <c r="DB342" t="s">
        <v>1348</v>
      </c>
      <c r="DC342" t="s">
        <v>1346</v>
      </c>
      <c r="DD342">
        <v>0</v>
      </c>
      <c r="DE342">
        <v>80</v>
      </c>
      <c r="DF342">
        <v>3.3E-3</v>
      </c>
      <c r="DG342">
        <v>95.177199999999999</v>
      </c>
      <c r="DH342" t="s">
        <v>1347</v>
      </c>
      <c r="DI342" t="s">
        <v>1346</v>
      </c>
      <c r="DJ342">
        <v>0</v>
      </c>
      <c r="DK342">
        <v>100</v>
      </c>
      <c r="DL342">
        <v>4.4999999999999997E-3</v>
      </c>
      <c r="DM342">
        <v>96.7864</v>
      </c>
      <c r="DN342" t="s">
        <v>1347</v>
      </c>
      <c r="DO342" t="s">
        <v>1346</v>
      </c>
      <c r="DP342">
        <v>0</v>
      </c>
      <c r="DQ342">
        <v>100</v>
      </c>
      <c r="DR342">
        <v>4.3E-3</v>
      </c>
      <c r="DS342">
        <v>96.576599999999999</v>
      </c>
      <c r="DT342">
        <v>3.5999999999999999E-3</v>
      </c>
      <c r="DU342">
        <v>1</v>
      </c>
    </row>
    <row r="343" spans="1:125" x14ac:dyDescent="0.25">
      <c r="A343">
        <v>0</v>
      </c>
      <c r="B343" t="s">
        <v>1350</v>
      </c>
      <c r="C343" t="s">
        <v>32</v>
      </c>
      <c r="D343" t="s">
        <v>1351</v>
      </c>
      <c r="E343" t="s">
        <v>1350</v>
      </c>
      <c r="F343">
        <v>5.9999999999999995E-4</v>
      </c>
      <c r="G343">
        <v>19.032800000000002</v>
      </c>
      <c r="H343">
        <v>3.1E-2</v>
      </c>
      <c r="I343">
        <v>47.052999999999997</v>
      </c>
      <c r="J343" t="s">
        <v>1351</v>
      </c>
      <c r="K343" t="s">
        <v>1350</v>
      </c>
      <c r="L343">
        <v>5.9999999999999995E-4</v>
      </c>
      <c r="M343">
        <v>19.032800000000002</v>
      </c>
      <c r="N343">
        <v>3.1E-2</v>
      </c>
      <c r="O343">
        <v>47.052999999999997</v>
      </c>
      <c r="P343" t="s">
        <v>1351</v>
      </c>
      <c r="Q343" t="s">
        <v>1350</v>
      </c>
      <c r="R343">
        <v>2.0000000000000001E-4</v>
      </c>
      <c r="S343">
        <v>31.785699999999999</v>
      </c>
      <c r="T343">
        <v>1.2200000000000001E-2</v>
      </c>
      <c r="U343">
        <v>76.146299999999997</v>
      </c>
      <c r="V343" t="e">
        <f>-ENSEILAL</f>
        <v>#NAME?</v>
      </c>
      <c r="W343" t="s">
        <v>1350</v>
      </c>
      <c r="X343">
        <v>0.14130000000000001</v>
      </c>
      <c r="Y343">
        <v>1.1274999999999999</v>
      </c>
      <c r="Z343">
        <v>0.25159999999999999</v>
      </c>
      <c r="AA343">
        <v>1.7719</v>
      </c>
      <c r="AB343" t="e">
        <f>-ENSEILAL</f>
        <v>#NAME?</v>
      </c>
      <c r="AC343" t="s">
        <v>1350</v>
      </c>
      <c r="AD343">
        <v>0.17499999999999999</v>
      </c>
      <c r="AE343">
        <v>1.339</v>
      </c>
      <c r="AF343">
        <v>0.28010000000000002</v>
      </c>
      <c r="AG343">
        <v>2.5775999999999999</v>
      </c>
      <c r="AH343" t="e">
        <f>-ENSEILAL</f>
        <v>#NAME?</v>
      </c>
      <c r="AI343" t="s">
        <v>1350</v>
      </c>
      <c r="AJ343">
        <v>1.0999999999999999E-2</v>
      </c>
      <c r="AK343">
        <v>4.0848000000000004</v>
      </c>
      <c r="AL343">
        <v>0.1512</v>
      </c>
      <c r="AM343">
        <v>6.6711999999999998</v>
      </c>
      <c r="AN343" t="s">
        <v>1352</v>
      </c>
      <c r="AO343" t="s">
        <v>1350</v>
      </c>
      <c r="AP343">
        <v>5.9999999999999995E-4</v>
      </c>
      <c r="AQ343">
        <v>17.590399999999999</v>
      </c>
      <c r="AR343">
        <v>2.0299999999999999E-2</v>
      </c>
      <c r="AS343">
        <v>41.036499999999997</v>
      </c>
      <c r="AT343" t="s">
        <v>1352</v>
      </c>
      <c r="AU343" t="s">
        <v>1350</v>
      </c>
      <c r="AV343">
        <v>1E-3</v>
      </c>
      <c r="AW343">
        <v>8.4509000000000007</v>
      </c>
      <c r="AX343">
        <v>3.0200000000000001E-2</v>
      </c>
      <c r="AY343">
        <v>30.318300000000001</v>
      </c>
      <c r="AZ343" t="s">
        <v>1352</v>
      </c>
      <c r="BA343" t="s">
        <v>1350</v>
      </c>
      <c r="BB343">
        <v>2.7000000000000001E-3</v>
      </c>
      <c r="BC343">
        <v>7.4827000000000004</v>
      </c>
      <c r="BD343">
        <v>3.2099999999999997E-2</v>
      </c>
      <c r="BE343">
        <v>29.810700000000001</v>
      </c>
      <c r="BF343" t="s">
        <v>1352</v>
      </c>
      <c r="BG343" t="s">
        <v>1350</v>
      </c>
      <c r="BH343">
        <v>3.0999999999999999E-3</v>
      </c>
      <c r="BI343">
        <v>7.5141999999999998</v>
      </c>
      <c r="BJ343">
        <v>3.09E-2</v>
      </c>
      <c r="BK343">
        <v>35.5518</v>
      </c>
      <c r="BL343" t="s">
        <v>1352</v>
      </c>
      <c r="BM343" t="s">
        <v>1350</v>
      </c>
      <c r="BN343">
        <v>6.9999999999999999E-4</v>
      </c>
      <c r="BO343">
        <v>14.17</v>
      </c>
      <c r="BP343">
        <v>3.1699999999999999E-2</v>
      </c>
      <c r="BQ343">
        <v>31.869700000000002</v>
      </c>
      <c r="BR343" t="s">
        <v>1353</v>
      </c>
      <c r="BS343" t="s">
        <v>1350</v>
      </c>
      <c r="BT343">
        <v>1E-4</v>
      </c>
      <c r="BU343">
        <v>21.692299999999999</v>
      </c>
      <c r="BV343">
        <v>3.95E-2</v>
      </c>
      <c r="BW343">
        <v>37.366500000000002</v>
      </c>
      <c r="BX343" t="s">
        <v>1352</v>
      </c>
      <c r="BY343" t="s">
        <v>1350</v>
      </c>
      <c r="BZ343">
        <v>2.0000000000000001E-4</v>
      </c>
      <c r="CA343">
        <v>19.678599999999999</v>
      </c>
      <c r="CB343">
        <v>3.32E-2</v>
      </c>
      <c r="CC343">
        <v>43.7346</v>
      </c>
      <c r="CD343" t="s">
        <v>1353</v>
      </c>
      <c r="CE343" t="s">
        <v>1350</v>
      </c>
      <c r="CF343">
        <v>6.9999999999999999E-4</v>
      </c>
      <c r="CG343">
        <v>9.5778999999999996</v>
      </c>
      <c r="CH343">
        <v>3.3599999999999998E-2</v>
      </c>
      <c r="CI343">
        <v>27.305099999999999</v>
      </c>
      <c r="CJ343" t="s">
        <v>1352</v>
      </c>
      <c r="CK343" t="s">
        <v>1350</v>
      </c>
      <c r="CL343">
        <v>8.9999999999999998E-4</v>
      </c>
      <c r="CM343">
        <v>7.5726000000000004</v>
      </c>
      <c r="CN343">
        <v>2.0899999999999998E-2</v>
      </c>
      <c r="CO343">
        <v>26.4147</v>
      </c>
      <c r="CP343" t="s">
        <v>1351</v>
      </c>
      <c r="CQ343" t="s">
        <v>1350</v>
      </c>
      <c r="CR343">
        <v>1.1000000000000001E-3</v>
      </c>
      <c r="CS343">
        <v>10.5261</v>
      </c>
      <c r="CT343">
        <v>2.7699999999999999E-2</v>
      </c>
      <c r="CU343">
        <v>30.320599999999999</v>
      </c>
      <c r="CV343" t="s">
        <v>1351</v>
      </c>
      <c r="CW343" t="s">
        <v>1350</v>
      </c>
      <c r="CX343">
        <v>2.0999999999999999E-3</v>
      </c>
      <c r="CY343">
        <v>9.8082999999999991</v>
      </c>
      <c r="CZ343">
        <v>3.4000000000000002E-2</v>
      </c>
      <c r="DA343">
        <v>29.311199999999999</v>
      </c>
      <c r="DB343" t="s">
        <v>1352</v>
      </c>
      <c r="DC343" t="s">
        <v>1350</v>
      </c>
      <c r="DD343">
        <v>1.9E-3</v>
      </c>
      <c r="DE343">
        <v>9.3710000000000004</v>
      </c>
      <c r="DF343">
        <v>2.8199999999999999E-2</v>
      </c>
      <c r="DG343">
        <v>31.869199999999999</v>
      </c>
      <c r="DH343" t="s">
        <v>1352</v>
      </c>
      <c r="DI343" t="s">
        <v>1350</v>
      </c>
      <c r="DJ343">
        <v>4.0000000000000002E-4</v>
      </c>
      <c r="DK343">
        <v>16.136399999999998</v>
      </c>
      <c r="DL343">
        <v>4.7100000000000003E-2</v>
      </c>
      <c r="DM343">
        <v>40.142699999999998</v>
      </c>
      <c r="DN343" t="s">
        <v>1351</v>
      </c>
      <c r="DO343" t="s">
        <v>1350</v>
      </c>
      <c r="DP343">
        <v>1.6999999999999999E-3</v>
      </c>
      <c r="DQ343">
        <v>12.2049</v>
      </c>
      <c r="DR343">
        <v>5.1299999999999998E-2</v>
      </c>
      <c r="DS343">
        <v>35.165300000000002</v>
      </c>
      <c r="DT343">
        <v>1.7299999999999999E-2</v>
      </c>
      <c r="DU343">
        <v>2</v>
      </c>
    </row>
    <row r="344" spans="1:125" x14ac:dyDescent="0.25">
      <c r="A344">
        <v>0</v>
      </c>
      <c r="B344" t="s">
        <v>1354</v>
      </c>
      <c r="C344" t="s">
        <v>32</v>
      </c>
      <c r="D344" t="s">
        <v>1355</v>
      </c>
      <c r="E344" t="s">
        <v>1354</v>
      </c>
      <c r="F344">
        <v>6.9999999999999999E-4</v>
      </c>
      <c r="G344">
        <v>17.035299999999999</v>
      </c>
      <c r="H344">
        <v>0.13550000000000001</v>
      </c>
      <c r="I344">
        <v>7.0110999999999999</v>
      </c>
      <c r="J344" t="s">
        <v>1355</v>
      </c>
      <c r="K344" t="s">
        <v>1354</v>
      </c>
      <c r="L344">
        <v>6.9999999999999999E-4</v>
      </c>
      <c r="M344">
        <v>17.035299999999999</v>
      </c>
      <c r="N344">
        <v>0.13550000000000001</v>
      </c>
      <c r="O344">
        <v>7.0110999999999999</v>
      </c>
      <c r="P344" t="e">
        <f>-RTARFSPX</f>
        <v>#NAME?</v>
      </c>
      <c r="Q344" t="s">
        <v>1354</v>
      </c>
      <c r="R344">
        <v>1E-4</v>
      </c>
      <c r="S344">
        <v>42</v>
      </c>
      <c r="T344">
        <v>4.5999999999999999E-2</v>
      </c>
      <c r="U344">
        <v>11.647500000000001</v>
      </c>
      <c r="V344" t="s">
        <v>1355</v>
      </c>
      <c r="W344" t="s">
        <v>1354</v>
      </c>
      <c r="X344">
        <v>0</v>
      </c>
      <c r="Y344">
        <v>55</v>
      </c>
      <c r="Z344">
        <v>2.52E-2</v>
      </c>
      <c r="AA344">
        <v>43.126899999999999</v>
      </c>
      <c r="AB344" t="s">
        <v>1355</v>
      </c>
      <c r="AC344" t="s">
        <v>1354</v>
      </c>
      <c r="AD344">
        <v>0</v>
      </c>
      <c r="AE344">
        <v>50</v>
      </c>
      <c r="AF344">
        <v>4.5499999999999999E-2</v>
      </c>
      <c r="AG344">
        <v>31.13</v>
      </c>
      <c r="AH344" t="s">
        <v>1355</v>
      </c>
      <c r="AI344" t="s">
        <v>1354</v>
      </c>
      <c r="AJ344">
        <v>0</v>
      </c>
      <c r="AK344">
        <v>51.1111</v>
      </c>
      <c r="AL344">
        <v>6.0600000000000001E-2</v>
      </c>
      <c r="AM344">
        <v>27.5227</v>
      </c>
      <c r="AN344" t="s">
        <v>1356</v>
      </c>
      <c r="AO344" t="s">
        <v>1354</v>
      </c>
      <c r="AP344">
        <v>2.0000000000000001E-4</v>
      </c>
      <c r="AQ344">
        <v>24.555599999999998</v>
      </c>
      <c r="AR344">
        <v>4.65E-2</v>
      </c>
      <c r="AS344">
        <v>17.6844</v>
      </c>
      <c r="AT344" t="s">
        <v>1355</v>
      </c>
      <c r="AU344" t="s">
        <v>1354</v>
      </c>
      <c r="AV344">
        <v>1E-4</v>
      </c>
      <c r="AW344">
        <v>20.166699999999999</v>
      </c>
      <c r="AX344">
        <v>4.7500000000000001E-2</v>
      </c>
      <c r="AY344">
        <v>20.308599999999998</v>
      </c>
      <c r="AZ344" t="s">
        <v>1355</v>
      </c>
      <c r="BA344" t="s">
        <v>1354</v>
      </c>
      <c r="BB344">
        <v>1E-4</v>
      </c>
      <c r="BC344">
        <v>23.8462</v>
      </c>
      <c r="BD344">
        <v>4.7399999999999998E-2</v>
      </c>
      <c r="BE344">
        <v>21.258199999999999</v>
      </c>
      <c r="BF344" t="s">
        <v>1357</v>
      </c>
      <c r="BG344" t="s">
        <v>1354</v>
      </c>
      <c r="BH344">
        <v>1E-4</v>
      </c>
      <c r="BI344">
        <v>35.75</v>
      </c>
      <c r="BJ344">
        <v>4.7100000000000003E-2</v>
      </c>
      <c r="BK344">
        <v>18.052700000000002</v>
      </c>
      <c r="BL344" t="s">
        <v>1355</v>
      </c>
      <c r="BM344" t="s">
        <v>1354</v>
      </c>
      <c r="BN344">
        <v>1E-4</v>
      </c>
      <c r="BO344">
        <v>31.625</v>
      </c>
      <c r="BP344">
        <v>3.9399999999999998E-2</v>
      </c>
      <c r="BQ344">
        <v>25.114000000000001</v>
      </c>
      <c r="BR344" t="s">
        <v>1357</v>
      </c>
      <c r="BS344" t="s">
        <v>1354</v>
      </c>
      <c r="BT344">
        <v>1E-4</v>
      </c>
      <c r="BU344">
        <v>28.4</v>
      </c>
      <c r="BV344">
        <v>5.1799999999999999E-2</v>
      </c>
      <c r="BW344">
        <v>26.886900000000001</v>
      </c>
      <c r="BX344" t="s">
        <v>1357</v>
      </c>
      <c r="BY344" t="s">
        <v>1354</v>
      </c>
      <c r="BZ344">
        <v>1E-4</v>
      </c>
      <c r="CA344">
        <v>33.4</v>
      </c>
      <c r="CB344">
        <v>5.0999999999999997E-2</v>
      </c>
      <c r="CC344">
        <v>27.2791</v>
      </c>
      <c r="CD344" t="s">
        <v>1355</v>
      </c>
      <c r="CE344" t="s">
        <v>1354</v>
      </c>
      <c r="CF344">
        <v>0</v>
      </c>
      <c r="CG344">
        <v>40</v>
      </c>
      <c r="CH344">
        <v>2.9000000000000001E-2</v>
      </c>
      <c r="CI344">
        <v>32.091700000000003</v>
      </c>
      <c r="CJ344" t="s">
        <v>1358</v>
      </c>
      <c r="CK344" t="s">
        <v>1354</v>
      </c>
      <c r="CL344">
        <v>0</v>
      </c>
      <c r="CM344">
        <v>33</v>
      </c>
      <c r="CN344">
        <v>1.9400000000000001E-2</v>
      </c>
      <c r="CO344">
        <v>28.567799999999998</v>
      </c>
      <c r="CP344" t="s">
        <v>1355</v>
      </c>
      <c r="CQ344" t="s">
        <v>1354</v>
      </c>
      <c r="CR344">
        <v>1E-4</v>
      </c>
      <c r="CS344">
        <v>25.461500000000001</v>
      </c>
      <c r="CT344">
        <v>3.95E-2</v>
      </c>
      <c r="CU344">
        <v>19.8325</v>
      </c>
      <c r="CV344" t="s">
        <v>1355</v>
      </c>
      <c r="CW344" t="s">
        <v>1354</v>
      </c>
      <c r="CX344">
        <v>2.0000000000000001E-4</v>
      </c>
      <c r="CY344">
        <v>27.5625</v>
      </c>
      <c r="CZ344">
        <v>4.5499999999999999E-2</v>
      </c>
      <c r="DA344">
        <v>20.456299999999999</v>
      </c>
      <c r="DB344" t="s">
        <v>1355</v>
      </c>
      <c r="DC344" t="s">
        <v>1354</v>
      </c>
      <c r="DD344">
        <v>1E-4</v>
      </c>
      <c r="DE344">
        <v>25</v>
      </c>
      <c r="DF344">
        <v>4.5999999999999999E-2</v>
      </c>
      <c r="DG344">
        <v>19.139800000000001</v>
      </c>
      <c r="DH344" t="s">
        <v>1355</v>
      </c>
      <c r="DI344" t="s">
        <v>1354</v>
      </c>
      <c r="DJ344">
        <v>2.0000000000000001E-4</v>
      </c>
      <c r="DK344">
        <v>23.2</v>
      </c>
      <c r="DL344">
        <v>0.1023</v>
      </c>
      <c r="DM344">
        <v>17.8368</v>
      </c>
      <c r="DN344" t="s">
        <v>1355</v>
      </c>
      <c r="DO344" t="s">
        <v>1354</v>
      </c>
      <c r="DP344">
        <v>1.4E-3</v>
      </c>
      <c r="DQ344">
        <v>13.314</v>
      </c>
      <c r="DR344">
        <v>0.1489</v>
      </c>
      <c r="DS344">
        <v>9.6874000000000002</v>
      </c>
      <c r="DT344">
        <v>2.0000000000000001E-4</v>
      </c>
      <c r="DU344">
        <v>0</v>
      </c>
    </row>
    <row r="345" spans="1:125" x14ac:dyDescent="0.25">
      <c r="A345">
        <v>0</v>
      </c>
      <c r="B345" t="s">
        <v>1359</v>
      </c>
      <c r="C345" t="s">
        <v>32</v>
      </c>
      <c r="D345" t="s">
        <v>1360</v>
      </c>
      <c r="E345" t="s">
        <v>1359</v>
      </c>
      <c r="F345">
        <v>2.9999999999999997E-4</v>
      </c>
      <c r="G345">
        <v>26.043500000000002</v>
      </c>
      <c r="H345">
        <v>2.5499999999999998E-2</v>
      </c>
      <c r="I345">
        <v>56.510800000000003</v>
      </c>
      <c r="J345" t="s">
        <v>1360</v>
      </c>
      <c r="K345" t="s">
        <v>1359</v>
      </c>
      <c r="L345">
        <v>2.9999999999999997E-4</v>
      </c>
      <c r="M345">
        <v>26.043500000000002</v>
      </c>
      <c r="N345">
        <v>2.5499999999999998E-2</v>
      </c>
      <c r="O345">
        <v>56.510800000000003</v>
      </c>
      <c r="P345" t="s">
        <v>1360</v>
      </c>
      <c r="Q345" t="s">
        <v>1359</v>
      </c>
      <c r="R345">
        <v>0</v>
      </c>
      <c r="S345">
        <v>59.5</v>
      </c>
      <c r="T345">
        <v>8.6E-3</v>
      </c>
      <c r="U345">
        <v>89.950100000000006</v>
      </c>
      <c r="V345" t="s">
        <v>1360</v>
      </c>
      <c r="W345" t="s">
        <v>1359</v>
      </c>
      <c r="X345">
        <v>0</v>
      </c>
      <c r="Y345">
        <v>33.5</v>
      </c>
      <c r="Z345">
        <v>1.46E-2</v>
      </c>
      <c r="AA345">
        <v>70.006600000000006</v>
      </c>
      <c r="AB345" t="s">
        <v>1360</v>
      </c>
      <c r="AC345" t="s">
        <v>1359</v>
      </c>
      <c r="AD345">
        <v>1E-4</v>
      </c>
      <c r="AE345">
        <v>31.777799999999999</v>
      </c>
      <c r="AF345">
        <v>2.1700000000000001E-2</v>
      </c>
      <c r="AG345">
        <v>64.463499999999996</v>
      </c>
      <c r="AH345" t="s">
        <v>1360</v>
      </c>
      <c r="AI345" t="s">
        <v>1359</v>
      </c>
      <c r="AJ345">
        <v>2.9999999999999997E-4</v>
      </c>
      <c r="AK345">
        <v>20.058800000000002</v>
      </c>
      <c r="AL345">
        <v>3.6200000000000003E-2</v>
      </c>
      <c r="AM345">
        <v>54.199800000000003</v>
      </c>
      <c r="AN345" t="s">
        <v>1360</v>
      </c>
      <c r="AO345" t="s">
        <v>1359</v>
      </c>
      <c r="AP345">
        <v>0</v>
      </c>
      <c r="AQ345">
        <v>43.666699999999999</v>
      </c>
      <c r="AR345">
        <v>4.8999999999999998E-3</v>
      </c>
      <c r="AS345">
        <v>89.507099999999994</v>
      </c>
      <c r="AT345" t="s">
        <v>1360</v>
      </c>
      <c r="AU345" t="s">
        <v>1359</v>
      </c>
      <c r="AV345">
        <v>0</v>
      </c>
      <c r="AW345">
        <v>47</v>
      </c>
      <c r="AX345">
        <v>5.7999999999999996E-3</v>
      </c>
      <c r="AY345">
        <v>79.977599999999995</v>
      </c>
      <c r="AZ345" t="s">
        <v>1360</v>
      </c>
      <c r="BA345" t="s">
        <v>1359</v>
      </c>
      <c r="BB345">
        <v>0</v>
      </c>
      <c r="BC345">
        <v>60</v>
      </c>
      <c r="BD345">
        <v>5.0000000000000001E-3</v>
      </c>
      <c r="BE345">
        <v>84.250200000000007</v>
      </c>
      <c r="BF345" t="s">
        <v>1360</v>
      </c>
      <c r="BG345" t="s">
        <v>1359</v>
      </c>
      <c r="BH345">
        <v>0</v>
      </c>
      <c r="BI345">
        <v>58.125</v>
      </c>
      <c r="BJ345">
        <v>9.7000000000000003E-3</v>
      </c>
      <c r="BK345">
        <v>91.323899999999995</v>
      </c>
      <c r="BL345" t="s">
        <v>1360</v>
      </c>
      <c r="BM345" t="s">
        <v>1359</v>
      </c>
      <c r="BN345">
        <v>0</v>
      </c>
      <c r="BO345">
        <v>60</v>
      </c>
      <c r="BP345">
        <v>5.1000000000000004E-3</v>
      </c>
      <c r="BQ345">
        <v>95.083100000000002</v>
      </c>
      <c r="BR345" t="s">
        <v>1360</v>
      </c>
      <c r="BS345" t="s">
        <v>1359</v>
      </c>
      <c r="BT345">
        <v>0</v>
      </c>
      <c r="BU345">
        <v>62.5</v>
      </c>
      <c r="BV345">
        <v>1.12E-2</v>
      </c>
      <c r="BW345">
        <v>87.835499999999996</v>
      </c>
      <c r="BX345" t="s">
        <v>1360</v>
      </c>
      <c r="BY345" t="s">
        <v>1359</v>
      </c>
      <c r="BZ345">
        <v>0</v>
      </c>
      <c r="CA345">
        <v>56.666699999999999</v>
      </c>
      <c r="CB345">
        <v>1.2800000000000001E-2</v>
      </c>
      <c r="CC345">
        <v>82.544200000000004</v>
      </c>
      <c r="CD345" t="s">
        <v>1360</v>
      </c>
      <c r="CE345" t="s">
        <v>1359</v>
      </c>
      <c r="CF345">
        <v>0</v>
      </c>
      <c r="CG345">
        <v>42</v>
      </c>
      <c r="CH345">
        <v>7.7999999999999996E-3</v>
      </c>
      <c r="CI345">
        <v>82.123999999999995</v>
      </c>
      <c r="CJ345" t="s">
        <v>1360</v>
      </c>
      <c r="CK345" t="s">
        <v>1359</v>
      </c>
      <c r="CL345">
        <v>0</v>
      </c>
      <c r="CM345">
        <v>60</v>
      </c>
      <c r="CN345">
        <v>3.0999999999999999E-3</v>
      </c>
      <c r="CO345">
        <v>89.570400000000006</v>
      </c>
      <c r="CP345" t="s">
        <v>1360</v>
      </c>
      <c r="CQ345" t="s">
        <v>1359</v>
      </c>
      <c r="CR345">
        <v>0</v>
      </c>
      <c r="CS345">
        <v>60</v>
      </c>
      <c r="CT345">
        <v>5.7000000000000002E-3</v>
      </c>
      <c r="CU345">
        <v>89.956100000000006</v>
      </c>
      <c r="CV345" t="s">
        <v>1360</v>
      </c>
      <c r="CW345" t="s">
        <v>1359</v>
      </c>
      <c r="CX345">
        <v>0</v>
      </c>
      <c r="CY345">
        <v>62.5</v>
      </c>
      <c r="CZ345">
        <v>6.6E-3</v>
      </c>
      <c r="DA345">
        <v>90.7363</v>
      </c>
      <c r="DB345" t="s">
        <v>1360</v>
      </c>
      <c r="DC345" t="s">
        <v>1359</v>
      </c>
      <c r="DD345">
        <v>0</v>
      </c>
      <c r="DE345">
        <v>60</v>
      </c>
      <c r="DF345">
        <v>5.5999999999999999E-3</v>
      </c>
      <c r="DG345">
        <v>85.584199999999996</v>
      </c>
      <c r="DH345" t="s">
        <v>1360</v>
      </c>
      <c r="DI345" t="s">
        <v>1359</v>
      </c>
      <c r="DJ345">
        <v>0</v>
      </c>
      <c r="DK345">
        <v>47</v>
      </c>
      <c r="DL345">
        <v>1.35E-2</v>
      </c>
      <c r="DM345">
        <v>82.249300000000005</v>
      </c>
      <c r="DN345" t="s">
        <v>1360</v>
      </c>
      <c r="DO345" t="s">
        <v>1359</v>
      </c>
      <c r="DP345">
        <v>0</v>
      </c>
      <c r="DQ345">
        <v>65</v>
      </c>
      <c r="DR345">
        <v>7.4000000000000003E-3</v>
      </c>
      <c r="DS345">
        <v>92.635599999999997</v>
      </c>
      <c r="DT345">
        <v>1E-4</v>
      </c>
      <c r="DU345">
        <v>0</v>
      </c>
    </row>
    <row r="346" spans="1:125" x14ac:dyDescent="0.25">
      <c r="A346">
        <v>0</v>
      </c>
      <c r="B346" t="s">
        <v>1361</v>
      </c>
      <c r="C346" t="s">
        <v>32</v>
      </c>
      <c r="D346" t="s">
        <v>1362</v>
      </c>
      <c r="E346" t="s">
        <v>1361</v>
      </c>
      <c r="F346">
        <v>0</v>
      </c>
      <c r="G346">
        <v>82.5</v>
      </c>
      <c r="H346">
        <v>1.4200000000000001E-2</v>
      </c>
      <c r="I346">
        <v>82.655299999999997</v>
      </c>
      <c r="J346" t="s">
        <v>1362</v>
      </c>
      <c r="K346" t="s">
        <v>1361</v>
      </c>
      <c r="L346">
        <v>0</v>
      </c>
      <c r="M346">
        <v>82.5</v>
      </c>
      <c r="N346">
        <v>1.4200000000000001E-2</v>
      </c>
      <c r="O346">
        <v>82.655299999999997</v>
      </c>
      <c r="P346" t="s">
        <v>1362</v>
      </c>
      <c r="Q346" t="s">
        <v>1361</v>
      </c>
      <c r="R346">
        <v>0</v>
      </c>
      <c r="S346">
        <v>85</v>
      </c>
      <c r="T346">
        <v>1.06E-2</v>
      </c>
      <c r="U346">
        <v>82.699100000000001</v>
      </c>
      <c r="V346" t="s">
        <v>1362</v>
      </c>
      <c r="W346" t="s">
        <v>1361</v>
      </c>
      <c r="X346">
        <v>0</v>
      </c>
      <c r="Y346">
        <v>70</v>
      </c>
      <c r="Z346">
        <v>1.2699999999999999E-2</v>
      </c>
      <c r="AA346">
        <v>76.535200000000003</v>
      </c>
      <c r="AB346" t="s">
        <v>1363</v>
      </c>
      <c r="AC346" t="s">
        <v>1361</v>
      </c>
      <c r="AD346">
        <v>0</v>
      </c>
      <c r="AE346">
        <v>75</v>
      </c>
      <c r="AF346">
        <v>1.8499999999999999E-2</v>
      </c>
      <c r="AG346">
        <v>71.650700000000001</v>
      </c>
      <c r="AH346" t="s">
        <v>1363</v>
      </c>
      <c r="AI346" t="s">
        <v>1361</v>
      </c>
      <c r="AJ346">
        <v>0</v>
      </c>
      <c r="AK346">
        <v>65</v>
      </c>
      <c r="AL346">
        <v>2.9399999999999999E-2</v>
      </c>
      <c r="AM346">
        <v>65.823499999999996</v>
      </c>
      <c r="AN346" t="s">
        <v>1362</v>
      </c>
      <c r="AO346" t="s">
        <v>1361</v>
      </c>
      <c r="AP346">
        <v>0</v>
      </c>
      <c r="AQ346">
        <v>65</v>
      </c>
      <c r="AR346">
        <v>9.4999999999999998E-3</v>
      </c>
      <c r="AS346">
        <v>70.284899999999993</v>
      </c>
      <c r="AT346" t="s">
        <v>1362</v>
      </c>
      <c r="AU346" t="s">
        <v>1361</v>
      </c>
      <c r="AV346">
        <v>0</v>
      </c>
      <c r="AW346">
        <v>55</v>
      </c>
      <c r="AX346">
        <v>1.0200000000000001E-2</v>
      </c>
      <c r="AY346">
        <v>62.846800000000002</v>
      </c>
      <c r="AZ346" t="s">
        <v>1362</v>
      </c>
      <c r="BA346" t="s">
        <v>1361</v>
      </c>
      <c r="BB346">
        <v>0</v>
      </c>
      <c r="BC346">
        <v>60</v>
      </c>
      <c r="BD346">
        <v>1.0200000000000001E-2</v>
      </c>
      <c r="BE346">
        <v>63.464300000000001</v>
      </c>
      <c r="BF346" t="s">
        <v>1362</v>
      </c>
      <c r="BG346" t="s">
        <v>1361</v>
      </c>
      <c r="BH346">
        <v>0</v>
      </c>
      <c r="BI346">
        <v>50.454500000000003</v>
      </c>
      <c r="BJ346">
        <v>2.1299999999999999E-2</v>
      </c>
      <c r="BK346">
        <v>55.130400000000002</v>
      </c>
      <c r="BL346" t="s">
        <v>1362</v>
      </c>
      <c r="BM346" t="s">
        <v>1361</v>
      </c>
      <c r="BN346">
        <v>0</v>
      </c>
      <c r="BO346">
        <v>42.5</v>
      </c>
      <c r="BP346">
        <v>2.4799999999999999E-2</v>
      </c>
      <c r="BQ346">
        <v>40.509700000000002</v>
      </c>
      <c r="BR346" t="s">
        <v>1362</v>
      </c>
      <c r="BS346" t="s">
        <v>1361</v>
      </c>
      <c r="BT346">
        <v>0</v>
      </c>
      <c r="BU346">
        <v>65</v>
      </c>
      <c r="BV346">
        <v>1.78E-2</v>
      </c>
      <c r="BW346">
        <v>72.063599999999994</v>
      </c>
      <c r="BX346" t="s">
        <v>1364</v>
      </c>
      <c r="BY346" t="s">
        <v>1361</v>
      </c>
      <c r="BZ346">
        <v>0</v>
      </c>
      <c r="CA346">
        <v>65</v>
      </c>
      <c r="CB346">
        <v>1.34E-2</v>
      </c>
      <c r="CC346">
        <v>81.147199999999998</v>
      </c>
      <c r="CD346" t="s">
        <v>1365</v>
      </c>
      <c r="CE346" t="s">
        <v>1361</v>
      </c>
      <c r="CF346">
        <v>0</v>
      </c>
      <c r="CG346">
        <v>70</v>
      </c>
      <c r="CH346">
        <v>8.2000000000000007E-3</v>
      </c>
      <c r="CI346">
        <v>80.235500000000002</v>
      </c>
      <c r="CJ346" t="s">
        <v>1362</v>
      </c>
      <c r="CK346" t="s">
        <v>1361</v>
      </c>
      <c r="CL346">
        <v>0</v>
      </c>
      <c r="CM346">
        <v>42</v>
      </c>
      <c r="CN346">
        <v>9.7999999999999997E-3</v>
      </c>
      <c r="CO346">
        <v>51.489100000000001</v>
      </c>
      <c r="CP346" t="s">
        <v>1362</v>
      </c>
      <c r="CQ346" t="s">
        <v>1361</v>
      </c>
      <c r="CR346">
        <v>0</v>
      </c>
      <c r="CS346">
        <v>40</v>
      </c>
      <c r="CT346">
        <v>2.1100000000000001E-2</v>
      </c>
      <c r="CU346">
        <v>39.917499999999997</v>
      </c>
      <c r="CV346" t="s">
        <v>1362</v>
      </c>
      <c r="CW346" t="s">
        <v>1361</v>
      </c>
      <c r="CX346">
        <v>1E-4</v>
      </c>
      <c r="CY346">
        <v>38</v>
      </c>
      <c r="CZ346">
        <v>2.7E-2</v>
      </c>
      <c r="DA346">
        <v>37.594499999999996</v>
      </c>
      <c r="DB346" t="s">
        <v>1363</v>
      </c>
      <c r="DC346" t="s">
        <v>1361</v>
      </c>
      <c r="DD346">
        <v>0</v>
      </c>
      <c r="DE346">
        <v>41.5</v>
      </c>
      <c r="DF346">
        <v>1.72E-2</v>
      </c>
      <c r="DG346">
        <v>48.060200000000002</v>
      </c>
      <c r="DH346" t="s">
        <v>1363</v>
      </c>
      <c r="DI346" t="s">
        <v>1361</v>
      </c>
      <c r="DJ346">
        <v>0</v>
      </c>
      <c r="DK346">
        <v>65</v>
      </c>
      <c r="DL346">
        <v>2.0400000000000001E-2</v>
      </c>
      <c r="DM346">
        <v>69.517899999999997</v>
      </c>
      <c r="DN346" t="s">
        <v>1362</v>
      </c>
      <c r="DO346" t="s">
        <v>1361</v>
      </c>
      <c r="DP346">
        <v>0</v>
      </c>
      <c r="DQ346">
        <v>52</v>
      </c>
      <c r="DR346">
        <v>3.4299999999999997E-2</v>
      </c>
      <c r="DS346">
        <v>48.532899999999998</v>
      </c>
      <c r="DT346">
        <v>0</v>
      </c>
      <c r="DU346">
        <v>0</v>
      </c>
    </row>
    <row r="347" spans="1:125" x14ac:dyDescent="0.25">
      <c r="A347">
        <v>0</v>
      </c>
      <c r="B347" t="s">
        <v>1366</v>
      </c>
      <c r="C347" t="s">
        <v>32</v>
      </c>
      <c r="D347" t="s">
        <v>1367</v>
      </c>
      <c r="E347" t="s">
        <v>1366</v>
      </c>
      <c r="F347">
        <v>2.5000000000000001E-3</v>
      </c>
      <c r="G347">
        <v>9.8221000000000007</v>
      </c>
      <c r="H347">
        <v>0.10440000000000001</v>
      </c>
      <c r="I347">
        <v>10.3462</v>
      </c>
      <c r="J347" t="s">
        <v>1367</v>
      </c>
      <c r="K347" t="s">
        <v>1366</v>
      </c>
      <c r="L347">
        <v>2.5000000000000001E-3</v>
      </c>
      <c r="M347">
        <v>9.8221000000000007</v>
      </c>
      <c r="N347">
        <v>0.10440000000000001</v>
      </c>
      <c r="O347">
        <v>10.3462</v>
      </c>
      <c r="P347" t="s">
        <v>1367</v>
      </c>
      <c r="Q347" t="s">
        <v>1366</v>
      </c>
      <c r="R347">
        <v>0</v>
      </c>
      <c r="S347">
        <v>68.333299999999994</v>
      </c>
      <c r="T347">
        <v>1.18E-2</v>
      </c>
      <c r="U347">
        <v>77.853700000000003</v>
      </c>
      <c r="V347" t="s">
        <v>1367</v>
      </c>
      <c r="W347" t="s">
        <v>1366</v>
      </c>
      <c r="X347">
        <v>0</v>
      </c>
      <c r="Y347">
        <v>33.25</v>
      </c>
      <c r="Z347">
        <v>1.78E-2</v>
      </c>
      <c r="AA347">
        <v>60.479700000000001</v>
      </c>
      <c r="AB347" t="s">
        <v>1367</v>
      </c>
      <c r="AC347" t="s">
        <v>1366</v>
      </c>
      <c r="AD347">
        <v>2.0000000000000001E-4</v>
      </c>
      <c r="AE347">
        <v>25.95</v>
      </c>
      <c r="AF347">
        <v>3.5299999999999998E-2</v>
      </c>
      <c r="AG347">
        <v>41.669499999999999</v>
      </c>
      <c r="AH347" t="s">
        <v>1367</v>
      </c>
      <c r="AI347" t="s">
        <v>1366</v>
      </c>
      <c r="AJ347">
        <v>1.4E-3</v>
      </c>
      <c r="AK347">
        <v>10.441700000000001</v>
      </c>
      <c r="AL347">
        <v>7.0900000000000005E-2</v>
      </c>
      <c r="AM347">
        <v>21.6069</v>
      </c>
      <c r="AN347" t="s">
        <v>1367</v>
      </c>
      <c r="AO347" t="s">
        <v>1366</v>
      </c>
      <c r="AP347">
        <v>2.9999999999999997E-4</v>
      </c>
      <c r="AQ347">
        <v>22.675699999999999</v>
      </c>
      <c r="AR347">
        <v>3.4500000000000003E-2</v>
      </c>
      <c r="AS347">
        <v>24.7441</v>
      </c>
      <c r="AT347" t="s">
        <v>1367</v>
      </c>
      <c r="AU347" t="s">
        <v>1366</v>
      </c>
      <c r="AV347">
        <v>2.0000000000000001E-4</v>
      </c>
      <c r="AW347">
        <v>14.5</v>
      </c>
      <c r="AX347">
        <v>5.0900000000000001E-2</v>
      </c>
      <c r="AY347">
        <v>18.985299999999999</v>
      </c>
      <c r="AZ347" t="s">
        <v>1367</v>
      </c>
      <c r="BA347" t="s">
        <v>1366</v>
      </c>
      <c r="BB347">
        <v>2.0000000000000001E-4</v>
      </c>
      <c r="BC347">
        <v>17.954499999999999</v>
      </c>
      <c r="BD347">
        <v>4.3299999999999998E-2</v>
      </c>
      <c r="BE347">
        <v>23.122299999999999</v>
      </c>
      <c r="BF347" t="s">
        <v>1368</v>
      </c>
      <c r="BG347" t="s">
        <v>1366</v>
      </c>
      <c r="BH347">
        <v>1E-4</v>
      </c>
      <c r="BI347">
        <v>36.625</v>
      </c>
      <c r="BJ347">
        <v>2.5399999999999999E-2</v>
      </c>
      <c r="BK347">
        <v>45.447499999999998</v>
      </c>
      <c r="BL347" t="s">
        <v>1367</v>
      </c>
      <c r="BM347" t="s">
        <v>1366</v>
      </c>
      <c r="BN347">
        <v>1E-4</v>
      </c>
      <c r="BO347">
        <v>32.428600000000003</v>
      </c>
      <c r="BP347">
        <v>1.9099999999999999E-2</v>
      </c>
      <c r="BQ347">
        <v>50.801499999999997</v>
      </c>
      <c r="BR347" t="s">
        <v>1367</v>
      </c>
      <c r="BS347" t="s">
        <v>1366</v>
      </c>
      <c r="BT347">
        <v>1E-4</v>
      </c>
      <c r="BU347">
        <v>28</v>
      </c>
      <c r="BV347">
        <v>4.7E-2</v>
      </c>
      <c r="BW347">
        <v>30.510899999999999</v>
      </c>
      <c r="BX347" t="s">
        <v>1367</v>
      </c>
      <c r="BY347" t="s">
        <v>1366</v>
      </c>
      <c r="BZ347">
        <v>1E-4</v>
      </c>
      <c r="CA347">
        <v>33</v>
      </c>
      <c r="CB347">
        <v>3.6400000000000002E-2</v>
      </c>
      <c r="CC347">
        <v>39.9709</v>
      </c>
      <c r="CD347" t="s">
        <v>1367</v>
      </c>
      <c r="CE347" t="s">
        <v>1366</v>
      </c>
      <c r="CF347">
        <v>1E-4</v>
      </c>
      <c r="CG347">
        <v>24.5</v>
      </c>
      <c r="CH347">
        <v>2.7900000000000001E-2</v>
      </c>
      <c r="CI347">
        <v>33.2913</v>
      </c>
      <c r="CJ347" t="s">
        <v>1367</v>
      </c>
      <c r="CK347" t="s">
        <v>1366</v>
      </c>
      <c r="CL347">
        <v>1E-4</v>
      </c>
      <c r="CM347">
        <v>20.5</v>
      </c>
      <c r="CN347">
        <v>1.8700000000000001E-2</v>
      </c>
      <c r="CO347">
        <v>29.630199999999999</v>
      </c>
      <c r="CP347" t="s">
        <v>1367</v>
      </c>
      <c r="CQ347" t="s">
        <v>1366</v>
      </c>
      <c r="CR347">
        <v>1E-4</v>
      </c>
      <c r="CS347">
        <v>27.555599999999998</v>
      </c>
      <c r="CT347">
        <v>2.1499999999999998E-2</v>
      </c>
      <c r="CU347">
        <v>39.355699999999999</v>
      </c>
      <c r="CV347" t="s">
        <v>1368</v>
      </c>
      <c r="CW347" t="s">
        <v>1366</v>
      </c>
      <c r="CX347">
        <v>2.9999999999999997E-4</v>
      </c>
      <c r="CY347">
        <v>22.151499999999999</v>
      </c>
      <c r="CZ347">
        <v>2.7799999999999998E-2</v>
      </c>
      <c r="DA347">
        <v>36.496699999999997</v>
      </c>
      <c r="DB347" t="s">
        <v>1367</v>
      </c>
      <c r="DC347" t="s">
        <v>1366</v>
      </c>
      <c r="DD347">
        <v>4.0000000000000002E-4</v>
      </c>
      <c r="DE347">
        <v>16.684899999999999</v>
      </c>
      <c r="DF347">
        <v>3.78E-2</v>
      </c>
      <c r="DG347">
        <v>23.8536</v>
      </c>
      <c r="DH347" t="s">
        <v>1367</v>
      </c>
      <c r="DI347" t="s">
        <v>1366</v>
      </c>
      <c r="DJ347">
        <v>1.1999999999999999E-3</v>
      </c>
      <c r="DK347">
        <v>10.5968</v>
      </c>
      <c r="DL347">
        <v>0.13020000000000001</v>
      </c>
      <c r="DM347">
        <v>12.8675</v>
      </c>
      <c r="DN347" t="s">
        <v>1367</v>
      </c>
      <c r="DO347" t="s">
        <v>1366</v>
      </c>
      <c r="DP347">
        <v>1.9E-3</v>
      </c>
      <c r="DQ347">
        <v>11.6517</v>
      </c>
      <c r="DR347">
        <v>8.9399999999999993E-2</v>
      </c>
      <c r="DS347">
        <v>19.606100000000001</v>
      </c>
      <c r="DT347">
        <v>5.9999999999999995E-4</v>
      </c>
      <c r="DU347">
        <v>0</v>
      </c>
    </row>
    <row r="348" spans="1:125" x14ac:dyDescent="0.25">
      <c r="A348">
        <v>0</v>
      </c>
      <c r="B348" t="s">
        <v>1369</v>
      </c>
      <c r="C348" t="s">
        <v>32</v>
      </c>
      <c r="D348" t="s">
        <v>1370</v>
      </c>
      <c r="E348" t="s">
        <v>1369</v>
      </c>
      <c r="F348">
        <v>1E-4</v>
      </c>
      <c r="G348">
        <v>46.25</v>
      </c>
      <c r="H348">
        <v>1.2E-2</v>
      </c>
      <c r="I348">
        <v>88.244200000000006</v>
      </c>
      <c r="J348" t="s">
        <v>1370</v>
      </c>
      <c r="K348" t="s">
        <v>1369</v>
      </c>
      <c r="L348">
        <v>1E-4</v>
      </c>
      <c r="M348">
        <v>46.25</v>
      </c>
      <c r="N348">
        <v>1.2E-2</v>
      </c>
      <c r="O348">
        <v>88.244200000000006</v>
      </c>
      <c r="P348" t="s">
        <v>1371</v>
      </c>
      <c r="Q348" t="s">
        <v>1369</v>
      </c>
      <c r="R348">
        <v>8.0000000000000004E-4</v>
      </c>
      <c r="S348">
        <v>15.773099999999999</v>
      </c>
      <c r="T348">
        <v>1.1599999999999999E-2</v>
      </c>
      <c r="U348">
        <v>78.5488</v>
      </c>
      <c r="V348" t="s">
        <v>1371</v>
      </c>
      <c r="W348" t="s">
        <v>1369</v>
      </c>
      <c r="X348">
        <v>0</v>
      </c>
      <c r="Y348">
        <v>40.5</v>
      </c>
      <c r="Z348">
        <v>8.5000000000000006E-3</v>
      </c>
      <c r="AA348">
        <v>90.397800000000004</v>
      </c>
      <c r="AB348" t="s">
        <v>1371</v>
      </c>
      <c r="AC348" t="s">
        <v>1369</v>
      </c>
      <c r="AD348">
        <v>0</v>
      </c>
      <c r="AE348">
        <v>42</v>
      </c>
      <c r="AF348">
        <v>1.06E-2</v>
      </c>
      <c r="AG348">
        <v>90.758600000000001</v>
      </c>
      <c r="AH348" t="s">
        <v>1371</v>
      </c>
      <c r="AI348" t="s">
        <v>1369</v>
      </c>
      <c r="AJ348">
        <v>1E-4</v>
      </c>
      <c r="AK348">
        <v>41.25</v>
      </c>
      <c r="AL348">
        <v>1.3599999999999999E-2</v>
      </c>
      <c r="AM348">
        <v>94.143699999999995</v>
      </c>
      <c r="AN348" t="s">
        <v>1372</v>
      </c>
      <c r="AO348" t="s">
        <v>1369</v>
      </c>
      <c r="AP348">
        <v>0</v>
      </c>
      <c r="AQ348">
        <v>70</v>
      </c>
      <c r="AR348">
        <v>3.7000000000000002E-3</v>
      </c>
      <c r="AS348">
        <v>94.501999999999995</v>
      </c>
      <c r="AT348" t="s">
        <v>1373</v>
      </c>
      <c r="AU348" t="s">
        <v>1369</v>
      </c>
      <c r="AV348">
        <v>0</v>
      </c>
      <c r="AW348">
        <v>65</v>
      </c>
      <c r="AX348">
        <v>2.3E-3</v>
      </c>
      <c r="AY348">
        <v>95.662800000000004</v>
      </c>
      <c r="AZ348" t="s">
        <v>1373</v>
      </c>
      <c r="BA348" t="s">
        <v>1369</v>
      </c>
      <c r="BB348">
        <v>0</v>
      </c>
      <c r="BC348">
        <v>70</v>
      </c>
      <c r="BD348">
        <v>2.5000000000000001E-3</v>
      </c>
      <c r="BE348">
        <v>95.438900000000004</v>
      </c>
      <c r="BF348" t="s">
        <v>1371</v>
      </c>
      <c r="BG348" t="s">
        <v>1369</v>
      </c>
      <c r="BH348">
        <v>2.0000000000000001E-4</v>
      </c>
      <c r="BI348">
        <v>29.8</v>
      </c>
      <c r="BJ348">
        <v>9.7000000000000003E-3</v>
      </c>
      <c r="BK348">
        <v>91.251900000000006</v>
      </c>
      <c r="BL348" t="s">
        <v>1371</v>
      </c>
      <c r="BM348" t="s">
        <v>1369</v>
      </c>
      <c r="BN348">
        <v>0</v>
      </c>
      <c r="BO348">
        <v>60</v>
      </c>
      <c r="BP348">
        <v>5.1000000000000004E-3</v>
      </c>
      <c r="BQ348">
        <v>95.137600000000006</v>
      </c>
      <c r="BR348" t="s">
        <v>1370</v>
      </c>
      <c r="BS348" t="s">
        <v>1369</v>
      </c>
      <c r="BT348">
        <v>1E-4</v>
      </c>
      <c r="BU348">
        <v>27.333300000000001</v>
      </c>
      <c r="BV348">
        <v>1.83E-2</v>
      </c>
      <c r="BW348">
        <v>70.947199999999995</v>
      </c>
      <c r="BX348" t="s">
        <v>1373</v>
      </c>
      <c r="BY348" t="s">
        <v>1369</v>
      </c>
      <c r="BZ348">
        <v>2.0000000000000001E-4</v>
      </c>
      <c r="CA348">
        <v>22.625</v>
      </c>
      <c r="CB348">
        <v>1.95E-2</v>
      </c>
      <c r="CC348">
        <v>66.560199999999995</v>
      </c>
      <c r="CD348" t="s">
        <v>1371</v>
      </c>
      <c r="CE348" t="s">
        <v>1369</v>
      </c>
      <c r="CF348">
        <v>0</v>
      </c>
      <c r="CG348">
        <v>37.5</v>
      </c>
      <c r="CH348">
        <v>7.9000000000000008E-3</v>
      </c>
      <c r="CI348">
        <v>81.578500000000005</v>
      </c>
      <c r="CJ348" t="s">
        <v>1371</v>
      </c>
      <c r="CK348" t="s">
        <v>1369</v>
      </c>
      <c r="CL348">
        <v>0</v>
      </c>
      <c r="CM348">
        <v>70</v>
      </c>
      <c r="CN348">
        <v>1.8E-3</v>
      </c>
      <c r="CO348">
        <v>96.029700000000005</v>
      </c>
      <c r="CP348" t="s">
        <v>1371</v>
      </c>
      <c r="CQ348" t="s">
        <v>1369</v>
      </c>
      <c r="CR348">
        <v>0</v>
      </c>
      <c r="CS348">
        <v>53.75</v>
      </c>
      <c r="CT348">
        <v>4.4000000000000003E-3</v>
      </c>
      <c r="CU348">
        <v>94.634</v>
      </c>
      <c r="CV348" t="s">
        <v>1371</v>
      </c>
      <c r="CW348" t="s">
        <v>1369</v>
      </c>
      <c r="CX348">
        <v>0</v>
      </c>
      <c r="CY348">
        <v>50</v>
      </c>
      <c r="CZ348">
        <v>5.3E-3</v>
      </c>
      <c r="DA348">
        <v>95.0227</v>
      </c>
      <c r="DB348" t="s">
        <v>1371</v>
      </c>
      <c r="DC348" t="s">
        <v>1369</v>
      </c>
      <c r="DD348">
        <v>0</v>
      </c>
      <c r="DE348">
        <v>62.5</v>
      </c>
      <c r="DF348">
        <v>3.2000000000000002E-3</v>
      </c>
      <c r="DG348">
        <v>95.346999999999994</v>
      </c>
      <c r="DH348" t="s">
        <v>1371</v>
      </c>
      <c r="DI348" t="s">
        <v>1369</v>
      </c>
      <c r="DJ348">
        <v>0</v>
      </c>
      <c r="DK348">
        <v>67.5</v>
      </c>
      <c r="DL348">
        <v>8.2000000000000007E-3</v>
      </c>
      <c r="DM348">
        <v>92.7363</v>
      </c>
      <c r="DN348" t="s">
        <v>1371</v>
      </c>
      <c r="DO348" t="s">
        <v>1369</v>
      </c>
      <c r="DP348">
        <v>0</v>
      </c>
      <c r="DQ348">
        <v>65</v>
      </c>
      <c r="DR348">
        <v>8.0000000000000002E-3</v>
      </c>
      <c r="DS348">
        <v>91.526700000000005</v>
      </c>
      <c r="DT348">
        <v>1E-4</v>
      </c>
      <c r="DU348">
        <v>0</v>
      </c>
    </row>
    <row r="349" spans="1:125" x14ac:dyDescent="0.25">
      <c r="A349">
        <v>0</v>
      </c>
      <c r="B349" t="s">
        <v>1374</v>
      </c>
      <c r="C349" t="s">
        <v>32</v>
      </c>
      <c r="D349" t="s">
        <v>1375</v>
      </c>
      <c r="E349" t="s">
        <v>1374</v>
      </c>
      <c r="F349">
        <v>0</v>
      </c>
      <c r="G349">
        <v>72.5</v>
      </c>
      <c r="H349">
        <v>1.77E-2</v>
      </c>
      <c r="I349">
        <v>73.716800000000006</v>
      </c>
      <c r="J349" t="s">
        <v>1375</v>
      </c>
      <c r="K349" t="s">
        <v>1374</v>
      </c>
      <c r="L349">
        <v>0</v>
      </c>
      <c r="M349">
        <v>72.5</v>
      </c>
      <c r="N349">
        <v>1.77E-2</v>
      </c>
      <c r="O349">
        <v>73.716800000000006</v>
      </c>
      <c r="P349" t="s">
        <v>1375</v>
      </c>
      <c r="Q349" t="s">
        <v>1374</v>
      </c>
      <c r="R349">
        <v>0</v>
      </c>
      <c r="S349">
        <v>70</v>
      </c>
      <c r="T349">
        <v>1.2800000000000001E-2</v>
      </c>
      <c r="U349">
        <v>73.654799999999994</v>
      </c>
      <c r="V349" t="s">
        <v>1375</v>
      </c>
      <c r="W349" t="s">
        <v>1374</v>
      </c>
      <c r="X349">
        <v>1.1000000000000001E-3</v>
      </c>
      <c r="Y349">
        <v>9.2616999999999994</v>
      </c>
      <c r="Z349">
        <v>8.6599999999999996E-2</v>
      </c>
      <c r="AA349">
        <v>7.9881000000000002</v>
      </c>
      <c r="AB349" t="s">
        <v>1375</v>
      </c>
      <c r="AC349" t="s">
        <v>1374</v>
      </c>
      <c r="AD349">
        <v>1.29E-2</v>
      </c>
      <c r="AE349">
        <v>4.5727000000000002</v>
      </c>
      <c r="AF349">
        <v>0.23630000000000001</v>
      </c>
      <c r="AG349">
        <v>3.4255</v>
      </c>
      <c r="AH349" t="s">
        <v>1375</v>
      </c>
      <c r="AI349" t="s">
        <v>1374</v>
      </c>
      <c r="AJ349">
        <v>4.0000000000000001E-3</v>
      </c>
      <c r="AK349">
        <v>6.5084999999999997</v>
      </c>
      <c r="AL349">
        <v>0.20780000000000001</v>
      </c>
      <c r="AM349">
        <v>4.1112000000000002</v>
      </c>
      <c r="AN349" t="s">
        <v>1375</v>
      </c>
      <c r="AO349" t="s">
        <v>1374</v>
      </c>
      <c r="AP349">
        <v>0</v>
      </c>
      <c r="AQ349">
        <v>100</v>
      </c>
      <c r="AR349">
        <v>4.0000000000000001E-3</v>
      </c>
      <c r="AS349">
        <v>93.141199999999998</v>
      </c>
      <c r="AT349" t="s">
        <v>1375</v>
      </c>
      <c r="AU349" t="s">
        <v>1374</v>
      </c>
      <c r="AV349">
        <v>0</v>
      </c>
      <c r="AW349">
        <v>100</v>
      </c>
      <c r="AX349">
        <v>5.0000000000000001E-3</v>
      </c>
      <c r="AY349">
        <v>83.802899999999994</v>
      </c>
      <c r="AZ349" t="s">
        <v>1375</v>
      </c>
      <c r="BA349" t="s">
        <v>1374</v>
      </c>
      <c r="BB349">
        <v>0</v>
      </c>
      <c r="BC349">
        <v>100</v>
      </c>
      <c r="BD349">
        <v>5.0000000000000001E-3</v>
      </c>
      <c r="BE349">
        <v>84.398300000000006</v>
      </c>
      <c r="BF349" t="s">
        <v>1375</v>
      </c>
      <c r="BG349" t="s">
        <v>1374</v>
      </c>
      <c r="BH349">
        <v>0</v>
      </c>
      <c r="BI349">
        <v>64.166700000000006</v>
      </c>
      <c r="BJ349">
        <v>1.3599999999999999E-2</v>
      </c>
      <c r="BK349">
        <v>78.959199999999996</v>
      </c>
      <c r="BL349" t="s">
        <v>1375</v>
      </c>
      <c r="BM349" t="s">
        <v>1374</v>
      </c>
      <c r="BN349">
        <v>0</v>
      </c>
      <c r="BO349">
        <v>90</v>
      </c>
      <c r="BP349">
        <v>8.0999999999999996E-3</v>
      </c>
      <c r="BQ349">
        <v>85.136499999999998</v>
      </c>
      <c r="BR349" t="s">
        <v>1375</v>
      </c>
      <c r="BS349" t="s">
        <v>1374</v>
      </c>
      <c r="BT349">
        <v>0</v>
      </c>
      <c r="BU349">
        <v>85</v>
      </c>
      <c r="BV349">
        <v>1.03E-2</v>
      </c>
      <c r="BW349">
        <v>89.9756</v>
      </c>
      <c r="BX349" t="s">
        <v>1375</v>
      </c>
      <c r="BY349" t="s">
        <v>1374</v>
      </c>
      <c r="BZ349">
        <v>0</v>
      </c>
      <c r="CA349">
        <v>90</v>
      </c>
      <c r="CB349">
        <v>9.9000000000000008E-3</v>
      </c>
      <c r="CC349">
        <v>89.745199999999997</v>
      </c>
      <c r="CD349" t="s">
        <v>1375</v>
      </c>
      <c r="CE349" t="s">
        <v>1374</v>
      </c>
      <c r="CF349">
        <v>0</v>
      </c>
      <c r="CG349">
        <v>100</v>
      </c>
      <c r="CH349">
        <v>5.8999999999999999E-3</v>
      </c>
      <c r="CI349">
        <v>89.890699999999995</v>
      </c>
      <c r="CJ349" t="s">
        <v>1375</v>
      </c>
      <c r="CK349" t="s">
        <v>1374</v>
      </c>
      <c r="CL349">
        <v>0</v>
      </c>
      <c r="CM349">
        <v>100</v>
      </c>
      <c r="CN349">
        <v>4.0000000000000001E-3</v>
      </c>
      <c r="CO349">
        <v>82.923699999999997</v>
      </c>
      <c r="CP349" t="s">
        <v>1375</v>
      </c>
      <c r="CQ349" t="s">
        <v>1374</v>
      </c>
      <c r="CR349">
        <v>0</v>
      </c>
      <c r="CS349">
        <v>75</v>
      </c>
      <c r="CT349">
        <v>7.4999999999999997E-3</v>
      </c>
      <c r="CU349">
        <v>81.9435</v>
      </c>
      <c r="CV349" t="s">
        <v>1375</v>
      </c>
      <c r="CW349" t="s">
        <v>1374</v>
      </c>
      <c r="CX349">
        <v>0</v>
      </c>
      <c r="CY349">
        <v>77.5</v>
      </c>
      <c r="CZ349">
        <v>9.1000000000000004E-3</v>
      </c>
      <c r="DA349">
        <v>81.892399999999995</v>
      </c>
      <c r="DB349" t="s">
        <v>1375</v>
      </c>
      <c r="DC349" t="s">
        <v>1374</v>
      </c>
      <c r="DD349">
        <v>0</v>
      </c>
      <c r="DE349">
        <v>80</v>
      </c>
      <c r="DF349">
        <v>6.0000000000000001E-3</v>
      </c>
      <c r="DG349">
        <v>83.497799999999998</v>
      </c>
      <c r="DH349" t="s">
        <v>1375</v>
      </c>
      <c r="DI349" t="s">
        <v>1374</v>
      </c>
      <c r="DJ349">
        <v>0</v>
      </c>
      <c r="DK349">
        <v>70</v>
      </c>
      <c r="DL349">
        <v>1.23E-2</v>
      </c>
      <c r="DM349">
        <v>84.754300000000001</v>
      </c>
      <c r="DN349" t="s">
        <v>1375</v>
      </c>
      <c r="DO349" t="s">
        <v>1374</v>
      </c>
      <c r="DP349">
        <v>0</v>
      </c>
      <c r="DQ349">
        <v>100</v>
      </c>
      <c r="DR349">
        <v>9.4000000000000004E-3</v>
      </c>
      <c r="DS349">
        <v>88.567400000000006</v>
      </c>
      <c r="DT349">
        <v>8.9999999999999998E-4</v>
      </c>
      <c r="DU349">
        <v>0</v>
      </c>
    </row>
    <row r="350" spans="1:125" x14ac:dyDescent="0.25">
      <c r="A350">
        <v>0</v>
      </c>
      <c r="B350" t="s">
        <v>1376</v>
      </c>
      <c r="C350" t="s">
        <v>32</v>
      </c>
      <c r="D350" t="s">
        <v>1377</v>
      </c>
      <c r="E350" t="s">
        <v>1376</v>
      </c>
      <c r="F350">
        <v>2.0000000000000001E-4</v>
      </c>
      <c r="G350">
        <v>30.066700000000001</v>
      </c>
      <c r="H350">
        <v>4.4900000000000002E-2</v>
      </c>
      <c r="I350">
        <v>31.316199999999998</v>
      </c>
      <c r="J350" t="s">
        <v>1377</v>
      </c>
      <c r="K350" t="s">
        <v>1376</v>
      </c>
      <c r="L350">
        <v>2.0000000000000001E-4</v>
      </c>
      <c r="M350">
        <v>30.066700000000001</v>
      </c>
      <c r="N350">
        <v>4.4900000000000002E-2</v>
      </c>
      <c r="O350">
        <v>31.316199999999998</v>
      </c>
      <c r="P350" t="s">
        <v>1377</v>
      </c>
      <c r="Q350" t="s">
        <v>1376</v>
      </c>
      <c r="R350">
        <v>5.7700000000000001E-2</v>
      </c>
      <c r="S350">
        <v>2.1133000000000002</v>
      </c>
      <c r="T350">
        <v>5.4600000000000003E-2</v>
      </c>
      <c r="U350">
        <v>8.5542999999999996</v>
      </c>
      <c r="V350" t="s">
        <v>1377</v>
      </c>
      <c r="W350" t="s">
        <v>1376</v>
      </c>
      <c r="X350">
        <v>1E-4</v>
      </c>
      <c r="Y350">
        <v>30.2</v>
      </c>
      <c r="Z350">
        <v>2.06E-2</v>
      </c>
      <c r="AA350">
        <v>52.910600000000002</v>
      </c>
      <c r="AB350" t="s">
        <v>1377</v>
      </c>
      <c r="AC350" t="s">
        <v>1376</v>
      </c>
      <c r="AD350">
        <v>5.0000000000000001E-4</v>
      </c>
      <c r="AE350">
        <v>17.916699999999999</v>
      </c>
      <c r="AF350">
        <v>4.6800000000000001E-2</v>
      </c>
      <c r="AG350">
        <v>30.044499999999999</v>
      </c>
      <c r="AH350" t="s">
        <v>1378</v>
      </c>
      <c r="AI350" t="s">
        <v>1376</v>
      </c>
      <c r="AJ350">
        <v>4.0000000000000002E-4</v>
      </c>
      <c r="AK350">
        <v>17.648099999999999</v>
      </c>
      <c r="AL350">
        <v>6.3E-2</v>
      </c>
      <c r="AM350">
        <v>26.033799999999999</v>
      </c>
      <c r="AN350" t="e">
        <f>-ARFSPXAT</f>
        <v>#NAME?</v>
      </c>
      <c r="AO350" t="s">
        <v>1376</v>
      </c>
      <c r="AP350">
        <v>0</v>
      </c>
      <c r="AQ350">
        <v>51.428600000000003</v>
      </c>
      <c r="AR350">
        <v>1.4E-2</v>
      </c>
      <c r="AS350">
        <v>55.4026</v>
      </c>
      <c r="AT350" t="s">
        <v>1377</v>
      </c>
      <c r="AU350" t="s">
        <v>1376</v>
      </c>
      <c r="AV350">
        <v>0</v>
      </c>
      <c r="AW350">
        <v>26.75</v>
      </c>
      <c r="AX350">
        <v>1.8499999999999999E-2</v>
      </c>
      <c r="AY350">
        <v>43.988799999999998</v>
      </c>
      <c r="AZ350" t="s">
        <v>1377</v>
      </c>
      <c r="BA350" t="s">
        <v>1376</v>
      </c>
      <c r="BB350">
        <v>0</v>
      </c>
      <c r="BC350">
        <v>28.4</v>
      </c>
      <c r="BD350">
        <v>1.5900000000000001E-2</v>
      </c>
      <c r="BE350">
        <v>49.359000000000002</v>
      </c>
      <c r="BF350" t="s">
        <v>1377</v>
      </c>
      <c r="BG350" t="s">
        <v>1376</v>
      </c>
      <c r="BH350">
        <v>1E-4</v>
      </c>
      <c r="BI350">
        <v>31.916699999999999</v>
      </c>
      <c r="BJ350">
        <v>2.0199999999999999E-2</v>
      </c>
      <c r="BK350">
        <v>58.207500000000003</v>
      </c>
      <c r="BL350" t="s">
        <v>1377</v>
      </c>
      <c r="BM350" t="s">
        <v>1376</v>
      </c>
      <c r="BN350">
        <v>0</v>
      </c>
      <c r="BO350">
        <v>61.666699999999999</v>
      </c>
      <c r="BP350">
        <v>1.0200000000000001E-2</v>
      </c>
      <c r="BQ350">
        <v>76.868799999999993</v>
      </c>
      <c r="BR350" t="s">
        <v>1377</v>
      </c>
      <c r="BS350" t="s">
        <v>1376</v>
      </c>
      <c r="BT350">
        <v>5.9999999999999995E-4</v>
      </c>
      <c r="BU350">
        <v>10.2178</v>
      </c>
      <c r="BV350">
        <v>5.9299999999999999E-2</v>
      </c>
      <c r="BW350">
        <v>22.361599999999999</v>
      </c>
      <c r="BX350" t="s">
        <v>1377</v>
      </c>
      <c r="BY350" t="s">
        <v>1376</v>
      </c>
      <c r="BZ350">
        <v>6.9999999999999999E-4</v>
      </c>
      <c r="CA350">
        <v>11.829599999999999</v>
      </c>
      <c r="CB350">
        <v>6.3E-2</v>
      </c>
      <c r="CC350">
        <v>20.6372</v>
      </c>
      <c r="CD350" t="s">
        <v>1377</v>
      </c>
      <c r="CE350" t="s">
        <v>1376</v>
      </c>
      <c r="CF350">
        <v>2.0000000000000001E-4</v>
      </c>
      <c r="CG350">
        <v>17.32</v>
      </c>
      <c r="CH350">
        <v>3.1099999999999999E-2</v>
      </c>
      <c r="CI350">
        <v>29.7363</v>
      </c>
      <c r="CJ350" t="s">
        <v>1379</v>
      </c>
      <c r="CK350" t="s">
        <v>1376</v>
      </c>
      <c r="CL350">
        <v>0</v>
      </c>
      <c r="CM350">
        <v>55</v>
      </c>
      <c r="CN350">
        <v>6.7000000000000002E-3</v>
      </c>
      <c r="CO350">
        <v>65.798699999999997</v>
      </c>
      <c r="CP350" t="s">
        <v>1377</v>
      </c>
      <c r="CQ350" t="s">
        <v>1376</v>
      </c>
      <c r="CR350">
        <v>0</v>
      </c>
      <c r="CS350">
        <v>52.5</v>
      </c>
      <c r="CT350">
        <v>1.0800000000000001E-2</v>
      </c>
      <c r="CU350">
        <v>67.775999999999996</v>
      </c>
      <c r="CV350" t="e">
        <f>-ARFSPXAT</f>
        <v>#NAME?</v>
      </c>
      <c r="CW350" t="s">
        <v>1376</v>
      </c>
      <c r="CX350">
        <v>0</v>
      </c>
      <c r="CY350">
        <v>49</v>
      </c>
      <c r="CZ350">
        <v>1.3299999999999999E-2</v>
      </c>
      <c r="DA350">
        <v>67.119699999999995</v>
      </c>
      <c r="DB350" t="s">
        <v>1379</v>
      </c>
      <c r="DC350" t="s">
        <v>1376</v>
      </c>
      <c r="DD350">
        <v>0</v>
      </c>
      <c r="DE350">
        <v>44</v>
      </c>
      <c r="DF350">
        <v>1.29E-2</v>
      </c>
      <c r="DG350">
        <v>58.492800000000003</v>
      </c>
      <c r="DH350" t="s">
        <v>1377</v>
      </c>
      <c r="DI350" t="s">
        <v>1376</v>
      </c>
      <c r="DJ350">
        <v>1E-4</v>
      </c>
      <c r="DK350">
        <v>31.666699999999999</v>
      </c>
      <c r="DL350">
        <v>4.4299999999999999E-2</v>
      </c>
      <c r="DM350">
        <v>42.186799999999998</v>
      </c>
      <c r="DN350" t="e">
        <f>-ARFSPXAT</f>
        <v>#NAME?</v>
      </c>
      <c r="DO350" t="s">
        <v>1376</v>
      </c>
      <c r="DP350">
        <v>0</v>
      </c>
      <c r="DQ350">
        <v>45.5</v>
      </c>
      <c r="DR350">
        <v>2.6499999999999999E-2</v>
      </c>
      <c r="DS350">
        <v>57.5471</v>
      </c>
      <c r="DT350">
        <v>3.0000000000000001E-3</v>
      </c>
      <c r="DU350">
        <v>0</v>
      </c>
    </row>
    <row r="351" spans="1:125" x14ac:dyDescent="0.25">
      <c r="A351">
        <v>0</v>
      </c>
      <c r="B351" t="s">
        <v>1380</v>
      </c>
      <c r="C351" t="s">
        <v>32</v>
      </c>
      <c r="D351" t="e">
        <f>-RDSRPEQR</f>
        <v>#NAME?</v>
      </c>
      <c r="E351" t="s">
        <v>1380</v>
      </c>
      <c r="F351">
        <v>0</v>
      </c>
      <c r="G351">
        <v>51.25</v>
      </c>
      <c r="H351">
        <v>7.1000000000000004E-3</v>
      </c>
      <c r="I351">
        <v>96.033900000000003</v>
      </c>
      <c r="J351" t="e">
        <f>-RDSRPEQR</f>
        <v>#NAME?</v>
      </c>
      <c r="K351" t="s">
        <v>1380</v>
      </c>
      <c r="L351">
        <v>0</v>
      </c>
      <c r="M351">
        <v>51.25</v>
      </c>
      <c r="N351">
        <v>7.1000000000000004E-3</v>
      </c>
      <c r="O351">
        <v>96.033900000000003</v>
      </c>
      <c r="P351" t="e">
        <f>-RDSRPEQR</f>
        <v>#NAME?</v>
      </c>
      <c r="Q351" t="s">
        <v>1380</v>
      </c>
      <c r="R351">
        <v>8.0000000000000004E-4</v>
      </c>
      <c r="S351">
        <v>16.0594</v>
      </c>
      <c r="T351">
        <v>1.06E-2</v>
      </c>
      <c r="U351">
        <v>82.7072</v>
      </c>
      <c r="V351" t="s">
        <v>1381</v>
      </c>
      <c r="W351" t="s">
        <v>1380</v>
      </c>
      <c r="X351">
        <v>1E-4</v>
      </c>
      <c r="Y351">
        <v>24.833300000000001</v>
      </c>
      <c r="Z351">
        <v>7.4999999999999997E-3</v>
      </c>
      <c r="AA351">
        <v>93.176699999999997</v>
      </c>
      <c r="AB351" t="s">
        <v>1381</v>
      </c>
      <c r="AC351" t="s">
        <v>1380</v>
      </c>
      <c r="AD351">
        <v>6.9999999999999999E-4</v>
      </c>
      <c r="AE351">
        <v>15.684699999999999</v>
      </c>
      <c r="AF351">
        <v>1.6199999999999999E-2</v>
      </c>
      <c r="AG351">
        <v>77.244</v>
      </c>
      <c r="AH351" t="s">
        <v>1381</v>
      </c>
      <c r="AI351" t="s">
        <v>1380</v>
      </c>
      <c r="AJ351">
        <v>5.9999999999999995E-4</v>
      </c>
      <c r="AK351">
        <v>15.6</v>
      </c>
      <c r="AL351">
        <v>1.9699999999999999E-2</v>
      </c>
      <c r="AM351">
        <v>84.120199999999997</v>
      </c>
      <c r="AN351" t="s">
        <v>1382</v>
      </c>
      <c r="AO351" t="s">
        <v>1380</v>
      </c>
      <c r="AP351">
        <v>0</v>
      </c>
      <c r="AQ351">
        <v>70</v>
      </c>
      <c r="AR351">
        <v>3.5000000000000001E-3</v>
      </c>
      <c r="AS351">
        <v>95.022599999999997</v>
      </c>
      <c r="AT351" t="s">
        <v>1381</v>
      </c>
      <c r="AU351" t="s">
        <v>1380</v>
      </c>
      <c r="AV351">
        <v>0</v>
      </c>
      <c r="AW351">
        <v>100</v>
      </c>
      <c r="AX351">
        <v>1.6000000000000001E-3</v>
      </c>
      <c r="AY351">
        <v>97.051299999999998</v>
      </c>
      <c r="AZ351" t="s">
        <v>1381</v>
      </c>
      <c r="BA351" t="s">
        <v>1380</v>
      </c>
      <c r="BB351">
        <v>0</v>
      </c>
      <c r="BC351">
        <v>100</v>
      </c>
      <c r="BD351">
        <v>1.8E-3</v>
      </c>
      <c r="BE351">
        <v>96.7483</v>
      </c>
      <c r="BF351" t="s">
        <v>1382</v>
      </c>
      <c r="BG351" t="s">
        <v>1380</v>
      </c>
      <c r="BH351">
        <v>1E-4</v>
      </c>
      <c r="BI351">
        <v>44.25</v>
      </c>
      <c r="BJ351">
        <v>9.4000000000000004E-3</v>
      </c>
      <c r="BK351">
        <v>92.020600000000002</v>
      </c>
      <c r="BL351" t="s">
        <v>1382</v>
      </c>
      <c r="BM351" t="s">
        <v>1380</v>
      </c>
      <c r="BN351">
        <v>0</v>
      </c>
      <c r="BO351">
        <v>47.5</v>
      </c>
      <c r="BP351">
        <v>7.1999999999999998E-3</v>
      </c>
      <c r="BQ351">
        <v>88.442800000000005</v>
      </c>
      <c r="BR351" t="e">
        <f>-RDSRPEQR</f>
        <v>#NAME?</v>
      </c>
      <c r="BS351" t="s">
        <v>1380</v>
      </c>
      <c r="BT351">
        <v>0</v>
      </c>
      <c r="BU351">
        <v>38</v>
      </c>
      <c r="BV351">
        <v>1.26E-2</v>
      </c>
      <c r="BW351">
        <v>84.454099999999997</v>
      </c>
      <c r="BX351" t="e">
        <f>-RDSRPEQR</f>
        <v>#NAME?</v>
      </c>
      <c r="BY351" t="s">
        <v>1380</v>
      </c>
      <c r="BZ351">
        <v>0</v>
      </c>
      <c r="CA351">
        <v>38.666699999999999</v>
      </c>
      <c r="CB351">
        <v>1.18E-2</v>
      </c>
      <c r="CC351">
        <v>85.108199999999997</v>
      </c>
      <c r="CD351" t="e">
        <f>-RDSRPEQR</f>
        <v>#NAME?</v>
      </c>
      <c r="CE351" t="s">
        <v>1380</v>
      </c>
      <c r="CF351">
        <v>0</v>
      </c>
      <c r="CG351">
        <v>60</v>
      </c>
      <c r="CH351">
        <v>4.4000000000000003E-3</v>
      </c>
      <c r="CI351">
        <v>95.039500000000004</v>
      </c>
      <c r="CJ351" t="s">
        <v>1381</v>
      </c>
      <c r="CK351" t="s">
        <v>1380</v>
      </c>
      <c r="CL351">
        <v>0</v>
      </c>
      <c r="CM351">
        <v>70</v>
      </c>
      <c r="CN351">
        <v>1.8E-3</v>
      </c>
      <c r="CO351">
        <v>96.029700000000005</v>
      </c>
      <c r="CP351" t="s">
        <v>1382</v>
      </c>
      <c r="CQ351" t="s">
        <v>1380</v>
      </c>
      <c r="CR351">
        <v>0</v>
      </c>
      <c r="CS351">
        <v>52.5</v>
      </c>
      <c r="CT351">
        <v>5.0000000000000001E-3</v>
      </c>
      <c r="CU351">
        <v>92.6541</v>
      </c>
      <c r="CV351" t="s">
        <v>1382</v>
      </c>
      <c r="CW351" t="s">
        <v>1380</v>
      </c>
      <c r="CX351">
        <v>0</v>
      </c>
      <c r="CY351">
        <v>56.25</v>
      </c>
      <c r="CZ351">
        <v>5.7000000000000002E-3</v>
      </c>
      <c r="DA351">
        <v>93.816699999999997</v>
      </c>
      <c r="DB351" t="s">
        <v>1381</v>
      </c>
      <c r="DC351" t="s">
        <v>1380</v>
      </c>
      <c r="DD351">
        <v>0</v>
      </c>
      <c r="DE351">
        <v>70</v>
      </c>
      <c r="DF351">
        <v>2.3E-3</v>
      </c>
      <c r="DG351">
        <v>96.599199999999996</v>
      </c>
      <c r="DH351" t="s">
        <v>1382</v>
      </c>
      <c r="DI351" t="s">
        <v>1380</v>
      </c>
      <c r="DJ351">
        <v>0</v>
      </c>
      <c r="DK351">
        <v>67.5</v>
      </c>
      <c r="DL351">
        <v>5.3E-3</v>
      </c>
      <c r="DM351">
        <v>96.228999999999999</v>
      </c>
      <c r="DN351" t="s">
        <v>1382</v>
      </c>
      <c r="DO351" t="s">
        <v>1380</v>
      </c>
      <c r="DP351">
        <v>0</v>
      </c>
      <c r="DQ351">
        <v>53</v>
      </c>
      <c r="DR351">
        <v>9.1000000000000004E-3</v>
      </c>
      <c r="DS351">
        <v>89.308800000000005</v>
      </c>
      <c r="DT351">
        <v>1E-4</v>
      </c>
      <c r="DU351">
        <v>0</v>
      </c>
    </row>
    <row r="352" spans="1:125" x14ac:dyDescent="0.25">
      <c r="A352">
        <v>0</v>
      </c>
      <c r="B352" t="s">
        <v>1383</v>
      </c>
      <c r="C352" t="s">
        <v>32</v>
      </c>
      <c r="D352" t="s">
        <v>1384</v>
      </c>
      <c r="E352" t="s">
        <v>1383</v>
      </c>
      <c r="F352">
        <v>0</v>
      </c>
      <c r="G352">
        <v>76.666700000000006</v>
      </c>
      <c r="H352">
        <v>1.3599999999999999E-2</v>
      </c>
      <c r="I352">
        <v>84.2684</v>
      </c>
      <c r="J352" t="s">
        <v>1384</v>
      </c>
      <c r="K352" t="s">
        <v>1383</v>
      </c>
      <c r="L352">
        <v>0</v>
      </c>
      <c r="M352">
        <v>76.666700000000006</v>
      </c>
      <c r="N352">
        <v>1.3599999999999999E-2</v>
      </c>
      <c r="O352">
        <v>84.2684</v>
      </c>
      <c r="P352" t="s">
        <v>1385</v>
      </c>
      <c r="Q352" t="s">
        <v>1383</v>
      </c>
      <c r="R352">
        <v>0</v>
      </c>
      <c r="S352">
        <v>92.5</v>
      </c>
      <c r="T352">
        <v>8.6999999999999994E-3</v>
      </c>
      <c r="U352">
        <v>89.878699999999995</v>
      </c>
      <c r="V352" t="e">
        <f>-EILALSNG</f>
        <v>#NAME?</v>
      </c>
      <c r="W352" t="s">
        <v>1383</v>
      </c>
      <c r="X352">
        <v>0</v>
      </c>
      <c r="Y352">
        <v>85</v>
      </c>
      <c r="Z352">
        <v>2.1999999999999999E-2</v>
      </c>
      <c r="AA352">
        <v>49.680599999999998</v>
      </c>
      <c r="AB352" t="e">
        <f>-EILALSNG</f>
        <v>#NAME?</v>
      </c>
      <c r="AC352" t="s">
        <v>1383</v>
      </c>
      <c r="AD352">
        <v>0</v>
      </c>
      <c r="AE352">
        <v>58</v>
      </c>
      <c r="AF352">
        <v>5.8599999999999999E-2</v>
      </c>
      <c r="AG352">
        <v>22.486999999999998</v>
      </c>
      <c r="AH352" t="e">
        <f>-EILALSNG</f>
        <v>#NAME?</v>
      </c>
      <c r="AI352" t="s">
        <v>1383</v>
      </c>
      <c r="AJ352">
        <v>0</v>
      </c>
      <c r="AK352">
        <v>54.444400000000002</v>
      </c>
      <c r="AL352">
        <v>7.0199999999999999E-2</v>
      </c>
      <c r="AM352">
        <v>21.910900000000002</v>
      </c>
      <c r="AN352" t="s">
        <v>1384</v>
      </c>
      <c r="AO352" t="s">
        <v>1383</v>
      </c>
      <c r="AP352">
        <v>0</v>
      </c>
      <c r="AQ352">
        <v>100</v>
      </c>
      <c r="AR352">
        <v>3.5999999999999999E-3</v>
      </c>
      <c r="AS352">
        <v>94.964699999999993</v>
      </c>
      <c r="AT352" t="s">
        <v>1384</v>
      </c>
      <c r="AU352" t="s">
        <v>1383</v>
      </c>
      <c r="AV352">
        <v>0</v>
      </c>
      <c r="AW352">
        <v>100</v>
      </c>
      <c r="AX352">
        <v>3.8E-3</v>
      </c>
      <c r="AY352">
        <v>89.744200000000006</v>
      </c>
      <c r="AZ352" t="s">
        <v>1384</v>
      </c>
      <c r="BA352" t="s">
        <v>1383</v>
      </c>
      <c r="BB352">
        <v>0</v>
      </c>
      <c r="BC352">
        <v>100</v>
      </c>
      <c r="BD352">
        <v>3.8999999999999998E-3</v>
      </c>
      <c r="BE352">
        <v>89.887600000000006</v>
      </c>
      <c r="BF352" t="s">
        <v>1385</v>
      </c>
      <c r="BG352" t="s">
        <v>1383</v>
      </c>
      <c r="BH352">
        <v>0</v>
      </c>
      <c r="BI352">
        <v>87.5</v>
      </c>
      <c r="BJ352">
        <v>8.0999999999999996E-3</v>
      </c>
      <c r="BK352">
        <v>95.083799999999997</v>
      </c>
      <c r="BL352" t="s">
        <v>1385</v>
      </c>
      <c r="BM352" t="s">
        <v>1383</v>
      </c>
      <c r="BN352">
        <v>0</v>
      </c>
      <c r="BO352">
        <v>90</v>
      </c>
      <c r="BP352">
        <v>4.7999999999999996E-3</v>
      </c>
      <c r="BQ352">
        <v>95.370699999999999</v>
      </c>
      <c r="BR352" t="s">
        <v>1384</v>
      </c>
      <c r="BS352" t="s">
        <v>1383</v>
      </c>
      <c r="BT352">
        <v>0</v>
      </c>
      <c r="BU352">
        <v>100</v>
      </c>
      <c r="BV352">
        <v>6.1999999999999998E-3</v>
      </c>
      <c r="BW352">
        <v>96.073999999999998</v>
      </c>
      <c r="BX352" t="s">
        <v>1384</v>
      </c>
      <c r="BY352" t="s">
        <v>1383</v>
      </c>
      <c r="BZ352">
        <v>0</v>
      </c>
      <c r="CA352">
        <v>100</v>
      </c>
      <c r="CB352">
        <v>6.1999999999999998E-3</v>
      </c>
      <c r="CC352">
        <v>95.834500000000006</v>
      </c>
      <c r="CD352" t="s">
        <v>1384</v>
      </c>
      <c r="CE352" t="s">
        <v>1383</v>
      </c>
      <c r="CF352">
        <v>0</v>
      </c>
      <c r="CG352">
        <v>100</v>
      </c>
      <c r="CH352">
        <v>3.7000000000000002E-3</v>
      </c>
      <c r="CI352">
        <v>95.773700000000005</v>
      </c>
      <c r="CJ352" t="s">
        <v>1384</v>
      </c>
      <c r="CK352" t="s">
        <v>1383</v>
      </c>
      <c r="CL352">
        <v>0</v>
      </c>
      <c r="CM352">
        <v>100</v>
      </c>
      <c r="CN352">
        <v>2.5000000000000001E-3</v>
      </c>
      <c r="CO352">
        <v>93.089699999999993</v>
      </c>
      <c r="CP352" t="s">
        <v>1385</v>
      </c>
      <c r="CQ352" t="s">
        <v>1383</v>
      </c>
      <c r="CR352">
        <v>0</v>
      </c>
      <c r="CS352">
        <v>90</v>
      </c>
      <c r="CT352">
        <v>4.1999999999999997E-3</v>
      </c>
      <c r="CU352">
        <v>95.1494</v>
      </c>
      <c r="CV352" t="s">
        <v>1385</v>
      </c>
      <c r="CW352" t="s">
        <v>1383</v>
      </c>
      <c r="CX352">
        <v>0</v>
      </c>
      <c r="CY352">
        <v>90</v>
      </c>
      <c r="CZ352">
        <v>5.4999999999999997E-3</v>
      </c>
      <c r="DA352">
        <v>94.337599999999995</v>
      </c>
      <c r="DB352" t="s">
        <v>1384</v>
      </c>
      <c r="DC352" t="s">
        <v>1383</v>
      </c>
      <c r="DD352">
        <v>0</v>
      </c>
      <c r="DE352">
        <v>100</v>
      </c>
      <c r="DF352">
        <v>4.0000000000000001E-3</v>
      </c>
      <c r="DG352">
        <v>92.495900000000006</v>
      </c>
      <c r="DH352" t="s">
        <v>1385</v>
      </c>
      <c r="DI352" t="s">
        <v>1383</v>
      </c>
      <c r="DJ352">
        <v>0</v>
      </c>
      <c r="DK352">
        <v>100</v>
      </c>
      <c r="DL352">
        <v>8.8000000000000005E-3</v>
      </c>
      <c r="DM352">
        <v>91.595299999999995</v>
      </c>
      <c r="DN352" t="s">
        <v>1385</v>
      </c>
      <c r="DO352" t="s">
        <v>1383</v>
      </c>
      <c r="DP352">
        <v>0</v>
      </c>
      <c r="DQ352">
        <v>100</v>
      </c>
      <c r="DR352">
        <v>6.3E-3</v>
      </c>
      <c r="DS352">
        <v>94.871399999999994</v>
      </c>
      <c r="DT352">
        <v>0</v>
      </c>
      <c r="DU352">
        <v>0</v>
      </c>
    </row>
    <row r="353" spans="1:125" x14ac:dyDescent="0.25">
      <c r="A353">
        <v>0</v>
      </c>
      <c r="B353" t="s">
        <v>1386</v>
      </c>
      <c r="C353" t="s">
        <v>32</v>
      </c>
      <c r="D353" t="s">
        <v>1387</v>
      </c>
      <c r="E353" t="s">
        <v>1386</v>
      </c>
      <c r="F353">
        <v>5.0000000000000001E-4</v>
      </c>
      <c r="G353">
        <v>19.0656</v>
      </c>
      <c r="H353">
        <v>5.67E-2</v>
      </c>
      <c r="I353">
        <v>23.5486</v>
      </c>
      <c r="J353" t="s">
        <v>1387</v>
      </c>
      <c r="K353" t="s">
        <v>1386</v>
      </c>
      <c r="L353">
        <v>5.0000000000000001E-4</v>
      </c>
      <c r="M353">
        <v>19.0656</v>
      </c>
      <c r="N353">
        <v>5.67E-2</v>
      </c>
      <c r="O353">
        <v>23.5486</v>
      </c>
      <c r="P353" t="e">
        <f>-RFSPXATA</f>
        <v>#NAME?</v>
      </c>
      <c r="Q353" t="s">
        <v>1386</v>
      </c>
      <c r="R353">
        <v>2.8E-3</v>
      </c>
      <c r="S353">
        <v>8.9702999999999999</v>
      </c>
      <c r="T353">
        <v>3.15E-2</v>
      </c>
      <c r="U353">
        <v>23.361899999999999</v>
      </c>
      <c r="V353" t="s">
        <v>1388</v>
      </c>
      <c r="W353" t="s">
        <v>1386</v>
      </c>
      <c r="X353">
        <v>0</v>
      </c>
      <c r="Y353">
        <v>37</v>
      </c>
      <c r="Z353">
        <v>2.2499999999999999E-2</v>
      </c>
      <c r="AA353">
        <v>48.448399999999999</v>
      </c>
      <c r="AB353" t="s">
        <v>1388</v>
      </c>
      <c r="AC353" t="s">
        <v>1386</v>
      </c>
      <c r="AD353">
        <v>4.0000000000000002E-4</v>
      </c>
      <c r="AE353">
        <v>19.399999999999999</v>
      </c>
      <c r="AF353">
        <v>4.4499999999999998E-2</v>
      </c>
      <c r="AG353">
        <v>31.9755</v>
      </c>
      <c r="AH353" t="s">
        <v>1388</v>
      </c>
      <c r="AI353" t="s">
        <v>1386</v>
      </c>
      <c r="AJ353">
        <v>5.9999999999999995E-4</v>
      </c>
      <c r="AK353">
        <v>15</v>
      </c>
      <c r="AL353">
        <v>7.1800000000000003E-2</v>
      </c>
      <c r="AM353">
        <v>21.1569</v>
      </c>
      <c r="AN353" t="s">
        <v>1387</v>
      </c>
      <c r="AO353" t="s">
        <v>1386</v>
      </c>
      <c r="AP353">
        <v>4.0000000000000002E-4</v>
      </c>
      <c r="AQ353">
        <v>19.354800000000001</v>
      </c>
      <c r="AR353">
        <v>4.0099999999999997E-2</v>
      </c>
      <c r="AS353">
        <v>21.012499999999999</v>
      </c>
      <c r="AT353" t="e">
        <f>-RFSPXATA</f>
        <v>#NAME?</v>
      </c>
      <c r="AU353" t="s">
        <v>1386</v>
      </c>
      <c r="AV353">
        <v>1E-4</v>
      </c>
      <c r="AW353">
        <v>18.052600000000002</v>
      </c>
      <c r="AX353">
        <v>2.69E-2</v>
      </c>
      <c r="AY353">
        <v>33.321800000000003</v>
      </c>
      <c r="AZ353" t="e">
        <f>-RFSPXATA</f>
        <v>#NAME?</v>
      </c>
      <c r="BA353" t="s">
        <v>1386</v>
      </c>
      <c r="BB353">
        <v>1E-4</v>
      </c>
      <c r="BC353">
        <v>21.444400000000002</v>
      </c>
      <c r="BD353">
        <v>2.6700000000000002E-2</v>
      </c>
      <c r="BE353">
        <v>34.4649</v>
      </c>
      <c r="BF353" t="s">
        <v>1387</v>
      </c>
      <c r="BG353" t="s">
        <v>1386</v>
      </c>
      <c r="BH353">
        <v>2.7000000000000001E-3</v>
      </c>
      <c r="BI353">
        <v>8.1838999999999995</v>
      </c>
      <c r="BJ353">
        <v>5.5100000000000003E-2</v>
      </c>
      <c r="BK353">
        <v>13.091900000000001</v>
      </c>
      <c r="BL353" t="s">
        <v>1387</v>
      </c>
      <c r="BM353" t="s">
        <v>1386</v>
      </c>
      <c r="BN353">
        <v>1E-4</v>
      </c>
      <c r="BO353">
        <v>27.5</v>
      </c>
      <c r="BP353">
        <v>2.4799999999999999E-2</v>
      </c>
      <c r="BQ353">
        <v>40.505200000000002</v>
      </c>
      <c r="BR353" t="e">
        <f>-RFSPXATA</f>
        <v>#NAME?</v>
      </c>
      <c r="BS353" t="s">
        <v>1386</v>
      </c>
      <c r="BT353">
        <v>2.0000000000000001E-4</v>
      </c>
      <c r="BU353">
        <v>17.782599999999999</v>
      </c>
      <c r="BV353">
        <v>6.3200000000000006E-2</v>
      </c>
      <c r="BW353">
        <v>20.340800000000002</v>
      </c>
      <c r="BX353" t="s">
        <v>1389</v>
      </c>
      <c r="BY353" t="s">
        <v>1386</v>
      </c>
      <c r="BZ353">
        <v>4.0000000000000002E-4</v>
      </c>
      <c r="CA353">
        <v>15.0909</v>
      </c>
      <c r="CB353">
        <v>7.4700000000000003E-2</v>
      </c>
      <c r="CC353">
        <v>16.063500000000001</v>
      </c>
      <c r="CD353" t="s">
        <v>1387</v>
      </c>
      <c r="CE353" t="s">
        <v>1386</v>
      </c>
      <c r="CF353">
        <v>5.0000000000000001E-4</v>
      </c>
      <c r="CG353">
        <v>11.7174</v>
      </c>
      <c r="CH353">
        <v>5.0900000000000001E-2</v>
      </c>
      <c r="CI353">
        <v>16.489999999999998</v>
      </c>
      <c r="CJ353" t="s">
        <v>1387</v>
      </c>
      <c r="CK353" t="s">
        <v>1386</v>
      </c>
      <c r="CL353">
        <v>0</v>
      </c>
      <c r="CM353">
        <v>24.333300000000001</v>
      </c>
      <c r="CN353">
        <v>1.3599999999999999E-2</v>
      </c>
      <c r="CO353">
        <v>39.703499999999998</v>
      </c>
      <c r="CP353" t="s">
        <v>1387</v>
      </c>
      <c r="CQ353" t="s">
        <v>1386</v>
      </c>
      <c r="CR353">
        <v>2.0000000000000001E-4</v>
      </c>
      <c r="CS353">
        <v>19.516100000000002</v>
      </c>
      <c r="CT353">
        <v>2.5000000000000001E-2</v>
      </c>
      <c r="CU353">
        <v>33.875500000000002</v>
      </c>
      <c r="CV353" t="s">
        <v>1387</v>
      </c>
      <c r="CW353" t="s">
        <v>1386</v>
      </c>
      <c r="CX353">
        <v>4.0000000000000002E-4</v>
      </c>
      <c r="CY353">
        <v>19.3462</v>
      </c>
      <c r="CZ353">
        <v>2.9899999999999999E-2</v>
      </c>
      <c r="DA353">
        <v>33.789000000000001</v>
      </c>
      <c r="DB353" t="s">
        <v>1388</v>
      </c>
      <c r="DC353" t="s">
        <v>1386</v>
      </c>
      <c r="DD353">
        <v>2.9999999999999997E-4</v>
      </c>
      <c r="DE353">
        <v>17.8475</v>
      </c>
      <c r="DF353">
        <v>2.6700000000000002E-2</v>
      </c>
      <c r="DG353">
        <v>33.561500000000002</v>
      </c>
      <c r="DH353" t="s">
        <v>1389</v>
      </c>
      <c r="DI353" t="s">
        <v>1386</v>
      </c>
      <c r="DJ353">
        <v>1E-4</v>
      </c>
      <c r="DK353">
        <v>27.666699999999999</v>
      </c>
      <c r="DL353">
        <v>5.8500000000000003E-2</v>
      </c>
      <c r="DM353">
        <v>33.104999999999997</v>
      </c>
      <c r="DN353" t="s">
        <v>1390</v>
      </c>
      <c r="DO353" t="s">
        <v>1386</v>
      </c>
      <c r="DP353">
        <v>1E-4</v>
      </c>
      <c r="DQ353">
        <v>29.692299999999999</v>
      </c>
      <c r="DR353">
        <v>5.6500000000000002E-2</v>
      </c>
      <c r="DS353">
        <v>32.205500000000001</v>
      </c>
      <c r="DT353">
        <v>5.0000000000000001E-4</v>
      </c>
      <c r="DU353">
        <v>0</v>
      </c>
    </row>
    <row r="354" spans="1:125" x14ac:dyDescent="0.25">
      <c r="A354">
        <v>0</v>
      </c>
      <c r="B354" t="s">
        <v>1391</v>
      </c>
      <c r="C354" t="s">
        <v>32</v>
      </c>
      <c r="D354" t="s">
        <v>1392</v>
      </c>
      <c r="E354" t="s">
        <v>1391</v>
      </c>
      <c r="F354">
        <v>1E-4</v>
      </c>
      <c r="G354">
        <v>40.166699999999999</v>
      </c>
      <c r="H354">
        <v>1.52E-2</v>
      </c>
      <c r="I354">
        <v>80.160499999999999</v>
      </c>
      <c r="J354" t="s">
        <v>1392</v>
      </c>
      <c r="K354" t="s">
        <v>1391</v>
      </c>
      <c r="L354">
        <v>1E-4</v>
      </c>
      <c r="M354">
        <v>40.166699999999999</v>
      </c>
      <c r="N354">
        <v>1.52E-2</v>
      </c>
      <c r="O354">
        <v>80.160499999999999</v>
      </c>
      <c r="P354" t="s">
        <v>1392</v>
      </c>
      <c r="Q354" t="s">
        <v>1391</v>
      </c>
      <c r="R354">
        <v>0</v>
      </c>
      <c r="S354">
        <v>87.5</v>
      </c>
      <c r="T354">
        <v>4.3E-3</v>
      </c>
      <c r="U354">
        <v>96.885800000000003</v>
      </c>
      <c r="V354" t="s">
        <v>1392</v>
      </c>
      <c r="W354" t="s">
        <v>1391</v>
      </c>
      <c r="X354">
        <v>0</v>
      </c>
      <c r="Y354">
        <v>70</v>
      </c>
      <c r="Z354">
        <v>4.1999999999999997E-3</v>
      </c>
      <c r="AA354">
        <v>96.882900000000006</v>
      </c>
      <c r="AB354" t="s">
        <v>1392</v>
      </c>
      <c r="AC354" t="s">
        <v>1391</v>
      </c>
      <c r="AD354">
        <v>0</v>
      </c>
      <c r="AE354">
        <v>61.25</v>
      </c>
      <c r="AF354">
        <v>6.1000000000000004E-3</v>
      </c>
      <c r="AG354">
        <v>96.381</v>
      </c>
      <c r="AH354" t="s">
        <v>1393</v>
      </c>
      <c r="AI354" t="s">
        <v>1391</v>
      </c>
      <c r="AJ354">
        <v>1E-4</v>
      </c>
      <c r="AK354">
        <v>36.5</v>
      </c>
      <c r="AL354">
        <v>1.47E-2</v>
      </c>
      <c r="AM354">
        <v>92.493300000000005</v>
      </c>
      <c r="AN354" t="s">
        <v>1392</v>
      </c>
      <c r="AO354" t="s">
        <v>1391</v>
      </c>
      <c r="AP354">
        <v>0</v>
      </c>
      <c r="AQ354">
        <v>58.75</v>
      </c>
      <c r="AR354">
        <v>5.8999999999999999E-3</v>
      </c>
      <c r="AS354">
        <v>85.239800000000002</v>
      </c>
      <c r="AT354" t="s">
        <v>1392</v>
      </c>
      <c r="AU354" t="s">
        <v>1391</v>
      </c>
      <c r="AV354">
        <v>0</v>
      </c>
      <c r="AW354">
        <v>55</v>
      </c>
      <c r="AX354">
        <v>4.7999999999999996E-3</v>
      </c>
      <c r="AY354">
        <v>84.913499999999999</v>
      </c>
      <c r="AZ354" t="s">
        <v>1392</v>
      </c>
      <c r="BA354" t="s">
        <v>1391</v>
      </c>
      <c r="BB354">
        <v>0</v>
      </c>
      <c r="BC354">
        <v>60</v>
      </c>
      <c r="BD354">
        <v>4.4999999999999997E-3</v>
      </c>
      <c r="BE354">
        <v>86.867099999999994</v>
      </c>
      <c r="BF354" t="s">
        <v>1393</v>
      </c>
      <c r="BG354" t="s">
        <v>1391</v>
      </c>
      <c r="BH354">
        <v>0</v>
      </c>
      <c r="BI354">
        <v>62.5</v>
      </c>
      <c r="BJ354">
        <v>7.7000000000000002E-3</v>
      </c>
      <c r="BK354">
        <v>95.305400000000006</v>
      </c>
      <c r="BL354" t="s">
        <v>1392</v>
      </c>
      <c r="BM354" t="s">
        <v>1391</v>
      </c>
      <c r="BN354">
        <v>0</v>
      </c>
      <c r="BO354">
        <v>61.666699999999999</v>
      </c>
      <c r="BP354">
        <v>5.1999999999999998E-3</v>
      </c>
      <c r="BQ354">
        <v>95.038200000000003</v>
      </c>
      <c r="BR354" t="s">
        <v>1392</v>
      </c>
      <c r="BS354" t="s">
        <v>1391</v>
      </c>
      <c r="BT354">
        <v>0</v>
      </c>
      <c r="BU354">
        <v>75</v>
      </c>
      <c r="BV354">
        <v>9.5999999999999992E-3</v>
      </c>
      <c r="BW354">
        <v>91.5959</v>
      </c>
      <c r="BX354" t="s">
        <v>1393</v>
      </c>
      <c r="BY354" t="s">
        <v>1391</v>
      </c>
      <c r="BZ354">
        <v>0</v>
      </c>
      <c r="CA354">
        <v>56.666699999999999</v>
      </c>
      <c r="CB354">
        <v>7.4999999999999997E-3</v>
      </c>
      <c r="CC354">
        <v>94.835800000000006</v>
      </c>
      <c r="CD354" t="s">
        <v>1393</v>
      </c>
      <c r="CE354" t="s">
        <v>1391</v>
      </c>
      <c r="CF354">
        <v>0</v>
      </c>
      <c r="CG354">
        <v>70</v>
      </c>
      <c r="CH354">
        <v>4.1999999999999997E-3</v>
      </c>
      <c r="CI354">
        <v>95.2166</v>
      </c>
      <c r="CJ354" t="s">
        <v>1394</v>
      </c>
      <c r="CK354" t="s">
        <v>1391</v>
      </c>
      <c r="CL354">
        <v>0</v>
      </c>
      <c r="CM354">
        <v>55</v>
      </c>
      <c r="CN354">
        <v>3.0000000000000001E-3</v>
      </c>
      <c r="CO354">
        <v>90.333299999999994</v>
      </c>
      <c r="CP354" t="s">
        <v>1392</v>
      </c>
      <c r="CQ354" t="s">
        <v>1391</v>
      </c>
      <c r="CR354">
        <v>0</v>
      </c>
      <c r="CS354">
        <v>62.5</v>
      </c>
      <c r="CT354">
        <v>4.5999999999999999E-3</v>
      </c>
      <c r="CU354">
        <v>94.098600000000005</v>
      </c>
      <c r="CV354" t="s">
        <v>1392</v>
      </c>
      <c r="CW354" t="s">
        <v>1391</v>
      </c>
      <c r="CX354">
        <v>0</v>
      </c>
      <c r="CY354">
        <v>58.75</v>
      </c>
      <c r="CZ354">
        <v>5.7000000000000002E-3</v>
      </c>
      <c r="DA354">
        <v>93.762100000000004</v>
      </c>
      <c r="DB354" t="s">
        <v>1394</v>
      </c>
      <c r="DC354" t="s">
        <v>1391</v>
      </c>
      <c r="DD354">
        <v>0</v>
      </c>
      <c r="DE354">
        <v>50</v>
      </c>
      <c r="DF354">
        <v>5.1000000000000004E-3</v>
      </c>
      <c r="DG354">
        <v>87.6721</v>
      </c>
      <c r="DH354" t="s">
        <v>1392</v>
      </c>
      <c r="DI354" t="s">
        <v>1391</v>
      </c>
      <c r="DJ354">
        <v>0</v>
      </c>
      <c r="DK354">
        <v>42</v>
      </c>
      <c r="DL354">
        <v>1.9300000000000001E-2</v>
      </c>
      <c r="DM354">
        <v>71.512699999999995</v>
      </c>
      <c r="DN354" t="s">
        <v>1392</v>
      </c>
      <c r="DO354" t="s">
        <v>1391</v>
      </c>
      <c r="DP354">
        <v>0</v>
      </c>
      <c r="DQ354">
        <v>56.25</v>
      </c>
      <c r="DR354">
        <v>1.1299999999999999E-2</v>
      </c>
      <c r="DS354">
        <v>84.452699999999993</v>
      </c>
      <c r="DT354">
        <v>0</v>
      </c>
      <c r="DU354">
        <v>0</v>
      </c>
    </row>
    <row r="355" spans="1:125" x14ac:dyDescent="0.25">
      <c r="A355">
        <v>0</v>
      </c>
      <c r="B355" t="s">
        <v>1395</v>
      </c>
      <c r="C355" t="s">
        <v>32</v>
      </c>
      <c r="D355" t="s">
        <v>1396</v>
      </c>
      <c r="E355" t="s">
        <v>1395</v>
      </c>
      <c r="F355">
        <v>6.9999999999999999E-4</v>
      </c>
      <c r="G355">
        <v>17.282399999999999</v>
      </c>
      <c r="H355">
        <v>6.4799999999999996E-2</v>
      </c>
      <c r="I355">
        <v>19.817499999999999</v>
      </c>
      <c r="J355" t="s">
        <v>1396</v>
      </c>
      <c r="K355" t="s">
        <v>1395</v>
      </c>
      <c r="L355">
        <v>6.9999999999999999E-4</v>
      </c>
      <c r="M355">
        <v>17.282399999999999</v>
      </c>
      <c r="N355">
        <v>6.4799999999999996E-2</v>
      </c>
      <c r="O355">
        <v>19.817499999999999</v>
      </c>
      <c r="P355" t="s">
        <v>1396</v>
      </c>
      <c r="Q355" t="s">
        <v>1395</v>
      </c>
      <c r="R355">
        <v>1E-4</v>
      </c>
      <c r="S355">
        <v>48.75</v>
      </c>
      <c r="T355">
        <v>1.9699999999999999E-2</v>
      </c>
      <c r="U355">
        <v>48.048099999999998</v>
      </c>
      <c r="V355" t="s">
        <v>1396</v>
      </c>
      <c r="W355" t="s">
        <v>1395</v>
      </c>
      <c r="X355">
        <v>1E-4</v>
      </c>
      <c r="Y355">
        <v>29.166699999999999</v>
      </c>
      <c r="Z355">
        <v>3.6499999999999998E-2</v>
      </c>
      <c r="AA355">
        <v>27.85</v>
      </c>
      <c r="AB355" t="s">
        <v>1396</v>
      </c>
      <c r="AC355" t="s">
        <v>1395</v>
      </c>
      <c r="AD355">
        <v>1E-4</v>
      </c>
      <c r="AE355">
        <v>32.666699999999999</v>
      </c>
      <c r="AF355">
        <v>3.61E-2</v>
      </c>
      <c r="AG355">
        <v>40.703600000000002</v>
      </c>
      <c r="AH355" t="s">
        <v>1396</v>
      </c>
      <c r="AI355" t="s">
        <v>1395</v>
      </c>
      <c r="AJ355">
        <v>1E-4</v>
      </c>
      <c r="AK355">
        <v>43</v>
      </c>
      <c r="AL355">
        <v>4.07E-2</v>
      </c>
      <c r="AM355">
        <v>47.6967</v>
      </c>
      <c r="AN355" t="s">
        <v>1396</v>
      </c>
      <c r="AO355" t="s">
        <v>1395</v>
      </c>
      <c r="AP355">
        <v>1.7399999999999999E-2</v>
      </c>
      <c r="AQ355">
        <v>3.6461999999999999</v>
      </c>
      <c r="AR355">
        <v>0.1139</v>
      </c>
      <c r="AS355">
        <v>4.5038999999999998</v>
      </c>
      <c r="AT355" t="s">
        <v>1396</v>
      </c>
      <c r="AU355" t="s">
        <v>1395</v>
      </c>
      <c r="AV355">
        <v>1E-3</v>
      </c>
      <c r="AW355">
        <v>8.3931000000000004</v>
      </c>
      <c r="AX355">
        <v>7.2999999999999995E-2</v>
      </c>
      <c r="AY355">
        <v>13.071400000000001</v>
      </c>
      <c r="AZ355" t="s">
        <v>1396</v>
      </c>
      <c r="BA355" t="s">
        <v>1395</v>
      </c>
      <c r="BB355">
        <v>1.4E-3</v>
      </c>
      <c r="BC355">
        <v>9.4202999999999992</v>
      </c>
      <c r="BD355">
        <v>8.3400000000000002E-2</v>
      </c>
      <c r="BE355">
        <v>11.88</v>
      </c>
      <c r="BF355" t="s">
        <v>1396</v>
      </c>
      <c r="BG355" t="s">
        <v>1395</v>
      </c>
      <c r="BH355">
        <v>1.6999999999999999E-3</v>
      </c>
      <c r="BI355">
        <v>10.376200000000001</v>
      </c>
      <c r="BJ355">
        <v>6.2199999999999998E-2</v>
      </c>
      <c r="BK355">
        <v>9.8627000000000002</v>
      </c>
      <c r="BL355" t="s">
        <v>1396</v>
      </c>
      <c r="BM355" t="s">
        <v>1395</v>
      </c>
      <c r="BN355">
        <v>2.7000000000000001E-3</v>
      </c>
      <c r="BO355">
        <v>7.6063999999999998</v>
      </c>
      <c r="BP355">
        <v>7.3099999999999998E-2</v>
      </c>
      <c r="BQ355">
        <v>10.488200000000001</v>
      </c>
      <c r="BR355" t="s">
        <v>1396</v>
      </c>
      <c r="BS355" t="s">
        <v>1395</v>
      </c>
      <c r="BT355">
        <v>0</v>
      </c>
      <c r="BU355">
        <v>41</v>
      </c>
      <c r="BV355">
        <v>3.2099999999999997E-2</v>
      </c>
      <c r="BW355">
        <v>46.122599999999998</v>
      </c>
      <c r="BX355" t="s">
        <v>1396</v>
      </c>
      <c r="BY355" t="s">
        <v>1395</v>
      </c>
      <c r="BZ355">
        <v>1E-4</v>
      </c>
      <c r="CA355">
        <v>30.571400000000001</v>
      </c>
      <c r="CB355">
        <v>4.3799999999999999E-2</v>
      </c>
      <c r="CC355">
        <v>32.592700000000001</v>
      </c>
      <c r="CD355" t="s">
        <v>1396</v>
      </c>
      <c r="CE355" t="s">
        <v>1395</v>
      </c>
      <c r="CF355">
        <v>2.9999999999999997E-4</v>
      </c>
      <c r="CG355">
        <v>14.2979</v>
      </c>
      <c r="CH355">
        <v>5.2999999999999999E-2</v>
      </c>
      <c r="CI355">
        <v>15.587400000000001</v>
      </c>
      <c r="CJ355" t="s">
        <v>1396</v>
      </c>
      <c r="CK355" t="s">
        <v>1395</v>
      </c>
      <c r="CL355">
        <v>1E-3</v>
      </c>
      <c r="CM355">
        <v>7.4718999999999998</v>
      </c>
      <c r="CN355">
        <v>3.4799999999999998E-2</v>
      </c>
      <c r="CO355">
        <v>14.4353</v>
      </c>
      <c r="CP355" t="s">
        <v>1396</v>
      </c>
      <c r="CQ355" t="s">
        <v>1395</v>
      </c>
      <c r="CR355">
        <v>2.7000000000000001E-3</v>
      </c>
      <c r="CS355">
        <v>6.9680999999999997</v>
      </c>
      <c r="CT355">
        <v>6.5799999999999997E-2</v>
      </c>
      <c r="CU355">
        <v>9.3613999999999997</v>
      </c>
      <c r="CV355" t="s">
        <v>1396</v>
      </c>
      <c r="CW355" t="s">
        <v>1395</v>
      </c>
      <c r="CX355">
        <v>4.7000000000000002E-3</v>
      </c>
      <c r="CY355">
        <v>6.8818999999999999</v>
      </c>
      <c r="CZ355">
        <v>7.8200000000000006E-2</v>
      </c>
      <c r="DA355">
        <v>8.9743999999999993</v>
      </c>
      <c r="DB355" t="s">
        <v>1396</v>
      </c>
      <c r="DC355" t="s">
        <v>1395</v>
      </c>
      <c r="DD355">
        <v>4.4999999999999997E-3</v>
      </c>
      <c r="DE355">
        <v>6.3315000000000001</v>
      </c>
      <c r="DF355">
        <v>6.6799999999999998E-2</v>
      </c>
      <c r="DG355">
        <v>11.894</v>
      </c>
      <c r="DH355" t="s">
        <v>1396</v>
      </c>
      <c r="DI355" t="s">
        <v>1395</v>
      </c>
      <c r="DJ355">
        <v>2.0000000000000001E-4</v>
      </c>
      <c r="DK355">
        <v>21.04</v>
      </c>
      <c r="DL355">
        <v>6.7100000000000007E-2</v>
      </c>
      <c r="DM355">
        <v>28.960799999999999</v>
      </c>
      <c r="DN355" t="s">
        <v>1396</v>
      </c>
      <c r="DO355" t="s">
        <v>1395</v>
      </c>
      <c r="DP355">
        <v>8.0000000000000004E-4</v>
      </c>
      <c r="DQ355">
        <v>16.459299999999999</v>
      </c>
      <c r="DR355">
        <v>7.6100000000000001E-2</v>
      </c>
      <c r="DS355">
        <v>23.659800000000001</v>
      </c>
      <c r="DT355">
        <v>2E-3</v>
      </c>
      <c r="DU355">
        <v>0</v>
      </c>
    </row>
    <row r="356" spans="1:125" x14ac:dyDescent="0.25">
      <c r="A356">
        <v>0</v>
      </c>
      <c r="B356" t="s">
        <v>1397</v>
      </c>
      <c r="C356" t="s">
        <v>32</v>
      </c>
      <c r="D356" t="s">
        <v>1398</v>
      </c>
      <c r="E356" t="s">
        <v>1397</v>
      </c>
      <c r="F356">
        <v>2.9999999999999997E-4</v>
      </c>
      <c r="G356">
        <v>25.148099999999999</v>
      </c>
      <c r="H356">
        <v>4.36E-2</v>
      </c>
      <c r="I356">
        <v>32.397500000000001</v>
      </c>
      <c r="J356" t="s">
        <v>1398</v>
      </c>
      <c r="K356" t="s">
        <v>1397</v>
      </c>
      <c r="L356">
        <v>2.9999999999999997E-4</v>
      </c>
      <c r="M356">
        <v>25.148099999999999</v>
      </c>
      <c r="N356">
        <v>4.36E-2</v>
      </c>
      <c r="O356">
        <v>32.397500000000001</v>
      </c>
      <c r="P356" t="e">
        <f>-FSPXATAX</f>
        <v>#NAME?</v>
      </c>
      <c r="Q356" t="s">
        <v>1397</v>
      </c>
      <c r="R356">
        <v>0</v>
      </c>
      <c r="S356">
        <v>55.5</v>
      </c>
      <c r="T356">
        <v>1.3899999999999999E-2</v>
      </c>
      <c r="U356">
        <v>69.343100000000007</v>
      </c>
      <c r="V356" t="s">
        <v>1399</v>
      </c>
      <c r="W356" t="s">
        <v>1397</v>
      </c>
      <c r="X356">
        <v>0</v>
      </c>
      <c r="Y356">
        <v>42</v>
      </c>
      <c r="Z356">
        <v>1.8499999999999999E-2</v>
      </c>
      <c r="AA356">
        <v>58.408799999999999</v>
      </c>
      <c r="AB356" t="s">
        <v>1400</v>
      </c>
      <c r="AC356" t="s">
        <v>1397</v>
      </c>
      <c r="AD356">
        <v>1E-4</v>
      </c>
      <c r="AE356">
        <v>40.25</v>
      </c>
      <c r="AF356">
        <v>2.4400000000000002E-2</v>
      </c>
      <c r="AG356">
        <v>58.902299999999997</v>
      </c>
      <c r="AH356" t="s">
        <v>1400</v>
      </c>
      <c r="AI356" t="s">
        <v>1397</v>
      </c>
      <c r="AJ356">
        <v>0</v>
      </c>
      <c r="AK356">
        <v>50</v>
      </c>
      <c r="AL356">
        <v>3.0800000000000001E-2</v>
      </c>
      <c r="AM356">
        <v>63.396799999999999</v>
      </c>
      <c r="AN356" t="s">
        <v>1401</v>
      </c>
      <c r="AO356" t="s">
        <v>1397</v>
      </c>
      <c r="AP356">
        <v>4.5499999999999999E-2</v>
      </c>
      <c r="AQ356">
        <v>1.9115</v>
      </c>
      <c r="AR356">
        <v>0.17119999999999999</v>
      </c>
      <c r="AS356">
        <v>1.9181999999999999</v>
      </c>
      <c r="AT356" t="s">
        <v>1400</v>
      </c>
      <c r="AU356" t="s">
        <v>1397</v>
      </c>
      <c r="AV356">
        <v>5.4999999999999997E-3</v>
      </c>
      <c r="AW356">
        <v>4.3311999999999999</v>
      </c>
      <c r="AX356">
        <v>0.14330000000000001</v>
      </c>
      <c r="AY356">
        <v>5.7187999999999999</v>
      </c>
      <c r="AZ356" t="s">
        <v>1400</v>
      </c>
      <c r="BA356" t="s">
        <v>1397</v>
      </c>
      <c r="BB356">
        <v>5.1999999999999998E-3</v>
      </c>
      <c r="BC356">
        <v>5.7847</v>
      </c>
      <c r="BD356">
        <v>0.1265</v>
      </c>
      <c r="BE356">
        <v>7.1219999999999999</v>
      </c>
      <c r="BF356" t="s">
        <v>1398</v>
      </c>
      <c r="BG356" t="s">
        <v>1397</v>
      </c>
      <c r="BH356">
        <v>1.1999999999999999E-3</v>
      </c>
      <c r="BI356">
        <v>12.3652</v>
      </c>
      <c r="BJ356">
        <v>5.1700000000000003E-2</v>
      </c>
      <c r="BK356">
        <v>14.9732</v>
      </c>
      <c r="BL356" t="s">
        <v>1399</v>
      </c>
      <c r="BM356" t="s">
        <v>1397</v>
      </c>
      <c r="BN356">
        <v>2.0999999999999999E-3</v>
      </c>
      <c r="BO356">
        <v>8.5881000000000007</v>
      </c>
      <c r="BP356">
        <v>7.5200000000000003E-2</v>
      </c>
      <c r="BQ356">
        <v>10.007099999999999</v>
      </c>
      <c r="BR356" t="s">
        <v>1402</v>
      </c>
      <c r="BS356" t="s">
        <v>1397</v>
      </c>
      <c r="BT356">
        <v>1E-4</v>
      </c>
      <c r="BU356">
        <v>20.428599999999999</v>
      </c>
      <c r="BV356">
        <v>6.4899999999999999E-2</v>
      </c>
      <c r="BW356">
        <v>19.556999999999999</v>
      </c>
      <c r="BX356" t="s">
        <v>1401</v>
      </c>
      <c r="BY356" t="s">
        <v>1397</v>
      </c>
      <c r="BZ356">
        <v>2.0000000000000001E-4</v>
      </c>
      <c r="CA356">
        <v>19.035699999999999</v>
      </c>
      <c r="CB356">
        <v>7.0199999999999999E-2</v>
      </c>
      <c r="CC356">
        <v>17.622800000000002</v>
      </c>
      <c r="CD356" t="s">
        <v>1398</v>
      </c>
      <c r="CE356" t="s">
        <v>1397</v>
      </c>
      <c r="CF356">
        <v>2.0000000000000001E-4</v>
      </c>
      <c r="CG356">
        <v>15.4595</v>
      </c>
      <c r="CH356">
        <v>5.4300000000000001E-2</v>
      </c>
      <c r="CI356">
        <v>15.0656</v>
      </c>
      <c r="CJ356" t="s">
        <v>1400</v>
      </c>
      <c r="CK356" t="s">
        <v>1397</v>
      </c>
      <c r="CL356">
        <v>1.1999999999999999E-3</v>
      </c>
      <c r="CM356">
        <v>6.7720000000000002</v>
      </c>
      <c r="CN356">
        <v>4.4900000000000002E-2</v>
      </c>
      <c r="CO356">
        <v>10.0244</v>
      </c>
      <c r="CP356" t="s">
        <v>1399</v>
      </c>
      <c r="CQ356" t="s">
        <v>1397</v>
      </c>
      <c r="CR356">
        <v>5.0000000000000001E-3</v>
      </c>
      <c r="CS356">
        <v>5.2864000000000004</v>
      </c>
      <c r="CT356">
        <v>8.1000000000000003E-2</v>
      </c>
      <c r="CU356">
        <v>6.6582999999999997</v>
      </c>
      <c r="CV356" t="s">
        <v>1399</v>
      </c>
      <c r="CW356" t="s">
        <v>1397</v>
      </c>
      <c r="CX356">
        <v>6.7000000000000002E-3</v>
      </c>
      <c r="CY356">
        <v>5.8276000000000003</v>
      </c>
      <c r="CZ356">
        <v>9.4500000000000001E-2</v>
      </c>
      <c r="DA356">
        <v>6.4852999999999996</v>
      </c>
      <c r="DB356" t="s">
        <v>1400</v>
      </c>
      <c r="DC356" t="s">
        <v>1397</v>
      </c>
      <c r="DD356">
        <v>7.1999999999999998E-3</v>
      </c>
      <c r="DE356">
        <v>5.1563999999999997</v>
      </c>
      <c r="DF356">
        <v>9.3700000000000006E-2</v>
      </c>
      <c r="DG356">
        <v>7.0910000000000002</v>
      </c>
      <c r="DH356" t="s">
        <v>1400</v>
      </c>
      <c r="DI356" t="s">
        <v>1397</v>
      </c>
      <c r="DJ356">
        <v>5.4000000000000003E-3</v>
      </c>
      <c r="DK356">
        <v>5.2984</v>
      </c>
      <c r="DL356">
        <v>0.19189999999999999</v>
      </c>
      <c r="DM356">
        <v>6.9043000000000001</v>
      </c>
      <c r="DN356" t="s">
        <v>1400</v>
      </c>
      <c r="DO356" t="s">
        <v>1397</v>
      </c>
      <c r="DP356">
        <v>7.6E-3</v>
      </c>
      <c r="DQ356">
        <v>6.4587000000000003</v>
      </c>
      <c r="DR356">
        <v>0.17660000000000001</v>
      </c>
      <c r="DS356">
        <v>7.3159000000000001</v>
      </c>
      <c r="DT356">
        <v>4.7000000000000002E-3</v>
      </c>
      <c r="DU356">
        <v>1</v>
      </c>
    </row>
    <row r="357" spans="1:125" x14ac:dyDescent="0.25">
      <c r="A357">
        <v>0</v>
      </c>
      <c r="B357" t="s">
        <v>1403</v>
      </c>
      <c r="C357" t="s">
        <v>32</v>
      </c>
      <c r="D357" t="s">
        <v>1404</v>
      </c>
      <c r="E357" t="s">
        <v>1403</v>
      </c>
      <c r="F357">
        <v>0</v>
      </c>
      <c r="G357">
        <v>64.285700000000006</v>
      </c>
      <c r="H357">
        <v>1.2E-2</v>
      </c>
      <c r="I357">
        <v>88.367999999999995</v>
      </c>
      <c r="J357" t="s">
        <v>1404</v>
      </c>
      <c r="K357" t="s">
        <v>1403</v>
      </c>
      <c r="L357">
        <v>0</v>
      </c>
      <c r="M357">
        <v>64.285700000000006</v>
      </c>
      <c r="N357">
        <v>1.2E-2</v>
      </c>
      <c r="O357">
        <v>88.367999999999995</v>
      </c>
      <c r="P357" t="s">
        <v>1404</v>
      </c>
      <c r="Q357" t="s">
        <v>1403</v>
      </c>
      <c r="R357">
        <v>1E-4</v>
      </c>
      <c r="S357">
        <v>37.125</v>
      </c>
      <c r="T357">
        <v>1.3299999999999999E-2</v>
      </c>
      <c r="U357">
        <v>71.717699999999994</v>
      </c>
      <c r="V357" t="s">
        <v>1404</v>
      </c>
      <c r="W357" t="s">
        <v>1403</v>
      </c>
      <c r="X357">
        <v>0</v>
      </c>
      <c r="Y357">
        <v>67.5</v>
      </c>
      <c r="Z357">
        <v>7.6E-3</v>
      </c>
      <c r="AA357">
        <v>92.800299999999993</v>
      </c>
      <c r="AB357" t="s">
        <v>1404</v>
      </c>
      <c r="AC357" t="s">
        <v>1403</v>
      </c>
      <c r="AD357">
        <v>0</v>
      </c>
      <c r="AE357">
        <v>75</v>
      </c>
      <c r="AF357">
        <v>9.7999999999999997E-3</v>
      </c>
      <c r="AG357">
        <v>92.251800000000003</v>
      </c>
      <c r="AH357" t="s">
        <v>1404</v>
      </c>
      <c r="AI357" t="s">
        <v>1403</v>
      </c>
      <c r="AJ357">
        <v>0</v>
      </c>
      <c r="AK357">
        <v>77.5</v>
      </c>
      <c r="AL357">
        <v>1.54E-2</v>
      </c>
      <c r="AM357">
        <v>91.466300000000004</v>
      </c>
      <c r="AN357" t="s">
        <v>1404</v>
      </c>
      <c r="AO357" t="s">
        <v>1403</v>
      </c>
      <c r="AP357">
        <v>0</v>
      </c>
      <c r="AQ357">
        <v>70</v>
      </c>
      <c r="AR357">
        <v>6.6E-3</v>
      </c>
      <c r="AS357">
        <v>82.035799999999995</v>
      </c>
      <c r="AT357" t="s">
        <v>1404</v>
      </c>
      <c r="AU357" t="s">
        <v>1403</v>
      </c>
      <c r="AV357">
        <v>0</v>
      </c>
      <c r="AW357">
        <v>100</v>
      </c>
      <c r="AX357">
        <v>3.0999999999999999E-3</v>
      </c>
      <c r="AY357">
        <v>93.266499999999994</v>
      </c>
      <c r="AZ357" t="s">
        <v>1404</v>
      </c>
      <c r="BA357" t="s">
        <v>1403</v>
      </c>
      <c r="BB357">
        <v>0</v>
      </c>
      <c r="BC357">
        <v>100</v>
      </c>
      <c r="BD357">
        <v>2.8999999999999998E-3</v>
      </c>
      <c r="BE357">
        <v>94.370400000000004</v>
      </c>
      <c r="BF357" t="s">
        <v>1404</v>
      </c>
      <c r="BG357" t="s">
        <v>1403</v>
      </c>
      <c r="BH357">
        <v>0</v>
      </c>
      <c r="BI357">
        <v>72.5</v>
      </c>
      <c r="BJ357">
        <v>9.5999999999999992E-3</v>
      </c>
      <c r="BK357">
        <v>91.372699999999995</v>
      </c>
      <c r="BL357" t="s">
        <v>1404</v>
      </c>
      <c r="BM357" t="s">
        <v>1403</v>
      </c>
      <c r="BN357">
        <v>0</v>
      </c>
      <c r="BO357">
        <v>90</v>
      </c>
      <c r="BP357">
        <v>4.4999999999999997E-3</v>
      </c>
      <c r="BQ357">
        <v>95.667900000000003</v>
      </c>
      <c r="BR357" t="s">
        <v>1404</v>
      </c>
      <c r="BS357" t="s">
        <v>1403</v>
      </c>
      <c r="BT357">
        <v>0</v>
      </c>
      <c r="BU357">
        <v>41.5</v>
      </c>
      <c r="BV357">
        <v>2.1999999999999999E-2</v>
      </c>
      <c r="BW357">
        <v>63.042400000000001</v>
      </c>
      <c r="BX357" t="s">
        <v>1404</v>
      </c>
      <c r="BY357" t="s">
        <v>1403</v>
      </c>
      <c r="BZ357">
        <v>0</v>
      </c>
      <c r="CA357">
        <v>34.75</v>
      </c>
      <c r="CB357">
        <v>2.5899999999999999E-2</v>
      </c>
      <c r="CC357">
        <v>54.396700000000003</v>
      </c>
      <c r="CD357" t="s">
        <v>1404</v>
      </c>
      <c r="CE357" t="s">
        <v>1403</v>
      </c>
      <c r="CF357">
        <v>0</v>
      </c>
      <c r="CG357">
        <v>37.5</v>
      </c>
      <c r="CH357">
        <v>1.46E-2</v>
      </c>
      <c r="CI357">
        <v>57.934699999999999</v>
      </c>
      <c r="CJ357" t="s">
        <v>1404</v>
      </c>
      <c r="CK357" t="s">
        <v>1403</v>
      </c>
      <c r="CL357">
        <v>0</v>
      </c>
      <c r="CM357">
        <v>100</v>
      </c>
      <c r="CN357">
        <v>2.2000000000000001E-3</v>
      </c>
      <c r="CO357">
        <v>95.042699999999996</v>
      </c>
      <c r="CP357" t="s">
        <v>1404</v>
      </c>
      <c r="CQ357" t="s">
        <v>1403</v>
      </c>
      <c r="CR357">
        <v>0</v>
      </c>
      <c r="CS357">
        <v>90</v>
      </c>
      <c r="CT357">
        <v>4.7999999999999996E-3</v>
      </c>
      <c r="CU357">
        <v>93.347499999999997</v>
      </c>
      <c r="CV357" t="s">
        <v>1404</v>
      </c>
      <c r="CW357" t="s">
        <v>1403</v>
      </c>
      <c r="CX357">
        <v>0</v>
      </c>
      <c r="CY357">
        <v>80</v>
      </c>
      <c r="CZ357">
        <v>5.7000000000000002E-3</v>
      </c>
      <c r="DA357">
        <v>93.5852</v>
      </c>
      <c r="DB357" t="s">
        <v>1404</v>
      </c>
      <c r="DC357" t="s">
        <v>1403</v>
      </c>
      <c r="DD357">
        <v>0</v>
      </c>
      <c r="DE357">
        <v>80</v>
      </c>
      <c r="DF357">
        <v>3.8E-3</v>
      </c>
      <c r="DG357">
        <v>93.123999999999995</v>
      </c>
      <c r="DH357" t="s">
        <v>1404</v>
      </c>
      <c r="DI357" t="s">
        <v>1403</v>
      </c>
      <c r="DJ357">
        <v>0</v>
      </c>
      <c r="DK357">
        <v>70</v>
      </c>
      <c r="DL357">
        <v>9.9000000000000008E-3</v>
      </c>
      <c r="DM357">
        <v>89.480699999999999</v>
      </c>
      <c r="DN357" t="s">
        <v>1404</v>
      </c>
      <c r="DO357" t="s">
        <v>1403</v>
      </c>
      <c r="DP357">
        <v>0</v>
      </c>
      <c r="DQ357">
        <v>100</v>
      </c>
      <c r="DR357">
        <v>6.4999999999999997E-3</v>
      </c>
      <c r="DS357">
        <v>94.542000000000002</v>
      </c>
      <c r="DT357">
        <v>0</v>
      </c>
      <c r="DU357">
        <v>0</v>
      </c>
    </row>
    <row r="358" spans="1:125" x14ac:dyDescent="0.25">
      <c r="A358">
        <v>0</v>
      </c>
      <c r="B358" t="s">
        <v>1405</v>
      </c>
      <c r="C358" t="s">
        <v>32</v>
      </c>
      <c r="D358" t="s">
        <v>1406</v>
      </c>
      <c r="E358" t="s">
        <v>1405</v>
      </c>
      <c r="F358">
        <v>1E-4</v>
      </c>
      <c r="G358">
        <v>39.571399999999997</v>
      </c>
      <c r="H358">
        <v>3.4099999999999998E-2</v>
      </c>
      <c r="I358">
        <v>42.719700000000003</v>
      </c>
      <c r="J358" t="s">
        <v>1406</v>
      </c>
      <c r="K358" t="s">
        <v>1405</v>
      </c>
      <c r="L358">
        <v>1E-4</v>
      </c>
      <c r="M358">
        <v>39.571399999999997</v>
      </c>
      <c r="N358">
        <v>3.4099999999999998E-2</v>
      </c>
      <c r="O358">
        <v>42.719700000000003</v>
      </c>
      <c r="P358" t="s">
        <v>1406</v>
      </c>
      <c r="Q358" t="s">
        <v>1405</v>
      </c>
      <c r="R358">
        <v>0</v>
      </c>
      <c r="S358">
        <v>73.75</v>
      </c>
      <c r="T358">
        <v>1.54E-2</v>
      </c>
      <c r="U358">
        <v>63.139099999999999</v>
      </c>
      <c r="V358" t="s">
        <v>1406</v>
      </c>
      <c r="W358" t="s">
        <v>1405</v>
      </c>
      <c r="X358">
        <v>0</v>
      </c>
      <c r="Y358">
        <v>65</v>
      </c>
      <c r="Z358">
        <v>1.4500000000000001E-2</v>
      </c>
      <c r="AA358">
        <v>70.383600000000001</v>
      </c>
      <c r="AB358" t="s">
        <v>1406</v>
      </c>
      <c r="AC358" t="s">
        <v>1405</v>
      </c>
      <c r="AD358">
        <v>0</v>
      </c>
      <c r="AE358">
        <v>65</v>
      </c>
      <c r="AF358">
        <v>2.1899999999999999E-2</v>
      </c>
      <c r="AG358">
        <v>63.997100000000003</v>
      </c>
      <c r="AH358" t="s">
        <v>1407</v>
      </c>
      <c r="AI358" t="s">
        <v>1405</v>
      </c>
      <c r="AJ358">
        <v>0</v>
      </c>
      <c r="AK358">
        <v>65</v>
      </c>
      <c r="AL358">
        <v>3.15E-2</v>
      </c>
      <c r="AM358">
        <v>62.031999999999996</v>
      </c>
      <c r="AN358" t="s">
        <v>1406</v>
      </c>
      <c r="AO358" t="s">
        <v>1405</v>
      </c>
      <c r="AP358">
        <v>1E-4</v>
      </c>
      <c r="AQ358">
        <v>32.4</v>
      </c>
      <c r="AR358">
        <v>2.0899999999999998E-2</v>
      </c>
      <c r="AS358">
        <v>40.176000000000002</v>
      </c>
      <c r="AT358" t="s">
        <v>1406</v>
      </c>
      <c r="AU358" t="s">
        <v>1405</v>
      </c>
      <c r="AV358">
        <v>1E-4</v>
      </c>
      <c r="AW358">
        <v>18.631599999999999</v>
      </c>
      <c r="AX358">
        <v>5.5300000000000002E-2</v>
      </c>
      <c r="AY358">
        <v>17.530999999999999</v>
      </c>
      <c r="AZ358" t="s">
        <v>1406</v>
      </c>
      <c r="BA358" t="s">
        <v>1405</v>
      </c>
      <c r="BB358">
        <v>1E-4</v>
      </c>
      <c r="BC358">
        <v>23.538499999999999</v>
      </c>
      <c r="BD358">
        <v>4.6699999999999998E-2</v>
      </c>
      <c r="BE358">
        <v>21.553100000000001</v>
      </c>
      <c r="BF358" t="s">
        <v>1406</v>
      </c>
      <c r="BG358" t="s">
        <v>1405</v>
      </c>
      <c r="BH358">
        <v>0</v>
      </c>
      <c r="BI358">
        <v>52.2727</v>
      </c>
      <c r="BJ358">
        <v>2.2200000000000001E-2</v>
      </c>
      <c r="BK358">
        <v>52.808</v>
      </c>
      <c r="BL358" t="s">
        <v>1406</v>
      </c>
      <c r="BM358" t="s">
        <v>1405</v>
      </c>
      <c r="BN358">
        <v>0</v>
      </c>
      <c r="BO358">
        <v>39.75</v>
      </c>
      <c r="BP358">
        <v>2.3900000000000001E-2</v>
      </c>
      <c r="BQ358">
        <v>41.848399999999998</v>
      </c>
      <c r="BR358" t="s">
        <v>1406</v>
      </c>
      <c r="BS358" t="s">
        <v>1405</v>
      </c>
      <c r="BT358">
        <v>0</v>
      </c>
      <c r="BU358">
        <v>55</v>
      </c>
      <c r="BV358">
        <v>2.1399999999999999E-2</v>
      </c>
      <c r="BW358">
        <v>64.187299999999993</v>
      </c>
      <c r="BX358" t="s">
        <v>1406</v>
      </c>
      <c r="BY358" t="s">
        <v>1405</v>
      </c>
      <c r="BZ358">
        <v>0</v>
      </c>
      <c r="CA358">
        <v>65</v>
      </c>
      <c r="CB358">
        <v>1.84E-2</v>
      </c>
      <c r="CC358">
        <v>68.945300000000003</v>
      </c>
      <c r="CD358" t="s">
        <v>1406</v>
      </c>
      <c r="CE358" t="s">
        <v>1405</v>
      </c>
      <c r="CF358">
        <v>0</v>
      </c>
      <c r="CG358">
        <v>70</v>
      </c>
      <c r="CH358">
        <v>1.2500000000000001E-2</v>
      </c>
      <c r="CI358">
        <v>64.104200000000006</v>
      </c>
      <c r="CJ358" t="s">
        <v>1406</v>
      </c>
      <c r="CK358" t="s">
        <v>1405</v>
      </c>
      <c r="CL358">
        <v>0</v>
      </c>
      <c r="CM358">
        <v>24.166699999999999</v>
      </c>
      <c r="CN358">
        <v>2.0500000000000001E-2</v>
      </c>
      <c r="CO358">
        <v>26.938700000000001</v>
      </c>
      <c r="CP358" t="s">
        <v>1406</v>
      </c>
      <c r="CQ358" t="s">
        <v>1405</v>
      </c>
      <c r="CR358">
        <v>1E-4</v>
      </c>
      <c r="CS358">
        <v>25.461500000000001</v>
      </c>
      <c r="CT358">
        <v>2.4500000000000001E-2</v>
      </c>
      <c r="CU358">
        <v>34.543399999999998</v>
      </c>
      <c r="CV358" t="s">
        <v>1406</v>
      </c>
      <c r="CW358" t="s">
        <v>1405</v>
      </c>
      <c r="CX358">
        <v>1E-4</v>
      </c>
      <c r="CY358">
        <v>28.466699999999999</v>
      </c>
      <c r="CZ358">
        <v>3.0099999999999998E-2</v>
      </c>
      <c r="DA358">
        <v>33.5321</v>
      </c>
      <c r="DB358" t="s">
        <v>1406</v>
      </c>
      <c r="DC358" t="s">
        <v>1405</v>
      </c>
      <c r="DD358">
        <v>2.9999999999999997E-4</v>
      </c>
      <c r="DE358">
        <v>18.4375</v>
      </c>
      <c r="DF358">
        <v>4.2700000000000002E-2</v>
      </c>
      <c r="DG358">
        <v>20.827400000000001</v>
      </c>
      <c r="DH358" t="s">
        <v>1406</v>
      </c>
      <c r="DI358" t="s">
        <v>1405</v>
      </c>
      <c r="DJ358">
        <v>1E-4</v>
      </c>
      <c r="DK358">
        <v>26.75</v>
      </c>
      <c r="DL358">
        <v>7.1900000000000006E-2</v>
      </c>
      <c r="DM358">
        <v>26.950199999999999</v>
      </c>
      <c r="DN358" t="s">
        <v>1406</v>
      </c>
      <c r="DO358" t="s">
        <v>1405</v>
      </c>
      <c r="DP358">
        <v>2.0000000000000001E-4</v>
      </c>
      <c r="DQ358">
        <v>26.869599999999998</v>
      </c>
      <c r="DR358">
        <v>6.4699999999999994E-2</v>
      </c>
      <c r="DS358">
        <v>28.173400000000001</v>
      </c>
      <c r="DT358">
        <v>1E-4</v>
      </c>
      <c r="DU358">
        <v>0</v>
      </c>
    </row>
    <row r="359" spans="1:125" x14ac:dyDescent="0.25">
      <c r="A359">
        <v>0</v>
      </c>
      <c r="B359" t="s">
        <v>1408</v>
      </c>
      <c r="C359" t="s">
        <v>32</v>
      </c>
      <c r="D359" t="s">
        <v>1409</v>
      </c>
      <c r="E359" t="s">
        <v>1408</v>
      </c>
      <c r="F359">
        <v>5.4000000000000003E-3</v>
      </c>
      <c r="G359">
        <v>6.7747999999999999</v>
      </c>
      <c r="H359">
        <v>9.6699999999999994E-2</v>
      </c>
      <c r="I359">
        <v>11.5555</v>
      </c>
      <c r="J359" t="s">
        <v>1409</v>
      </c>
      <c r="K359" t="s">
        <v>1408</v>
      </c>
      <c r="L359">
        <v>5.4000000000000003E-3</v>
      </c>
      <c r="M359">
        <v>6.7747999999999999</v>
      </c>
      <c r="N359">
        <v>9.6699999999999994E-2</v>
      </c>
      <c r="O359">
        <v>11.5555</v>
      </c>
      <c r="P359" t="s">
        <v>1409</v>
      </c>
      <c r="Q359" t="s">
        <v>1408</v>
      </c>
      <c r="R359">
        <v>1E-4</v>
      </c>
      <c r="S359">
        <v>50.384599999999999</v>
      </c>
      <c r="T359">
        <v>9.7999999999999997E-3</v>
      </c>
      <c r="U359">
        <v>85.838099999999997</v>
      </c>
      <c r="V359" t="s">
        <v>1410</v>
      </c>
      <c r="W359" t="s">
        <v>1408</v>
      </c>
      <c r="X359">
        <v>0</v>
      </c>
      <c r="Y359">
        <v>56.666699999999999</v>
      </c>
      <c r="Z359">
        <v>1.04E-2</v>
      </c>
      <c r="AA359">
        <v>84.309100000000001</v>
      </c>
      <c r="AB359" t="s">
        <v>1410</v>
      </c>
      <c r="AC359" t="s">
        <v>1408</v>
      </c>
      <c r="AD359">
        <v>0</v>
      </c>
      <c r="AE359">
        <v>50.714300000000001</v>
      </c>
      <c r="AF359">
        <v>1.35E-2</v>
      </c>
      <c r="AG359">
        <v>83.797200000000004</v>
      </c>
      <c r="AH359" t="s">
        <v>1410</v>
      </c>
      <c r="AI359" t="s">
        <v>1408</v>
      </c>
      <c r="AJ359">
        <v>1E-4</v>
      </c>
      <c r="AK359">
        <v>37</v>
      </c>
      <c r="AL359">
        <v>1.83E-2</v>
      </c>
      <c r="AM359">
        <v>86.613399999999999</v>
      </c>
      <c r="AN359" t="e">
        <f>-SPXATAXR</f>
        <v>#NAME?</v>
      </c>
      <c r="AO359" t="s">
        <v>1408</v>
      </c>
      <c r="AP359">
        <v>2.0000000000000001E-4</v>
      </c>
      <c r="AQ359">
        <v>26.55</v>
      </c>
      <c r="AR359">
        <v>2.12E-2</v>
      </c>
      <c r="AS359">
        <v>39.624600000000001</v>
      </c>
      <c r="AT359" t="s">
        <v>1410</v>
      </c>
      <c r="AU359" t="s">
        <v>1408</v>
      </c>
      <c r="AV359">
        <v>0</v>
      </c>
      <c r="AW359">
        <v>50</v>
      </c>
      <c r="AX359">
        <v>7.6E-3</v>
      </c>
      <c r="AY359">
        <v>72.162199999999999</v>
      </c>
      <c r="AZ359" t="s">
        <v>1409</v>
      </c>
      <c r="BA359" t="s">
        <v>1408</v>
      </c>
      <c r="BB359">
        <v>0</v>
      </c>
      <c r="BC359">
        <v>60</v>
      </c>
      <c r="BD359">
        <v>7.6E-3</v>
      </c>
      <c r="BE359">
        <v>72.733099999999993</v>
      </c>
      <c r="BF359" t="s">
        <v>1410</v>
      </c>
      <c r="BG359" t="s">
        <v>1408</v>
      </c>
      <c r="BH359">
        <v>1E-4</v>
      </c>
      <c r="BI359">
        <v>42</v>
      </c>
      <c r="BJ359">
        <v>1.9900000000000001E-2</v>
      </c>
      <c r="BK359">
        <v>58.898400000000002</v>
      </c>
      <c r="BL359" t="s">
        <v>1410</v>
      </c>
      <c r="BM359" t="s">
        <v>1408</v>
      </c>
      <c r="BN359">
        <v>0</v>
      </c>
      <c r="BO359">
        <v>52</v>
      </c>
      <c r="BP359">
        <v>1.2200000000000001E-2</v>
      </c>
      <c r="BQ359">
        <v>69.870599999999996</v>
      </c>
      <c r="BR359" t="s">
        <v>1411</v>
      </c>
      <c r="BS359" t="s">
        <v>1408</v>
      </c>
      <c r="BT359">
        <v>0</v>
      </c>
      <c r="BU359">
        <v>44</v>
      </c>
      <c r="BV359">
        <v>2.07E-2</v>
      </c>
      <c r="BW359">
        <v>65.618799999999993</v>
      </c>
      <c r="BX359" t="s">
        <v>1412</v>
      </c>
      <c r="BY359" t="s">
        <v>1408</v>
      </c>
      <c r="BZ359">
        <v>0</v>
      </c>
      <c r="CA359">
        <v>40</v>
      </c>
      <c r="CB359">
        <v>2.5100000000000001E-2</v>
      </c>
      <c r="CC359">
        <v>55.7333</v>
      </c>
      <c r="CD359" t="e">
        <f>-SPXATAXR</f>
        <v>#NAME?</v>
      </c>
      <c r="CE359" t="s">
        <v>1408</v>
      </c>
      <c r="CF359">
        <v>0</v>
      </c>
      <c r="CG359">
        <v>55</v>
      </c>
      <c r="CH359">
        <v>1.15E-2</v>
      </c>
      <c r="CI359">
        <v>67.6631</v>
      </c>
      <c r="CJ359" t="s">
        <v>1409</v>
      </c>
      <c r="CK359" t="s">
        <v>1408</v>
      </c>
      <c r="CL359">
        <v>0</v>
      </c>
      <c r="CM359">
        <v>55</v>
      </c>
      <c r="CN359">
        <v>5.1000000000000004E-3</v>
      </c>
      <c r="CO359">
        <v>75.269000000000005</v>
      </c>
      <c r="CP359" t="s">
        <v>1409</v>
      </c>
      <c r="CQ359" t="s">
        <v>1408</v>
      </c>
      <c r="CR359">
        <v>0</v>
      </c>
      <c r="CS359">
        <v>49</v>
      </c>
      <c r="CT359">
        <v>1.01E-2</v>
      </c>
      <c r="CU359">
        <v>70.476799999999997</v>
      </c>
      <c r="CV359" t="s">
        <v>1410</v>
      </c>
      <c r="CW359" t="s">
        <v>1408</v>
      </c>
      <c r="CX359">
        <v>0</v>
      </c>
      <c r="CY359">
        <v>50</v>
      </c>
      <c r="CZ359">
        <v>1.26E-2</v>
      </c>
      <c r="DA359">
        <v>69.320400000000006</v>
      </c>
      <c r="DB359" t="s">
        <v>1410</v>
      </c>
      <c r="DC359" t="s">
        <v>1408</v>
      </c>
      <c r="DD359">
        <v>0</v>
      </c>
      <c r="DE359">
        <v>53.333300000000001</v>
      </c>
      <c r="DF359">
        <v>7.3000000000000001E-3</v>
      </c>
      <c r="DG359">
        <v>78.173299999999998</v>
      </c>
      <c r="DH359" t="e">
        <f>-SPXATAXR</f>
        <v>#NAME?</v>
      </c>
      <c r="DI359" t="s">
        <v>1408</v>
      </c>
      <c r="DJ359">
        <v>0</v>
      </c>
      <c r="DK359">
        <v>38.666699999999999</v>
      </c>
      <c r="DL359">
        <v>2.41E-2</v>
      </c>
      <c r="DM359">
        <v>63.742400000000004</v>
      </c>
      <c r="DN359" t="e">
        <f>-SPXATAXR</f>
        <v>#NAME?</v>
      </c>
      <c r="DO359" t="s">
        <v>1408</v>
      </c>
      <c r="DP359">
        <v>0</v>
      </c>
      <c r="DQ359">
        <v>38</v>
      </c>
      <c r="DR359">
        <v>2.7300000000000001E-2</v>
      </c>
      <c r="DS359">
        <v>56.519399999999997</v>
      </c>
      <c r="DT359">
        <v>5.9999999999999995E-4</v>
      </c>
      <c r="DU359">
        <v>0</v>
      </c>
    </row>
    <row r="360" spans="1:125" x14ac:dyDescent="0.25">
      <c r="A360">
        <v>0</v>
      </c>
      <c r="B360" t="s">
        <v>1413</v>
      </c>
      <c r="C360" t="s">
        <v>32</v>
      </c>
      <c r="D360" t="s">
        <v>1414</v>
      </c>
      <c r="E360" t="s">
        <v>1413</v>
      </c>
      <c r="F360">
        <v>0.11269999999999999</v>
      </c>
      <c r="G360">
        <v>1.3608</v>
      </c>
      <c r="H360">
        <v>0.28000000000000003</v>
      </c>
      <c r="I360">
        <v>2.1328</v>
      </c>
      <c r="J360" t="s">
        <v>1414</v>
      </c>
      <c r="K360" t="s">
        <v>1413</v>
      </c>
      <c r="L360">
        <v>0.11269999999999999</v>
      </c>
      <c r="M360">
        <v>1.3608</v>
      </c>
      <c r="N360">
        <v>0.28000000000000003</v>
      </c>
      <c r="O360">
        <v>2.1328</v>
      </c>
      <c r="P360" t="e">
        <f>-RPEQRPDV</f>
        <v>#NAME?</v>
      </c>
      <c r="Q360" t="s">
        <v>1413</v>
      </c>
      <c r="R360">
        <v>1E-4</v>
      </c>
      <c r="S360">
        <v>40.5</v>
      </c>
      <c r="T360">
        <v>1.32E-2</v>
      </c>
      <c r="U360">
        <v>72.355099999999993</v>
      </c>
      <c r="V360" t="s">
        <v>1415</v>
      </c>
      <c r="W360" t="s">
        <v>1413</v>
      </c>
      <c r="X360">
        <v>0</v>
      </c>
      <c r="Y360">
        <v>39</v>
      </c>
      <c r="Z360">
        <v>1.18E-2</v>
      </c>
      <c r="AA360">
        <v>79.441699999999997</v>
      </c>
      <c r="AB360" t="s">
        <v>1416</v>
      </c>
      <c r="AC360" t="s">
        <v>1413</v>
      </c>
      <c r="AD360">
        <v>2.0000000000000001E-4</v>
      </c>
      <c r="AE360">
        <v>24.2727</v>
      </c>
      <c r="AF360">
        <v>0.02</v>
      </c>
      <c r="AG360">
        <v>68.148899999999998</v>
      </c>
      <c r="AH360" t="s">
        <v>1414</v>
      </c>
      <c r="AI360" t="s">
        <v>1413</v>
      </c>
      <c r="AJ360">
        <v>2.0000000000000001E-4</v>
      </c>
      <c r="AK360">
        <v>28.076899999999998</v>
      </c>
      <c r="AL360">
        <v>2.7400000000000001E-2</v>
      </c>
      <c r="AM360">
        <v>69.492199999999997</v>
      </c>
      <c r="AN360" t="s">
        <v>1417</v>
      </c>
      <c r="AO360" t="s">
        <v>1413</v>
      </c>
      <c r="AP360">
        <v>8.0000000000000004E-4</v>
      </c>
      <c r="AQ360">
        <v>15.536799999999999</v>
      </c>
      <c r="AR360">
        <v>3.49E-2</v>
      </c>
      <c r="AS360">
        <v>24.496600000000001</v>
      </c>
      <c r="AT360" t="s">
        <v>1418</v>
      </c>
      <c r="AU360" t="s">
        <v>1413</v>
      </c>
      <c r="AV360">
        <v>0</v>
      </c>
      <c r="AW360">
        <v>31.5</v>
      </c>
      <c r="AX360">
        <v>1.34E-2</v>
      </c>
      <c r="AY360">
        <v>54.156100000000002</v>
      </c>
      <c r="AZ360" t="s">
        <v>1416</v>
      </c>
      <c r="BA360" t="s">
        <v>1413</v>
      </c>
      <c r="BB360">
        <v>0</v>
      </c>
      <c r="BC360">
        <v>30.75</v>
      </c>
      <c r="BD360">
        <v>1.32E-2</v>
      </c>
      <c r="BE360">
        <v>55.183199999999999</v>
      </c>
      <c r="BF360" t="s">
        <v>1418</v>
      </c>
      <c r="BG360" t="s">
        <v>1413</v>
      </c>
      <c r="BH360">
        <v>1.2999999999999999E-3</v>
      </c>
      <c r="BI360">
        <v>11.9034</v>
      </c>
      <c r="BJ360">
        <v>3.7499999999999999E-2</v>
      </c>
      <c r="BK360">
        <v>26.7408</v>
      </c>
      <c r="BL360" t="s">
        <v>1418</v>
      </c>
      <c r="BM360" t="s">
        <v>1413</v>
      </c>
      <c r="BN360">
        <v>5.9999999999999995E-4</v>
      </c>
      <c r="BO360">
        <v>14.72</v>
      </c>
      <c r="BP360">
        <v>3.0800000000000001E-2</v>
      </c>
      <c r="BQ360">
        <v>32.775500000000001</v>
      </c>
      <c r="BR360" t="e">
        <f>-RPEQRPDV</f>
        <v>#NAME?</v>
      </c>
      <c r="BS360" t="s">
        <v>1413</v>
      </c>
      <c r="BT360">
        <v>0</v>
      </c>
      <c r="BU360">
        <v>45</v>
      </c>
      <c r="BV360">
        <v>2.3599999999999999E-2</v>
      </c>
      <c r="BW360">
        <v>59.795299999999997</v>
      </c>
      <c r="BX360" t="e">
        <f>-RPEQRPDV</f>
        <v>#NAME?</v>
      </c>
      <c r="BY360" t="s">
        <v>1413</v>
      </c>
      <c r="BZ360">
        <v>0</v>
      </c>
      <c r="CA360">
        <v>42</v>
      </c>
      <c r="CB360">
        <v>2.5399999999999999E-2</v>
      </c>
      <c r="CC360">
        <v>55.085500000000003</v>
      </c>
      <c r="CD360" t="e">
        <f>-RPEQRPDV</f>
        <v>#NAME?</v>
      </c>
      <c r="CE360" t="s">
        <v>1413</v>
      </c>
      <c r="CF360">
        <v>0</v>
      </c>
      <c r="CG360">
        <v>28.5</v>
      </c>
      <c r="CH360">
        <v>2.3699999999999999E-2</v>
      </c>
      <c r="CI360">
        <v>38.897100000000002</v>
      </c>
      <c r="CJ360" t="s">
        <v>1419</v>
      </c>
      <c r="CK360" t="s">
        <v>1413</v>
      </c>
      <c r="CL360">
        <v>0</v>
      </c>
      <c r="CM360">
        <v>27.25</v>
      </c>
      <c r="CN360">
        <v>1.0500000000000001E-2</v>
      </c>
      <c r="CO360">
        <v>49.053400000000003</v>
      </c>
      <c r="CP360" t="s">
        <v>1418</v>
      </c>
      <c r="CQ360" t="s">
        <v>1413</v>
      </c>
      <c r="CR360">
        <v>5.9999999999999995E-4</v>
      </c>
      <c r="CS360">
        <v>13.142899999999999</v>
      </c>
      <c r="CT360">
        <v>2.8899999999999999E-2</v>
      </c>
      <c r="CU360">
        <v>28.936199999999999</v>
      </c>
      <c r="CV360" t="s">
        <v>1418</v>
      </c>
      <c r="CW360" t="s">
        <v>1413</v>
      </c>
      <c r="CX360">
        <v>1E-3</v>
      </c>
      <c r="CY360">
        <v>13.6114</v>
      </c>
      <c r="CZ360">
        <v>3.3500000000000002E-2</v>
      </c>
      <c r="DA360">
        <v>29.864000000000001</v>
      </c>
      <c r="DB360" t="s">
        <v>1416</v>
      </c>
      <c r="DC360" t="s">
        <v>1413</v>
      </c>
      <c r="DD360">
        <v>2.0000000000000001E-4</v>
      </c>
      <c r="DE360">
        <v>23.6</v>
      </c>
      <c r="DF360">
        <v>1.9199999999999998E-2</v>
      </c>
      <c r="DG360">
        <v>44.368499999999997</v>
      </c>
      <c r="DH360" t="s">
        <v>1414</v>
      </c>
      <c r="DI360" t="s">
        <v>1413</v>
      </c>
      <c r="DJ360">
        <v>0</v>
      </c>
      <c r="DK360">
        <v>36</v>
      </c>
      <c r="DL360">
        <v>2.1899999999999999E-2</v>
      </c>
      <c r="DM360">
        <v>67.099299999999999</v>
      </c>
      <c r="DN360" t="s">
        <v>1419</v>
      </c>
      <c r="DO360" t="s">
        <v>1413</v>
      </c>
      <c r="DP360">
        <v>1E-4</v>
      </c>
      <c r="DQ360">
        <v>34.857100000000003</v>
      </c>
      <c r="DR360">
        <v>2.7400000000000001E-2</v>
      </c>
      <c r="DS360">
        <v>56.294499999999999</v>
      </c>
      <c r="DT360">
        <v>1.15E-2</v>
      </c>
      <c r="DU360">
        <v>2</v>
      </c>
    </row>
    <row r="361" spans="1:125" x14ac:dyDescent="0.25">
      <c r="A361">
        <v>0</v>
      </c>
      <c r="B361" t="s">
        <v>1420</v>
      </c>
      <c r="C361" t="s">
        <v>32</v>
      </c>
      <c r="D361" t="s">
        <v>1421</v>
      </c>
      <c r="E361" t="s">
        <v>1420</v>
      </c>
      <c r="F361">
        <v>0</v>
      </c>
      <c r="G361">
        <v>56.25</v>
      </c>
      <c r="H361">
        <v>2.46E-2</v>
      </c>
      <c r="I361">
        <v>58.276299999999999</v>
      </c>
      <c r="J361" t="s">
        <v>1421</v>
      </c>
      <c r="K361" t="s">
        <v>1420</v>
      </c>
      <c r="L361">
        <v>0</v>
      </c>
      <c r="M361">
        <v>56.25</v>
      </c>
      <c r="N361">
        <v>2.46E-2</v>
      </c>
      <c r="O361">
        <v>58.276299999999999</v>
      </c>
      <c r="P361" t="s">
        <v>1421</v>
      </c>
      <c r="Q361" t="s">
        <v>1420</v>
      </c>
      <c r="R361">
        <v>0</v>
      </c>
      <c r="S361">
        <v>68.333299999999994</v>
      </c>
      <c r="T361">
        <v>1.1299999999999999E-2</v>
      </c>
      <c r="U361">
        <v>80.007999999999996</v>
      </c>
      <c r="V361" t="s">
        <v>1422</v>
      </c>
      <c r="W361" t="s">
        <v>1420</v>
      </c>
      <c r="X361">
        <v>0</v>
      </c>
      <c r="Y361">
        <v>67.5</v>
      </c>
      <c r="Z361">
        <v>1.2999999999999999E-2</v>
      </c>
      <c r="AA361">
        <v>75.240799999999993</v>
      </c>
      <c r="AB361" t="s">
        <v>1422</v>
      </c>
      <c r="AC361" t="s">
        <v>1420</v>
      </c>
      <c r="AD361">
        <v>0</v>
      </c>
      <c r="AE361">
        <v>62.5</v>
      </c>
      <c r="AF361">
        <v>1.9099999999999999E-2</v>
      </c>
      <c r="AG361">
        <v>70.122399999999999</v>
      </c>
      <c r="AH361" t="s">
        <v>1422</v>
      </c>
      <c r="AI361" t="s">
        <v>1420</v>
      </c>
      <c r="AJ361">
        <v>1E-4</v>
      </c>
      <c r="AK361">
        <v>41</v>
      </c>
      <c r="AL361">
        <v>3.1699999999999999E-2</v>
      </c>
      <c r="AM361">
        <v>61.688600000000001</v>
      </c>
      <c r="AN361" t="s">
        <v>1421</v>
      </c>
      <c r="AO361" t="s">
        <v>1420</v>
      </c>
      <c r="AP361">
        <v>0</v>
      </c>
      <c r="AQ361">
        <v>48</v>
      </c>
      <c r="AR361">
        <v>1.46E-2</v>
      </c>
      <c r="AS361">
        <v>53.728900000000003</v>
      </c>
      <c r="AT361" t="s">
        <v>1422</v>
      </c>
      <c r="AU361" t="s">
        <v>1420</v>
      </c>
      <c r="AV361">
        <v>0</v>
      </c>
      <c r="AW361">
        <v>50</v>
      </c>
      <c r="AX361">
        <v>1.66E-2</v>
      </c>
      <c r="AY361">
        <v>47.268599999999999</v>
      </c>
      <c r="AZ361" t="s">
        <v>1421</v>
      </c>
      <c r="BA361" t="s">
        <v>1420</v>
      </c>
      <c r="BB361">
        <v>0</v>
      </c>
      <c r="BC361">
        <v>60</v>
      </c>
      <c r="BD361">
        <v>1.37E-2</v>
      </c>
      <c r="BE361">
        <v>54.089300000000001</v>
      </c>
      <c r="BF361" t="s">
        <v>1421</v>
      </c>
      <c r="BG361" t="s">
        <v>1420</v>
      </c>
      <c r="BH361">
        <v>0</v>
      </c>
      <c r="BI361">
        <v>53.181800000000003</v>
      </c>
      <c r="BJ361">
        <v>1.52E-2</v>
      </c>
      <c r="BK361">
        <v>73.440600000000003</v>
      </c>
      <c r="BL361" t="s">
        <v>1421</v>
      </c>
      <c r="BM361" t="s">
        <v>1420</v>
      </c>
      <c r="BN361">
        <v>0</v>
      </c>
      <c r="BO361">
        <v>45</v>
      </c>
      <c r="BP361">
        <v>1.5800000000000002E-2</v>
      </c>
      <c r="BQ361">
        <v>58.608199999999997</v>
      </c>
      <c r="BR361" t="s">
        <v>1422</v>
      </c>
      <c r="BS361" t="s">
        <v>1420</v>
      </c>
      <c r="BT361">
        <v>0</v>
      </c>
      <c r="BU361">
        <v>65</v>
      </c>
      <c r="BV361">
        <v>1.5100000000000001E-2</v>
      </c>
      <c r="BW361">
        <v>78.463099999999997</v>
      </c>
      <c r="BX361" t="s">
        <v>1422</v>
      </c>
      <c r="BY361" t="s">
        <v>1420</v>
      </c>
      <c r="BZ361">
        <v>0</v>
      </c>
      <c r="CA361">
        <v>75</v>
      </c>
      <c r="CB361">
        <v>1.3599999999999999E-2</v>
      </c>
      <c r="CC361">
        <v>80.434399999999997</v>
      </c>
      <c r="CD361" t="s">
        <v>1421</v>
      </c>
      <c r="CE361" t="s">
        <v>1420</v>
      </c>
      <c r="CF361">
        <v>0</v>
      </c>
      <c r="CG361">
        <v>70</v>
      </c>
      <c r="CH361">
        <v>9.2999999999999992E-3</v>
      </c>
      <c r="CI361">
        <v>76.074600000000004</v>
      </c>
      <c r="CJ361" t="s">
        <v>1422</v>
      </c>
      <c r="CK361" t="s">
        <v>1420</v>
      </c>
      <c r="CL361">
        <v>0</v>
      </c>
      <c r="CM361">
        <v>55</v>
      </c>
      <c r="CN361">
        <v>7.7999999999999996E-3</v>
      </c>
      <c r="CO361">
        <v>60.128599999999999</v>
      </c>
      <c r="CP361" t="s">
        <v>1422</v>
      </c>
      <c r="CQ361" t="s">
        <v>1420</v>
      </c>
      <c r="CR361">
        <v>0</v>
      </c>
      <c r="CS361">
        <v>40.666699999999999</v>
      </c>
      <c r="CT361">
        <v>1.49E-2</v>
      </c>
      <c r="CU361">
        <v>54.136499999999998</v>
      </c>
      <c r="CV361" t="s">
        <v>1422</v>
      </c>
      <c r="CW361" t="s">
        <v>1420</v>
      </c>
      <c r="CX361">
        <v>0</v>
      </c>
      <c r="CY361">
        <v>43.5</v>
      </c>
      <c r="CZ361">
        <v>1.83E-2</v>
      </c>
      <c r="DA361">
        <v>53.428600000000003</v>
      </c>
      <c r="DB361" t="s">
        <v>1421</v>
      </c>
      <c r="DC361" t="s">
        <v>1420</v>
      </c>
      <c r="DD361">
        <v>0</v>
      </c>
      <c r="DE361">
        <v>45</v>
      </c>
      <c r="DF361">
        <v>1.5800000000000002E-2</v>
      </c>
      <c r="DG361">
        <v>51.245899999999999</v>
      </c>
      <c r="DH361" t="s">
        <v>1421</v>
      </c>
      <c r="DI361" t="s">
        <v>1420</v>
      </c>
      <c r="DJ361">
        <v>0</v>
      </c>
      <c r="DK361">
        <v>60</v>
      </c>
      <c r="DL361">
        <v>2.1899999999999999E-2</v>
      </c>
      <c r="DM361">
        <v>67.198300000000003</v>
      </c>
      <c r="DN361" t="s">
        <v>1421</v>
      </c>
      <c r="DO361" t="s">
        <v>1420</v>
      </c>
      <c r="DP361">
        <v>0</v>
      </c>
      <c r="DQ361">
        <v>42</v>
      </c>
      <c r="DR361">
        <v>2.1499999999999998E-2</v>
      </c>
      <c r="DS361">
        <v>64.796000000000006</v>
      </c>
      <c r="DT361">
        <v>0</v>
      </c>
      <c r="DU361">
        <v>0</v>
      </c>
    </row>
    <row r="362" spans="1:125" x14ac:dyDescent="0.25">
      <c r="A362">
        <v>0</v>
      </c>
      <c r="B362" t="s">
        <v>1423</v>
      </c>
      <c r="C362" t="s">
        <v>32</v>
      </c>
      <c r="D362" t="e">
        <f>-PXATAXRR</f>
        <v>#NAME?</v>
      </c>
      <c r="E362" t="s">
        <v>1423</v>
      </c>
      <c r="F362">
        <v>1E-4</v>
      </c>
      <c r="G362">
        <v>46.5</v>
      </c>
      <c r="H362">
        <v>1.8200000000000001E-2</v>
      </c>
      <c r="I362">
        <v>72.588499999999996</v>
      </c>
      <c r="J362" t="e">
        <f>-PXATAXRR</f>
        <v>#NAME?</v>
      </c>
      <c r="K362" t="s">
        <v>1423</v>
      </c>
      <c r="L362">
        <v>1E-4</v>
      </c>
      <c r="M362">
        <v>46.5</v>
      </c>
      <c r="N362">
        <v>1.8200000000000001E-2</v>
      </c>
      <c r="O362">
        <v>72.588499999999996</v>
      </c>
      <c r="P362" t="e">
        <f>-PXATAXRR</f>
        <v>#NAME?</v>
      </c>
      <c r="Q362" t="s">
        <v>1423</v>
      </c>
      <c r="R362">
        <v>0</v>
      </c>
      <c r="S362">
        <v>85</v>
      </c>
      <c r="T362">
        <v>5.5999999999999999E-3</v>
      </c>
      <c r="U362">
        <v>95.949799999999996</v>
      </c>
      <c r="V362" t="e">
        <f>-PXATAXRR</f>
        <v>#NAME?</v>
      </c>
      <c r="W362" t="s">
        <v>1423</v>
      </c>
      <c r="X362">
        <v>0</v>
      </c>
      <c r="Y362">
        <v>100</v>
      </c>
      <c r="Z362">
        <v>3.0999999999999999E-3</v>
      </c>
      <c r="AA362">
        <v>97.709900000000005</v>
      </c>
      <c r="AB362" t="e">
        <f>-PXATAXRR</f>
        <v>#NAME?</v>
      </c>
      <c r="AC362" t="s">
        <v>1423</v>
      </c>
      <c r="AD362">
        <v>0</v>
      </c>
      <c r="AE362">
        <v>90</v>
      </c>
      <c r="AF362">
        <v>3.8E-3</v>
      </c>
      <c r="AG362">
        <v>97.767300000000006</v>
      </c>
      <c r="AH362" t="e">
        <f>-PXATAXRR</f>
        <v>#NAME?</v>
      </c>
      <c r="AI362" t="s">
        <v>1423</v>
      </c>
      <c r="AJ362">
        <v>0</v>
      </c>
      <c r="AK362">
        <v>85</v>
      </c>
      <c r="AL362">
        <v>5.7000000000000002E-3</v>
      </c>
      <c r="AM362">
        <v>97.794300000000007</v>
      </c>
      <c r="AN362" t="e">
        <f>-PXATAXRR</f>
        <v>#NAME?</v>
      </c>
      <c r="AO362" t="s">
        <v>1423</v>
      </c>
      <c r="AP362">
        <v>0</v>
      </c>
      <c r="AQ362">
        <v>90</v>
      </c>
      <c r="AR362">
        <v>3.2000000000000002E-3</v>
      </c>
      <c r="AS362">
        <v>95.462900000000005</v>
      </c>
      <c r="AT362" t="e">
        <f>-PXATAXRR</f>
        <v>#NAME?</v>
      </c>
      <c r="AU362" t="s">
        <v>1423</v>
      </c>
      <c r="AV362">
        <v>0</v>
      </c>
      <c r="AW362">
        <v>100</v>
      </c>
      <c r="AX362">
        <v>1.5E-3</v>
      </c>
      <c r="AY362">
        <v>97.167599999999993</v>
      </c>
      <c r="AZ362" t="e">
        <f>-PXATAXRR</f>
        <v>#NAME?</v>
      </c>
      <c r="BA362" t="s">
        <v>1423</v>
      </c>
      <c r="BB362">
        <v>0</v>
      </c>
      <c r="BC362">
        <v>100</v>
      </c>
      <c r="BD362">
        <v>1.6000000000000001E-3</v>
      </c>
      <c r="BE362">
        <v>97.072900000000004</v>
      </c>
      <c r="BF362" t="e">
        <f>-PXATAXRR</f>
        <v>#NAME?</v>
      </c>
      <c r="BG362" t="s">
        <v>1423</v>
      </c>
      <c r="BH362">
        <v>0</v>
      </c>
      <c r="BI362">
        <v>82.5</v>
      </c>
      <c r="BJ362">
        <v>7.1000000000000004E-3</v>
      </c>
      <c r="BK362">
        <v>95.702399999999997</v>
      </c>
      <c r="BL362" t="e">
        <f>-PXATAXRR</f>
        <v>#NAME?</v>
      </c>
      <c r="BM362" t="s">
        <v>1423</v>
      </c>
      <c r="BN362">
        <v>0</v>
      </c>
      <c r="BO362">
        <v>100</v>
      </c>
      <c r="BP362">
        <v>3.2000000000000002E-3</v>
      </c>
      <c r="BQ362">
        <v>96.921499999999995</v>
      </c>
      <c r="BR362" t="e">
        <f>-PXATAXRR</f>
        <v>#NAME?</v>
      </c>
      <c r="BS362" t="s">
        <v>1423</v>
      </c>
      <c r="BT362">
        <v>0</v>
      </c>
      <c r="BU362">
        <v>85</v>
      </c>
      <c r="BV362">
        <v>7.4999999999999997E-3</v>
      </c>
      <c r="BW362">
        <v>95.253600000000006</v>
      </c>
      <c r="BX362" t="e">
        <f>-PXATAXRR</f>
        <v>#NAME?</v>
      </c>
      <c r="BY362" t="s">
        <v>1423</v>
      </c>
      <c r="BZ362">
        <v>0</v>
      </c>
      <c r="CA362">
        <v>90</v>
      </c>
      <c r="CB362">
        <v>6.7000000000000002E-3</v>
      </c>
      <c r="CC362">
        <v>95.522800000000004</v>
      </c>
      <c r="CD362" t="e">
        <f>-PXATAXRR</f>
        <v>#NAME?</v>
      </c>
      <c r="CE362" t="s">
        <v>1423</v>
      </c>
      <c r="CF362">
        <v>0</v>
      </c>
      <c r="CG362">
        <v>100</v>
      </c>
      <c r="CH362">
        <v>2.8999999999999998E-3</v>
      </c>
      <c r="CI362">
        <v>96.715500000000006</v>
      </c>
      <c r="CJ362" t="e">
        <f>-PXATAXRR</f>
        <v>#NAME?</v>
      </c>
      <c r="CK362" t="s">
        <v>1423</v>
      </c>
      <c r="CL362">
        <v>0</v>
      </c>
      <c r="CM362">
        <v>100</v>
      </c>
      <c r="CN362">
        <v>1.1999999999999999E-3</v>
      </c>
      <c r="CO362">
        <v>97.331400000000002</v>
      </c>
      <c r="CP362" t="e">
        <f>-PXATAXRR</f>
        <v>#NAME?</v>
      </c>
      <c r="CQ362" t="s">
        <v>1423</v>
      </c>
      <c r="CR362">
        <v>0</v>
      </c>
      <c r="CS362">
        <v>90</v>
      </c>
      <c r="CT362">
        <v>2.5999999999999999E-3</v>
      </c>
      <c r="CU362">
        <v>97.050600000000003</v>
      </c>
      <c r="CV362" t="e">
        <f>-PXATAXRR</f>
        <v>#NAME?</v>
      </c>
      <c r="CW362" t="s">
        <v>1423</v>
      </c>
      <c r="CX362">
        <v>0</v>
      </c>
      <c r="CY362">
        <v>90</v>
      </c>
      <c r="CZ362">
        <v>3.0000000000000001E-3</v>
      </c>
      <c r="DA362">
        <v>97.154899999999998</v>
      </c>
      <c r="DB362" t="e">
        <f>-PXATAXRR</f>
        <v>#NAME?</v>
      </c>
      <c r="DC362" t="s">
        <v>1423</v>
      </c>
      <c r="DD362">
        <v>0</v>
      </c>
      <c r="DE362">
        <v>100</v>
      </c>
      <c r="DF362">
        <v>1.6999999999999999E-3</v>
      </c>
      <c r="DG362">
        <v>97.485200000000006</v>
      </c>
      <c r="DH362" t="e">
        <f>-PXATAXRR</f>
        <v>#NAME?</v>
      </c>
      <c r="DI362" t="s">
        <v>1423</v>
      </c>
      <c r="DJ362">
        <v>0</v>
      </c>
      <c r="DK362">
        <v>85</v>
      </c>
      <c r="DL362">
        <v>5.4999999999999997E-3</v>
      </c>
      <c r="DM362">
        <v>96.073099999999997</v>
      </c>
      <c r="DN362" t="e">
        <f>-PXATAXRR</f>
        <v>#NAME?</v>
      </c>
      <c r="DO362" t="s">
        <v>1423</v>
      </c>
      <c r="DP362">
        <v>0</v>
      </c>
      <c r="DQ362">
        <v>75</v>
      </c>
      <c r="DR362">
        <v>7.4999999999999997E-3</v>
      </c>
      <c r="DS362">
        <v>92.535200000000003</v>
      </c>
      <c r="DT362">
        <v>0</v>
      </c>
      <c r="DU362">
        <v>0</v>
      </c>
    </row>
    <row r="363" spans="1:125" x14ac:dyDescent="0.25">
      <c r="A363">
        <v>0</v>
      </c>
      <c r="B363" t="s">
        <v>1424</v>
      </c>
      <c r="C363" t="s">
        <v>32</v>
      </c>
      <c r="D363" t="e">
        <f>-PEQRPDVG</f>
        <v>#NAME?</v>
      </c>
      <c r="E363" t="s">
        <v>1424</v>
      </c>
      <c r="F363">
        <v>0</v>
      </c>
      <c r="G363">
        <v>85</v>
      </c>
      <c r="H363">
        <v>9.4999999999999998E-3</v>
      </c>
      <c r="I363">
        <v>93.706000000000003</v>
      </c>
      <c r="J363" t="e">
        <f>-PEQRPDVG</f>
        <v>#NAME?</v>
      </c>
      <c r="K363" t="s">
        <v>1424</v>
      </c>
      <c r="L363">
        <v>0</v>
      </c>
      <c r="M363">
        <v>85</v>
      </c>
      <c r="N363">
        <v>9.4999999999999998E-3</v>
      </c>
      <c r="O363">
        <v>93.706000000000003</v>
      </c>
      <c r="P363" t="s">
        <v>1425</v>
      </c>
      <c r="Q363" t="s">
        <v>1424</v>
      </c>
      <c r="R363">
        <v>0</v>
      </c>
      <c r="S363">
        <v>97.5</v>
      </c>
      <c r="T363">
        <v>3.7000000000000002E-3</v>
      </c>
      <c r="U363">
        <v>97.339699999999993</v>
      </c>
      <c r="V363" t="s">
        <v>1425</v>
      </c>
      <c r="W363" t="s">
        <v>1424</v>
      </c>
      <c r="X363">
        <v>0</v>
      </c>
      <c r="Y363">
        <v>85</v>
      </c>
      <c r="Z363">
        <v>6.6E-3</v>
      </c>
      <c r="AA363">
        <v>95.149699999999996</v>
      </c>
      <c r="AB363" t="s">
        <v>1425</v>
      </c>
      <c r="AC363" t="s">
        <v>1424</v>
      </c>
      <c r="AD363">
        <v>0</v>
      </c>
      <c r="AE363">
        <v>61.25</v>
      </c>
      <c r="AF363">
        <v>1.41E-2</v>
      </c>
      <c r="AG363">
        <v>82.375699999999995</v>
      </c>
      <c r="AH363" t="s">
        <v>1426</v>
      </c>
      <c r="AI363" t="s">
        <v>1424</v>
      </c>
      <c r="AJ363">
        <v>1E-4</v>
      </c>
      <c r="AK363">
        <v>36.333300000000001</v>
      </c>
      <c r="AL363">
        <v>2.81E-2</v>
      </c>
      <c r="AM363">
        <v>68.249600000000001</v>
      </c>
      <c r="AN363" t="e">
        <f>-PEQRPDVG</f>
        <v>#NAME?</v>
      </c>
      <c r="AO363" t="s">
        <v>1424</v>
      </c>
      <c r="AP363">
        <v>0</v>
      </c>
      <c r="AQ363">
        <v>100</v>
      </c>
      <c r="AR363">
        <v>1.9E-3</v>
      </c>
      <c r="AS363">
        <v>97.265000000000001</v>
      </c>
      <c r="AT363" t="e">
        <f>-PEQRPDVG</f>
        <v>#NAME?</v>
      </c>
      <c r="AU363" t="s">
        <v>1424</v>
      </c>
      <c r="AV363">
        <v>0</v>
      </c>
      <c r="AW363">
        <v>100</v>
      </c>
      <c r="AX363">
        <v>1.5E-3</v>
      </c>
      <c r="AY363">
        <v>97.149199999999993</v>
      </c>
      <c r="AZ363" t="e">
        <f>-PEQRPDVG</f>
        <v>#NAME?</v>
      </c>
      <c r="BA363" t="s">
        <v>1424</v>
      </c>
      <c r="BB363">
        <v>0</v>
      </c>
      <c r="BC363">
        <v>100</v>
      </c>
      <c r="BD363">
        <v>1.5E-3</v>
      </c>
      <c r="BE363">
        <v>97.212500000000006</v>
      </c>
      <c r="BF363" t="s">
        <v>1425</v>
      </c>
      <c r="BG363" t="s">
        <v>1424</v>
      </c>
      <c r="BH363">
        <v>0</v>
      </c>
      <c r="BI363">
        <v>82.5</v>
      </c>
      <c r="BJ363">
        <v>4.7999999999999996E-3</v>
      </c>
      <c r="BK363">
        <v>97.113900000000001</v>
      </c>
      <c r="BL363" t="e">
        <f>-PEQRPDVG</f>
        <v>#NAME?</v>
      </c>
      <c r="BM363" t="s">
        <v>1424</v>
      </c>
      <c r="BN363">
        <v>0</v>
      </c>
      <c r="BO363">
        <v>100</v>
      </c>
      <c r="BP363">
        <v>3.0999999999999999E-3</v>
      </c>
      <c r="BQ363">
        <v>96.995999999999995</v>
      </c>
      <c r="BR363" t="e">
        <f>-PEQRPDVG</f>
        <v>#NAME?</v>
      </c>
      <c r="BS363" t="s">
        <v>1424</v>
      </c>
      <c r="BT363">
        <v>0</v>
      </c>
      <c r="BU363">
        <v>100</v>
      </c>
      <c r="BV363">
        <v>3.5000000000000001E-3</v>
      </c>
      <c r="BW363">
        <v>97.811499999999995</v>
      </c>
      <c r="BX363" t="s">
        <v>1426</v>
      </c>
      <c r="BY363" t="s">
        <v>1424</v>
      </c>
      <c r="BZ363">
        <v>0</v>
      </c>
      <c r="CA363">
        <v>100</v>
      </c>
      <c r="CB363">
        <v>2.5999999999999999E-3</v>
      </c>
      <c r="CC363">
        <v>98.272099999999995</v>
      </c>
      <c r="CD363" t="s">
        <v>1425</v>
      </c>
      <c r="CE363" t="s">
        <v>1424</v>
      </c>
      <c r="CF363">
        <v>0</v>
      </c>
      <c r="CG363">
        <v>100</v>
      </c>
      <c r="CH363">
        <v>1.6999999999999999E-3</v>
      </c>
      <c r="CI363">
        <v>98.132199999999997</v>
      </c>
      <c r="CJ363" t="s">
        <v>1425</v>
      </c>
      <c r="CK363" t="s">
        <v>1424</v>
      </c>
      <c r="CL363">
        <v>0</v>
      </c>
      <c r="CM363">
        <v>100</v>
      </c>
      <c r="CN363">
        <v>1.1999999999999999E-3</v>
      </c>
      <c r="CO363">
        <v>97.367400000000004</v>
      </c>
      <c r="CP363" t="e">
        <f>-PEQRPDVG</f>
        <v>#NAME?</v>
      </c>
      <c r="CQ363" t="s">
        <v>1424</v>
      </c>
      <c r="CR363">
        <v>0</v>
      </c>
      <c r="CS363">
        <v>100</v>
      </c>
      <c r="CT363">
        <v>2.5999999999999999E-3</v>
      </c>
      <c r="CU363">
        <v>96.971299999999999</v>
      </c>
      <c r="CV363" t="e">
        <f>-PEQRPDVG</f>
        <v>#NAME?</v>
      </c>
      <c r="CW363" t="s">
        <v>1424</v>
      </c>
      <c r="CX363">
        <v>0</v>
      </c>
      <c r="CY363">
        <v>90</v>
      </c>
      <c r="CZ363">
        <v>3.5000000000000001E-3</v>
      </c>
      <c r="DA363">
        <v>96.683700000000002</v>
      </c>
      <c r="DB363" t="e">
        <f>-PEQRPDVG</f>
        <v>#NAME?</v>
      </c>
      <c r="DC363" t="s">
        <v>1424</v>
      </c>
      <c r="DD363">
        <v>0</v>
      </c>
      <c r="DE363">
        <v>100</v>
      </c>
      <c r="DF363">
        <v>1.6000000000000001E-3</v>
      </c>
      <c r="DG363">
        <v>97.590100000000007</v>
      </c>
      <c r="DH363" t="e">
        <f>-PEQRPDVG</f>
        <v>#NAME?</v>
      </c>
      <c r="DI363" t="s">
        <v>1424</v>
      </c>
      <c r="DJ363">
        <v>0</v>
      </c>
      <c r="DK363">
        <v>100</v>
      </c>
      <c r="DL363">
        <v>3.3E-3</v>
      </c>
      <c r="DM363">
        <v>97.638300000000001</v>
      </c>
      <c r="DN363" t="e">
        <f>-PEQRPDVG</f>
        <v>#NAME?</v>
      </c>
      <c r="DO363" t="s">
        <v>1424</v>
      </c>
      <c r="DP363">
        <v>0</v>
      </c>
      <c r="DQ363">
        <v>100</v>
      </c>
      <c r="DR363">
        <v>3.0999999999999999E-3</v>
      </c>
      <c r="DS363">
        <v>97.563800000000001</v>
      </c>
      <c r="DT363">
        <v>0</v>
      </c>
      <c r="DU363">
        <v>0</v>
      </c>
    </row>
    <row r="364" spans="1:125" x14ac:dyDescent="0.25">
      <c r="A364">
        <v>0</v>
      </c>
      <c r="B364" t="s">
        <v>1427</v>
      </c>
      <c r="C364" t="s">
        <v>32</v>
      </c>
      <c r="D364" t="s">
        <v>1428</v>
      </c>
      <c r="E364" t="s">
        <v>1427</v>
      </c>
      <c r="F364">
        <v>4.0000000000000002E-4</v>
      </c>
      <c r="G364">
        <v>20.882400000000001</v>
      </c>
      <c r="H364">
        <v>8.2299999999999998E-2</v>
      </c>
      <c r="I364">
        <v>14.391</v>
      </c>
      <c r="J364" t="s">
        <v>1428</v>
      </c>
      <c r="K364" t="s">
        <v>1427</v>
      </c>
      <c r="L364">
        <v>4.0000000000000002E-4</v>
      </c>
      <c r="M364">
        <v>20.882400000000001</v>
      </c>
      <c r="N364">
        <v>8.2299999999999998E-2</v>
      </c>
      <c r="O364">
        <v>14.391</v>
      </c>
      <c r="P364" t="s">
        <v>1429</v>
      </c>
      <c r="Q364" t="s">
        <v>1427</v>
      </c>
      <c r="R364">
        <v>1E-4</v>
      </c>
      <c r="S364">
        <v>40.166699999999999</v>
      </c>
      <c r="T364">
        <v>2.9700000000000001E-2</v>
      </c>
      <c r="U364">
        <v>25.774899999999999</v>
      </c>
      <c r="V364" t="s">
        <v>1428</v>
      </c>
      <c r="W364" t="s">
        <v>1427</v>
      </c>
      <c r="X364">
        <v>0</v>
      </c>
      <c r="Y364">
        <v>33.75</v>
      </c>
      <c r="Z364">
        <v>3.2500000000000001E-2</v>
      </c>
      <c r="AA364">
        <v>32.104900000000001</v>
      </c>
      <c r="AB364" t="s">
        <v>1430</v>
      </c>
      <c r="AC364" t="s">
        <v>1427</v>
      </c>
      <c r="AD364">
        <v>2.0000000000000001E-4</v>
      </c>
      <c r="AE364">
        <v>26.0625</v>
      </c>
      <c r="AF364">
        <v>4.9200000000000001E-2</v>
      </c>
      <c r="AG364">
        <v>28.1678</v>
      </c>
      <c r="AH364" t="s">
        <v>1428</v>
      </c>
      <c r="AI364" t="s">
        <v>1427</v>
      </c>
      <c r="AJ364">
        <v>2.0000000000000001E-4</v>
      </c>
      <c r="AK364">
        <v>27.928599999999999</v>
      </c>
      <c r="AL364">
        <v>6.9699999999999998E-2</v>
      </c>
      <c r="AM364">
        <v>22.1965</v>
      </c>
      <c r="AN364" t="s">
        <v>1428</v>
      </c>
      <c r="AO364" t="s">
        <v>1427</v>
      </c>
      <c r="AP364">
        <v>2.8999999999999998E-3</v>
      </c>
      <c r="AQ364">
        <v>9.1738</v>
      </c>
      <c r="AR364">
        <v>8.48E-2</v>
      </c>
      <c r="AS364">
        <v>7.5728999999999997</v>
      </c>
      <c r="AT364" t="s">
        <v>1428</v>
      </c>
      <c r="AU364" t="s">
        <v>1427</v>
      </c>
      <c r="AV364">
        <v>6.1999999999999998E-3</v>
      </c>
      <c r="AW364">
        <v>4.0936000000000003</v>
      </c>
      <c r="AX364">
        <v>0.17649999999999999</v>
      </c>
      <c r="AY364">
        <v>4.2560000000000002</v>
      </c>
      <c r="AZ364" t="s">
        <v>1428</v>
      </c>
      <c r="BA364" t="s">
        <v>1427</v>
      </c>
      <c r="BB364">
        <v>1.1599999999999999E-2</v>
      </c>
      <c r="BC364">
        <v>4.0911</v>
      </c>
      <c r="BD364">
        <v>0.1956</v>
      </c>
      <c r="BE364">
        <v>3.7498</v>
      </c>
      <c r="BF364" t="s">
        <v>1428</v>
      </c>
      <c r="BG364" t="s">
        <v>1427</v>
      </c>
      <c r="BH364">
        <v>2.3999999999999998E-3</v>
      </c>
      <c r="BI364">
        <v>8.6922999999999995</v>
      </c>
      <c r="BJ364">
        <v>6.8400000000000002E-2</v>
      </c>
      <c r="BK364">
        <v>7.8061999999999996</v>
      </c>
      <c r="BL364" t="s">
        <v>1428</v>
      </c>
      <c r="BM364" t="s">
        <v>1427</v>
      </c>
      <c r="BN364">
        <v>4.5999999999999999E-3</v>
      </c>
      <c r="BO364">
        <v>5.8895999999999997</v>
      </c>
      <c r="BP364">
        <v>0.114</v>
      </c>
      <c r="BQ364">
        <v>4.9210000000000003</v>
      </c>
      <c r="BR364" t="s">
        <v>1428</v>
      </c>
      <c r="BS364" t="s">
        <v>1427</v>
      </c>
      <c r="BT364">
        <v>2.9999999999999997E-4</v>
      </c>
      <c r="BU364">
        <v>14.883699999999999</v>
      </c>
      <c r="BV364">
        <v>0.10589999999999999</v>
      </c>
      <c r="BW364">
        <v>8.3695000000000004</v>
      </c>
      <c r="BX364" t="s">
        <v>1428</v>
      </c>
      <c r="BY364" t="s">
        <v>1427</v>
      </c>
      <c r="BZ364">
        <v>2.0000000000000001E-4</v>
      </c>
      <c r="CA364">
        <v>21.75</v>
      </c>
      <c r="CB364">
        <v>6.3100000000000003E-2</v>
      </c>
      <c r="CC364">
        <v>20.607900000000001</v>
      </c>
      <c r="CD364" t="s">
        <v>1429</v>
      </c>
      <c r="CE364" t="s">
        <v>1427</v>
      </c>
      <c r="CF364">
        <v>2.9999999999999997E-4</v>
      </c>
      <c r="CG364">
        <v>13.377000000000001</v>
      </c>
      <c r="CH364">
        <v>5.3900000000000003E-2</v>
      </c>
      <c r="CI364">
        <v>15.2425</v>
      </c>
      <c r="CJ364" t="s">
        <v>1428</v>
      </c>
      <c r="CK364" t="s">
        <v>1427</v>
      </c>
      <c r="CL364">
        <v>5.4999999999999997E-3</v>
      </c>
      <c r="CM364">
        <v>3.2461000000000002</v>
      </c>
      <c r="CN364">
        <v>8.3799999999999999E-2</v>
      </c>
      <c r="CO364">
        <v>3.5424000000000002</v>
      </c>
      <c r="CP364" t="s">
        <v>1428</v>
      </c>
      <c r="CQ364" t="s">
        <v>1427</v>
      </c>
      <c r="CR364">
        <v>7.4000000000000003E-3</v>
      </c>
      <c r="CS364">
        <v>4.3517000000000001</v>
      </c>
      <c r="CT364">
        <v>0.10929999999999999</v>
      </c>
      <c r="CU364">
        <v>4.0118999999999998</v>
      </c>
      <c r="CV364" t="s">
        <v>1428</v>
      </c>
      <c r="CW364" t="s">
        <v>1427</v>
      </c>
      <c r="CX364">
        <v>1.03E-2</v>
      </c>
      <c r="CY364">
        <v>4.7339000000000002</v>
      </c>
      <c r="CZ364">
        <v>0.12379999999999999</v>
      </c>
      <c r="DA364">
        <v>4.0072999999999999</v>
      </c>
      <c r="DB364" t="s">
        <v>1428</v>
      </c>
      <c r="DC364" t="s">
        <v>1427</v>
      </c>
      <c r="DD364">
        <v>2.87E-2</v>
      </c>
      <c r="DE364">
        <v>2.4350000000000001</v>
      </c>
      <c r="DF364">
        <v>0.17080000000000001</v>
      </c>
      <c r="DG364">
        <v>2.3734000000000002</v>
      </c>
      <c r="DH364" t="s">
        <v>1428</v>
      </c>
      <c r="DI364" t="s">
        <v>1427</v>
      </c>
      <c r="DJ364">
        <v>1.9599999999999999E-2</v>
      </c>
      <c r="DK364">
        <v>2.5987</v>
      </c>
      <c r="DL364">
        <v>0.30280000000000001</v>
      </c>
      <c r="DM364">
        <v>2.7004999999999999</v>
      </c>
      <c r="DN364" t="s">
        <v>1428</v>
      </c>
      <c r="DO364" t="s">
        <v>1427</v>
      </c>
      <c r="DP364">
        <v>4.82E-2</v>
      </c>
      <c r="DQ364">
        <v>2.3102</v>
      </c>
      <c r="DR364">
        <v>0.32850000000000001</v>
      </c>
      <c r="DS364">
        <v>1.6857</v>
      </c>
      <c r="DT364">
        <v>7.4999999999999997E-3</v>
      </c>
      <c r="DU364">
        <v>0</v>
      </c>
    </row>
    <row r="365" spans="1:125" x14ac:dyDescent="0.25">
      <c r="A365">
        <v>0</v>
      </c>
      <c r="B365" t="s">
        <v>1431</v>
      </c>
      <c r="C365" t="s">
        <v>32</v>
      </c>
      <c r="D365" t="s">
        <v>1432</v>
      </c>
      <c r="E365" t="s">
        <v>1431</v>
      </c>
      <c r="F365">
        <v>0</v>
      </c>
      <c r="G365">
        <v>50.416699999999999</v>
      </c>
      <c r="H365">
        <v>2.35E-2</v>
      </c>
      <c r="I365">
        <v>60.443800000000003</v>
      </c>
      <c r="J365" t="s">
        <v>1432</v>
      </c>
      <c r="K365" t="s">
        <v>1431</v>
      </c>
      <c r="L365">
        <v>0</v>
      </c>
      <c r="M365">
        <v>50.416699999999999</v>
      </c>
      <c r="N365">
        <v>2.35E-2</v>
      </c>
      <c r="O365">
        <v>60.443800000000003</v>
      </c>
      <c r="P365" t="s">
        <v>1433</v>
      </c>
      <c r="Q365" t="s">
        <v>1431</v>
      </c>
      <c r="R365">
        <v>0</v>
      </c>
      <c r="S365">
        <v>65</v>
      </c>
      <c r="T365">
        <v>1.2999999999999999E-2</v>
      </c>
      <c r="U365">
        <v>73.029799999999994</v>
      </c>
      <c r="V365" t="s">
        <v>1433</v>
      </c>
      <c r="W365" t="s">
        <v>1431</v>
      </c>
      <c r="X365">
        <v>0</v>
      </c>
      <c r="Y365">
        <v>52.5</v>
      </c>
      <c r="Z365">
        <v>8.6E-3</v>
      </c>
      <c r="AA365">
        <v>90.285600000000002</v>
      </c>
      <c r="AB365" t="s">
        <v>1433</v>
      </c>
      <c r="AC365" t="s">
        <v>1431</v>
      </c>
      <c r="AD365">
        <v>0</v>
      </c>
      <c r="AE365">
        <v>53.571399999999997</v>
      </c>
      <c r="AF365">
        <v>1.06E-2</v>
      </c>
      <c r="AG365">
        <v>90.770600000000002</v>
      </c>
      <c r="AH365" t="s">
        <v>1433</v>
      </c>
      <c r="AI365" t="s">
        <v>1431</v>
      </c>
      <c r="AJ365">
        <v>0</v>
      </c>
      <c r="AK365">
        <v>70</v>
      </c>
      <c r="AL365">
        <v>1.52E-2</v>
      </c>
      <c r="AM365">
        <v>91.659199999999998</v>
      </c>
      <c r="AN365" t="s">
        <v>1432</v>
      </c>
      <c r="AO365" t="s">
        <v>1431</v>
      </c>
      <c r="AP365">
        <v>8.0000000000000004E-4</v>
      </c>
      <c r="AQ365">
        <v>15.1912</v>
      </c>
      <c r="AR365">
        <v>1.7999999999999999E-2</v>
      </c>
      <c r="AS365">
        <v>45.482300000000002</v>
      </c>
      <c r="AT365" t="s">
        <v>1433</v>
      </c>
      <c r="AU365" t="s">
        <v>1431</v>
      </c>
      <c r="AV365">
        <v>0</v>
      </c>
      <c r="AW365">
        <v>25.4</v>
      </c>
      <c r="AX365">
        <v>2.0899999999999998E-2</v>
      </c>
      <c r="AY365">
        <v>40.293999999999997</v>
      </c>
      <c r="AZ365" t="s">
        <v>1433</v>
      </c>
      <c r="BA365" t="s">
        <v>1431</v>
      </c>
      <c r="BB365">
        <v>1E-4</v>
      </c>
      <c r="BC365">
        <v>25.333300000000001</v>
      </c>
      <c r="BD365">
        <v>2.0199999999999999E-2</v>
      </c>
      <c r="BE365">
        <v>42.222499999999997</v>
      </c>
      <c r="BF365" t="s">
        <v>1434</v>
      </c>
      <c r="BG365" t="s">
        <v>1431</v>
      </c>
      <c r="BH365">
        <v>1E-4</v>
      </c>
      <c r="BI365">
        <v>42.6</v>
      </c>
      <c r="BJ365">
        <v>1.61E-2</v>
      </c>
      <c r="BK365">
        <v>70.597200000000001</v>
      </c>
      <c r="BL365" t="s">
        <v>1433</v>
      </c>
      <c r="BM365" t="s">
        <v>1431</v>
      </c>
      <c r="BN365">
        <v>1E-4</v>
      </c>
      <c r="BO365">
        <v>36.799999999999997</v>
      </c>
      <c r="BP365">
        <v>1.4800000000000001E-2</v>
      </c>
      <c r="BQ365">
        <v>61.429400000000001</v>
      </c>
      <c r="BR365" t="s">
        <v>1433</v>
      </c>
      <c r="BS365" t="s">
        <v>1431</v>
      </c>
      <c r="BT365">
        <v>1E-4</v>
      </c>
      <c r="BU365">
        <v>26.142900000000001</v>
      </c>
      <c r="BV365">
        <v>3.4299999999999997E-2</v>
      </c>
      <c r="BW365">
        <v>43.253100000000003</v>
      </c>
      <c r="BX365" t="s">
        <v>1433</v>
      </c>
      <c r="BY365" t="s">
        <v>1431</v>
      </c>
      <c r="BZ365">
        <v>1E-4</v>
      </c>
      <c r="CA365">
        <v>30.428599999999999</v>
      </c>
      <c r="CB365">
        <v>2.7E-2</v>
      </c>
      <c r="CC365">
        <v>52.524700000000003</v>
      </c>
      <c r="CD365" t="s">
        <v>1433</v>
      </c>
      <c r="CE365" t="s">
        <v>1431</v>
      </c>
      <c r="CF365">
        <v>0</v>
      </c>
      <c r="CG365">
        <v>50</v>
      </c>
      <c r="CH365">
        <v>1.04E-2</v>
      </c>
      <c r="CI365">
        <v>71.754499999999993</v>
      </c>
      <c r="CJ365" t="s">
        <v>1433</v>
      </c>
      <c r="CK365" t="s">
        <v>1431</v>
      </c>
      <c r="CL365">
        <v>0</v>
      </c>
      <c r="CM365">
        <v>26</v>
      </c>
      <c r="CN365">
        <v>8.6E-3</v>
      </c>
      <c r="CO365">
        <v>56.5608</v>
      </c>
      <c r="CP365" t="s">
        <v>1433</v>
      </c>
      <c r="CQ365" t="s">
        <v>1431</v>
      </c>
      <c r="CR365">
        <v>0</v>
      </c>
      <c r="CS365">
        <v>36.75</v>
      </c>
      <c r="CT365">
        <v>1.2E-2</v>
      </c>
      <c r="CU365">
        <v>63.383000000000003</v>
      </c>
      <c r="CV365" t="s">
        <v>1433</v>
      </c>
      <c r="CW365" t="s">
        <v>1431</v>
      </c>
      <c r="CX365">
        <v>0</v>
      </c>
      <c r="CY365">
        <v>42.25</v>
      </c>
      <c r="CZ365">
        <v>1.37E-2</v>
      </c>
      <c r="DA365">
        <v>65.747600000000006</v>
      </c>
      <c r="DB365" t="s">
        <v>1433</v>
      </c>
      <c r="DC365" t="s">
        <v>1431</v>
      </c>
      <c r="DD365">
        <v>1E-4</v>
      </c>
      <c r="DE365">
        <v>32.200000000000003</v>
      </c>
      <c r="DF365">
        <v>1.4200000000000001E-2</v>
      </c>
      <c r="DG365">
        <v>54.883800000000001</v>
      </c>
      <c r="DH365" t="s">
        <v>1433</v>
      </c>
      <c r="DI365" t="s">
        <v>1431</v>
      </c>
      <c r="DJ365">
        <v>2.5000000000000001E-3</v>
      </c>
      <c r="DK365">
        <v>7.6151999999999997</v>
      </c>
      <c r="DL365">
        <v>7.2800000000000004E-2</v>
      </c>
      <c r="DM365">
        <v>26.6084</v>
      </c>
      <c r="DN365" t="s">
        <v>1433</v>
      </c>
      <c r="DO365" t="s">
        <v>1431</v>
      </c>
      <c r="DP365">
        <v>8.5000000000000006E-3</v>
      </c>
      <c r="DQ365">
        <v>6.15</v>
      </c>
      <c r="DR365">
        <v>9.3200000000000005E-2</v>
      </c>
      <c r="DS365">
        <v>18.649799999999999</v>
      </c>
      <c r="DT365">
        <v>5.9999999999999995E-4</v>
      </c>
      <c r="DU365">
        <v>0</v>
      </c>
    </row>
    <row r="366" spans="1:125" x14ac:dyDescent="0.25">
      <c r="A366">
        <v>0</v>
      </c>
      <c r="B366" t="s">
        <v>1435</v>
      </c>
      <c r="C366" t="s">
        <v>32</v>
      </c>
      <c r="D366" t="s">
        <v>1436</v>
      </c>
      <c r="E366" t="s">
        <v>1435</v>
      </c>
      <c r="F366">
        <v>0</v>
      </c>
      <c r="G366">
        <v>62.142899999999997</v>
      </c>
      <c r="H366">
        <v>1.3599999999999999E-2</v>
      </c>
      <c r="I366">
        <v>84.452600000000004</v>
      </c>
      <c r="J366" t="s">
        <v>1436</v>
      </c>
      <c r="K366" t="s">
        <v>1435</v>
      </c>
      <c r="L366">
        <v>0</v>
      </c>
      <c r="M366">
        <v>62.142899999999997</v>
      </c>
      <c r="N366">
        <v>1.3599999999999999E-2</v>
      </c>
      <c r="O366">
        <v>84.452600000000004</v>
      </c>
      <c r="P366" t="s">
        <v>1436</v>
      </c>
      <c r="Q366" t="s">
        <v>1435</v>
      </c>
      <c r="R366">
        <v>0</v>
      </c>
      <c r="S366">
        <v>59</v>
      </c>
      <c r="T366">
        <v>8.2000000000000007E-3</v>
      </c>
      <c r="U366">
        <v>91.257900000000006</v>
      </c>
      <c r="V366" t="s">
        <v>1436</v>
      </c>
      <c r="W366" t="s">
        <v>1435</v>
      </c>
      <c r="X366">
        <v>0</v>
      </c>
      <c r="Y366">
        <v>56.666699999999999</v>
      </c>
      <c r="Z366">
        <v>1.2800000000000001E-2</v>
      </c>
      <c r="AA366">
        <v>75.956000000000003</v>
      </c>
      <c r="AB366" t="s">
        <v>1437</v>
      </c>
      <c r="AC366" t="s">
        <v>1435</v>
      </c>
      <c r="AD366">
        <v>0</v>
      </c>
      <c r="AE366">
        <v>55</v>
      </c>
      <c r="AF366">
        <v>1.9099999999999999E-2</v>
      </c>
      <c r="AG366">
        <v>70.098399999999998</v>
      </c>
      <c r="AH366" t="e">
        <f>-EQRPDVGG</f>
        <v>#NAME?</v>
      </c>
      <c r="AI366" t="s">
        <v>1435</v>
      </c>
      <c r="AJ366">
        <v>1E-4</v>
      </c>
      <c r="AK366">
        <v>31.555599999999998</v>
      </c>
      <c r="AL366">
        <v>3.9199999999999999E-2</v>
      </c>
      <c r="AM366">
        <v>49.810400000000001</v>
      </c>
      <c r="AN366" t="s">
        <v>1437</v>
      </c>
      <c r="AO366" t="s">
        <v>1435</v>
      </c>
      <c r="AP366">
        <v>0</v>
      </c>
      <c r="AQ366">
        <v>80</v>
      </c>
      <c r="AR366">
        <v>3.3E-3</v>
      </c>
      <c r="AS366">
        <v>95.311899999999994</v>
      </c>
      <c r="AT366" t="s">
        <v>1437</v>
      </c>
      <c r="AU366" t="s">
        <v>1435</v>
      </c>
      <c r="AV366">
        <v>0</v>
      </c>
      <c r="AW366">
        <v>65</v>
      </c>
      <c r="AX366">
        <v>4.5999999999999999E-3</v>
      </c>
      <c r="AY366">
        <v>86.063199999999995</v>
      </c>
      <c r="AZ366" t="s">
        <v>1436</v>
      </c>
      <c r="BA366" t="s">
        <v>1435</v>
      </c>
      <c r="BB366">
        <v>0</v>
      </c>
      <c r="BC366">
        <v>100</v>
      </c>
      <c r="BD366">
        <v>4.0000000000000001E-3</v>
      </c>
      <c r="BE366">
        <v>89.35</v>
      </c>
      <c r="BF366" t="s">
        <v>1436</v>
      </c>
      <c r="BG366" t="s">
        <v>1435</v>
      </c>
      <c r="BH366">
        <v>0</v>
      </c>
      <c r="BI366">
        <v>75</v>
      </c>
      <c r="BJ366">
        <v>7.7000000000000002E-3</v>
      </c>
      <c r="BK366">
        <v>95.343599999999995</v>
      </c>
      <c r="BL366" t="s">
        <v>1436</v>
      </c>
      <c r="BM366" t="s">
        <v>1435</v>
      </c>
      <c r="BN366">
        <v>0</v>
      </c>
      <c r="BO366">
        <v>67.5</v>
      </c>
      <c r="BP366">
        <v>4.8999999999999998E-3</v>
      </c>
      <c r="BQ366">
        <v>95.322000000000003</v>
      </c>
      <c r="BR366" t="s">
        <v>1436</v>
      </c>
      <c r="BS366" t="s">
        <v>1435</v>
      </c>
      <c r="BT366">
        <v>0</v>
      </c>
      <c r="BU366">
        <v>85</v>
      </c>
      <c r="BV366">
        <v>7.3000000000000001E-3</v>
      </c>
      <c r="BW366">
        <v>95.363699999999994</v>
      </c>
      <c r="BX366" t="s">
        <v>1436</v>
      </c>
      <c r="BY366" t="s">
        <v>1435</v>
      </c>
      <c r="BZ366">
        <v>0</v>
      </c>
      <c r="CA366">
        <v>90</v>
      </c>
      <c r="CB366">
        <v>7.0000000000000001E-3</v>
      </c>
      <c r="CC366">
        <v>95.284199999999998</v>
      </c>
      <c r="CD366" t="s">
        <v>1436</v>
      </c>
      <c r="CE366" t="s">
        <v>1435</v>
      </c>
      <c r="CF366">
        <v>0</v>
      </c>
      <c r="CG366">
        <v>80</v>
      </c>
      <c r="CH366">
        <v>5.0000000000000001E-3</v>
      </c>
      <c r="CI366">
        <v>92.919300000000007</v>
      </c>
      <c r="CJ366" t="s">
        <v>1437</v>
      </c>
      <c r="CK366" t="s">
        <v>1435</v>
      </c>
      <c r="CL366">
        <v>0</v>
      </c>
      <c r="CM366">
        <v>70</v>
      </c>
      <c r="CN366">
        <v>2.5000000000000001E-3</v>
      </c>
      <c r="CO366">
        <v>93.474400000000003</v>
      </c>
      <c r="CP366" t="s">
        <v>1436</v>
      </c>
      <c r="CQ366" t="s">
        <v>1435</v>
      </c>
      <c r="CR366">
        <v>0</v>
      </c>
      <c r="CS366">
        <v>70</v>
      </c>
      <c r="CT366">
        <v>4.7000000000000002E-3</v>
      </c>
      <c r="CU366">
        <v>93.509200000000007</v>
      </c>
      <c r="CV366" t="s">
        <v>1436</v>
      </c>
      <c r="CW366" t="s">
        <v>1435</v>
      </c>
      <c r="CX366">
        <v>0</v>
      </c>
      <c r="CY366">
        <v>70</v>
      </c>
      <c r="CZ366">
        <v>5.7000000000000002E-3</v>
      </c>
      <c r="DA366">
        <v>93.565899999999999</v>
      </c>
      <c r="DB366" t="s">
        <v>1437</v>
      </c>
      <c r="DC366" t="s">
        <v>1435</v>
      </c>
      <c r="DD366">
        <v>0</v>
      </c>
      <c r="DE366">
        <v>65</v>
      </c>
      <c r="DF366">
        <v>4.5999999999999999E-3</v>
      </c>
      <c r="DG366">
        <v>90.0124</v>
      </c>
      <c r="DH366" t="s">
        <v>1437</v>
      </c>
      <c r="DI366" t="s">
        <v>1435</v>
      </c>
      <c r="DJ366">
        <v>0</v>
      </c>
      <c r="DK366">
        <v>67.5</v>
      </c>
      <c r="DL366">
        <v>9.4999999999999998E-3</v>
      </c>
      <c r="DM366">
        <v>90.321299999999994</v>
      </c>
      <c r="DN366" t="s">
        <v>1436</v>
      </c>
      <c r="DO366" t="s">
        <v>1435</v>
      </c>
      <c r="DP366">
        <v>0</v>
      </c>
      <c r="DQ366">
        <v>100</v>
      </c>
      <c r="DR366">
        <v>4.7999999999999996E-3</v>
      </c>
      <c r="DS366">
        <v>96.171400000000006</v>
      </c>
      <c r="DT366">
        <v>0</v>
      </c>
      <c r="DU366">
        <v>0</v>
      </c>
    </row>
    <row r="367" spans="1:125" x14ac:dyDescent="0.25">
      <c r="A367">
        <v>0</v>
      </c>
      <c r="B367" t="s">
        <v>1438</v>
      </c>
      <c r="C367" t="s">
        <v>32</v>
      </c>
      <c r="D367" t="s">
        <v>1439</v>
      </c>
      <c r="E367" t="s">
        <v>1438</v>
      </c>
      <c r="F367">
        <v>0</v>
      </c>
      <c r="G367">
        <v>75</v>
      </c>
      <c r="H367">
        <v>1.43E-2</v>
      </c>
      <c r="I367">
        <v>82.636799999999994</v>
      </c>
      <c r="J367" t="s">
        <v>1439</v>
      </c>
      <c r="K367" t="s">
        <v>1438</v>
      </c>
      <c r="L367">
        <v>0</v>
      </c>
      <c r="M367">
        <v>75</v>
      </c>
      <c r="N367">
        <v>1.43E-2</v>
      </c>
      <c r="O367">
        <v>82.636799999999994</v>
      </c>
      <c r="P367" t="s">
        <v>1439</v>
      </c>
      <c r="Q367" t="s">
        <v>1438</v>
      </c>
      <c r="R367">
        <v>0</v>
      </c>
      <c r="S367">
        <v>87.5</v>
      </c>
      <c r="T367">
        <v>7.7999999999999996E-3</v>
      </c>
      <c r="U367">
        <v>92.313500000000005</v>
      </c>
      <c r="V367" t="s">
        <v>1439</v>
      </c>
      <c r="W367" t="s">
        <v>1438</v>
      </c>
      <c r="X367">
        <v>0</v>
      </c>
      <c r="Y367">
        <v>67.5</v>
      </c>
      <c r="Z367">
        <v>9.2999999999999992E-3</v>
      </c>
      <c r="AA367">
        <v>87.932000000000002</v>
      </c>
      <c r="AB367" t="s">
        <v>1439</v>
      </c>
      <c r="AC367" t="s">
        <v>1438</v>
      </c>
      <c r="AD367">
        <v>0</v>
      </c>
      <c r="AE367">
        <v>58</v>
      </c>
      <c r="AF367">
        <v>1.66E-2</v>
      </c>
      <c r="AG367">
        <v>76.110799999999998</v>
      </c>
      <c r="AH367" t="s">
        <v>1439</v>
      </c>
      <c r="AI367" t="s">
        <v>1438</v>
      </c>
      <c r="AJ367">
        <v>0</v>
      </c>
      <c r="AK367">
        <v>67.5</v>
      </c>
      <c r="AL367">
        <v>2.1600000000000001E-2</v>
      </c>
      <c r="AM367">
        <v>80.5167</v>
      </c>
      <c r="AN367" t="s">
        <v>1440</v>
      </c>
      <c r="AO367" t="s">
        <v>1438</v>
      </c>
      <c r="AP367">
        <v>0</v>
      </c>
      <c r="AQ367">
        <v>75</v>
      </c>
      <c r="AR367">
        <v>6.3E-3</v>
      </c>
      <c r="AS367">
        <v>83.4285</v>
      </c>
      <c r="AT367" t="e">
        <f>-SNGLTSVE</f>
        <v>#NAME?</v>
      </c>
      <c r="AU367" t="s">
        <v>1438</v>
      </c>
      <c r="AV367">
        <v>0</v>
      </c>
      <c r="AW367">
        <v>100</v>
      </c>
      <c r="AX367">
        <v>5.1999999999999998E-3</v>
      </c>
      <c r="AY367">
        <v>82.927899999999994</v>
      </c>
      <c r="AZ367" t="e">
        <f>-SNGLTSVE</f>
        <v>#NAME?</v>
      </c>
      <c r="BA367" t="s">
        <v>1438</v>
      </c>
      <c r="BB367">
        <v>0</v>
      </c>
      <c r="BC367">
        <v>100</v>
      </c>
      <c r="BD367">
        <v>5.5999999999999999E-3</v>
      </c>
      <c r="BE367">
        <v>81.466099999999997</v>
      </c>
      <c r="BF367" t="s">
        <v>1439</v>
      </c>
      <c r="BG367" t="s">
        <v>1438</v>
      </c>
      <c r="BH367">
        <v>0</v>
      </c>
      <c r="BI367">
        <v>71.25</v>
      </c>
      <c r="BJ367">
        <v>1.24E-2</v>
      </c>
      <c r="BK367">
        <v>82.967799999999997</v>
      </c>
      <c r="BL367" t="s">
        <v>1439</v>
      </c>
      <c r="BM367" t="s">
        <v>1438</v>
      </c>
      <c r="BN367">
        <v>0</v>
      </c>
      <c r="BO367">
        <v>70</v>
      </c>
      <c r="BP367">
        <v>1.01E-2</v>
      </c>
      <c r="BQ367">
        <v>77.524600000000007</v>
      </c>
      <c r="BR367" t="s">
        <v>1439</v>
      </c>
      <c r="BS367" t="s">
        <v>1438</v>
      </c>
      <c r="BT367">
        <v>0</v>
      </c>
      <c r="BU367">
        <v>75</v>
      </c>
      <c r="BV367">
        <v>1.49E-2</v>
      </c>
      <c r="BW367">
        <v>78.738200000000006</v>
      </c>
      <c r="BX367" t="s">
        <v>1439</v>
      </c>
      <c r="BY367" t="s">
        <v>1438</v>
      </c>
      <c r="BZ367">
        <v>0</v>
      </c>
      <c r="CA367">
        <v>70</v>
      </c>
      <c r="CB367">
        <v>1.29E-2</v>
      </c>
      <c r="CC367">
        <v>82.4298</v>
      </c>
      <c r="CD367" t="s">
        <v>1439</v>
      </c>
      <c r="CE367" t="s">
        <v>1438</v>
      </c>
      <c r="CF367">
        <v>0</v>
      </c>
      <c r="CG367">
        <v>70</v>
      </c>
      <c r="CH367">
        <v>7.1000000000000004E-3</v>
      </c>
      <c r="CI367">
        <v>84.900800000000004</v>
      </c>
      <c r="CJ367" t="s">
        <v>1439</v>
      </c>
      <c r="CK367" t="s">
        <v>1438</v>
      </c>
      <c r="CL367">
        <v>0</v>
      </c>
      <c r="CM367">
        <v>70</v>
      </c>
      <c r="CN367">
        <v>3.5999999999999999E-3</v>
      </c>
      <c r="CO367">
        <v>85.5916</v>
      </c>
      <c r="CP367" t="s">
        <v>1439</v>
      </c>
      <c r="CQ367" t="s">
        <v>1438</v>
      </c>
      <c r="CR367">
        <v>0</v>
      </c>
      <c r="CS367">
        <v>60</v>
      </c>
      <c r="CT367">
        <v>8.8999999999999999E-3</v>
      </c>
      <c r="CU367">
        <v>75.643699999999995</v>
      </c>
      <c r="CV367" t="s">
        <v>1439</v>
      </c>
      <c r="CW367" t="s">
        <v>1438</v>
      </c>
      <c r="CX367">
        <v>0</v>
      </c>
      <c r="CY367">
        <v>58.75</v>
      </c>
      <c r="CZ367">
        <v>1.06E-2</v>
      </c>
      <c r="DA367">
        <v>76.199100000000001</v>
      </c>
      <c r="DB367" t="s">
        <v>1439</v>
      </c>
      <c r="DC367" t="s">
        <v>1438</v>
      </c>
      <c r="DD367">
        <v>0</v>
      </c>
      <c r="DE367">
        <v>70</v>
      </c>
      <c r="DF367">
        <v>6.1999999999999998E-3</v>
      </c>
      <c r="DG367">
        <v>82.937799999999996</v>
      </c>
      <c r="DH367" t="s">
        <v>1439</v>
      </c>
      <c r="DI367" t="s">
        <v>1438</v>
      </c>
      <c r="DJ367">
        <v>0</v>
      </c>
      <c r="DK367">
        <v>67.5</v>
      </c>
      <c r="DL367">
        <v>1.5100000000000001E-2</v>
      </c>
      <c r="DM367">
        <v>79.207700000000003</v>
      </c>
      <c r="DN367" t="e">
        <f>-SNGLTSVE</f>
        <v>#NAME?</v>
      </c>
      <c r="DO367" t="s">
        <v>1438</v>
      </c>
      <c r="DP367">
        <v>0</v>
      </c>
      <c r="DQ367">
        <v>75</v>
      </c>
      <c r="DR367">
        <v>1.6899999999999998E-2</v>
      </c>
      <c r="DS367">
        <v>72.921099999999996</v>
      </c>
      <c r="DT367">
        <v>0</v>
      </c>
      <c r="DU367">
        <v>0</v>
      </c>
    </row>
    <row r="368" spans="1:125" x14ac:dyDescent="0.25">
      <c r="A368">
        <v>0</v>
      </c>
      <c r="B368" t="s">
        <v>1441</v>
      </c>
      <c r="C368" t="s">
        <v>32</v>
      </c>
      <c r="D368" t="s">
        <v>1442</v>
      </c>
      <c r="E368" t="s">
        <v>1441</v>
      </c>
      <c r="F368">
        <v>1E-4</v>
      </c>
      <c r="G368">
        <v>36</v>
      </c>
      <c r="H368">
        <v>3.0599999999999999E-2</v>
      </c>
      <c r="I368">
        <v>47.627299999999998</v>
      </c>
      <c r="J368" t="s">
        <v>1442</v>
      </c>
      <c r="K368" t="s">
        <v>1441</v>
      </c>
      <c r="L368">
        <v>1E-4</v>
      </c>
      <c r="M368">
        <v>36</v>
      </c>
      <c r="N368">
        <v>3.0599999999999999E-2</v>
      </c>
      <c r="O368">
        <v>47.627299999999998</v>
      </c>
      <c r="P368" t="s">
        <v>1443</v>
      </c>
      <c r="Q368" t="s">
        <v>1441</v>
      </c>
      <c r="R368">
        <v>0</v>
      </c>
      <c r="S368">
        <v>58.5</v>
      </c>
      <c r="T368">
        <v>1.7500000000000002E-2</v>
      </c>
      <c r="U368">
        <v>55.6449</v>
      </c>
      <c r="V368" t="s">
        <v>1442</v>
      </c>
      <c r="W368" t="s">
        <v>1441</v>
      </c>
      <c r="X368">
        <v>0</v>
      </c>
      <c r="Y368">
        <v>48</v>
      </c>
      <c r="Z368">
        <v>1.23E-2</v>
      </c>
      <c r="AA368">
        <v>77.840199999999996</v>
      </c>
      <c r="AB368" t="s">
        <v>1442</v>
      </c>
      <c r="AC368" t="s">
        <v>1441</v>
      </c>
      <c r="AD368">
        <v>0</v>
      </c>
      <c r="AE368">
        <v>51.428600000000003</v>
      </c>
      <c r="AF368">
        <v>1.6400000000000001E-2</v>
      </c>
      <c r="AG368">
        <v>76.640199999999993</v>
      </c>
      <c r="AH368" t="s">
        <v>1442</v>
      </c>
      <c r="AI368" t="s">
        <v>1441</v>
      </c>
      <c r="AJ368">
        <v>0</v>
      </c>
      <c r="AK368">
        <v>49</v>
      </c>
      <c r="AL368">
        <v>2.6700000000000002E-2</v>
      </c>
      <c r="AM368">
        <v>70.856099999999998</v>
      </c>
      <c r="AN368" t="s">
        <v>1443</v>
      </c>
      <c r="AO368" t="s">
        <v>1441</v>
      </c>
      <c r="AP368">
        <v>0</v>
      </c>
      <c r="AQ368">
        <v>40.75</v>
      </c>
      <c r="AR368">
        <v>1.54E-2</v>
      </c>
      <c r="AS368">
        <v>51.578899999999997</v>
      </c>
      <c r="AT368" t="s">
        <v>1442</v>
      </c>
      <c r="AU368" t="s">
        <v>1441</v>
      </c>
      <c r="AV368">
        <v>0</v>
      </c>
      <c r="AW368">
        <v>44</v>
      </c>
      <c r="AX368">
        <v>9.4999999999999998E-3</v>
      </c>
      <c r="AY368">
        <v>65.088800000000006</v>
      </c>
      <c r="AZ368" t="s">
        <v>1442</v>
      </c>
      <c r="BA368" t="s">
        <v>1441</v>
      </c>
      <c r="BB368">
        <v>0</v>
      </c>
      <c r="BC368">
        <v>42</v>
      </c>
      <c r="BD368">
        <v>1.01E-2</v>
      </c>
      <c r="BE368">
        <v>63.954099999999997</v>
      </c>
      <c r="BF368" t="s">
        <v>1442</v>
      </c>
      <c r="BG368" t="s">
        <v>1441</v>
      </c>
      <c r="BH368">
        <v>1E-4</v>
      </c>
      <c r="BI368">
        <v>46</v>
      </c>
      <c r="BJ368">
        <v>1.8200000000000001E-2</v>
      </c>
      <c r="BK368">
        <v>63.908000000000001</v>
      </c>
      <c r="BL368" t="s">
        <v>1442</v>
      </c>
      <c r="BM368" t="s">
        <v>1441</v>
      </c>
      <c r="BN368">
        <v>0</v>
      </c>
      <c r="BO368">
        <v>43.5</v>
      </c>
      <c r="BP368">
        <v>1.3899999999999999E-2</v>
      </c>
      <c r="BQ368">
        <v>64.159199999999998</v>
      </c>
      <c r="BR368" t="s">
        <v>1443</v>
      </c>
      <c r="BS368" t="s">
        <v>1441</v>
      </c>
      <c r="BT368">
        <v>0</v>
      </c>
      <c r="BU368">
        <v>33.333300000000001</v>
      </c>
      <c r="BV368">
        <v>3.8699999999999998E-2</v>
      </c>
      <c r="BW368">
        <v>38.26</v>
      </c>
      <c r="BX368" t="s">
        <v>1444</v>
      </c>
      <c r="BY368" t="s">
        <v>1441</v>
      </c>
      <c r="BZ368">
        <v>1E-4</v>
      </c>
      <c r="CA368">
        <v>29</v>
      </c>
      <c r="CB368">
        <v>2.7900000000000001E-2</v>
      </c>
      <c r="CC368">
        <v>51.067700000000002</v>
      </c>
      <c r="CD368" t="s">
        <v>1443</v>
      </c>
      <c r="CE368" t="s">
        <v>1441</v>
      </c>
      <c r="CF368">
        <v>0</v>
      </c>
      <c r="CG368">
        <v>43</v>
      </c>
      <c r="CH368">
        <v>1.2E-2</v>
      </c>
      <c r="CI368">
        <v>65.631200000000007</v>
      </c>
      <c r="CJ368" t="s">
        <v>1442</v>
      </c>
      <c r="CK368" t="s">
        <v>1441</v>
      </c>
      <c r="CL368">
        <v>0</v>
      </c>
      <c r="CM368">
        <v>34.5</v>
      </c>
      <c r="CN368">
        <v>5.7000000000000002E-3</v>
      </c>
      <c r="CO368">
        <v>71.561700000000002</v>
      </c>
      <c r="CP368" t="s">
        <v>1442</v>
      </c>
      <c r="CQ368" t="s">
        <v>1441</v>
      </c>
      <c r="CR368">
        <v>0</v>
      </c>
      <c r="CS368">
        <v>44</v>
      </c>
      <c r="CT368">
        <v>1.12E-2</v>
      </c>
      <c r="CU368">
        <v>66.345299999999995</v>
      </c>
      <c r="CV368" t="s">
        <v>1442</v>
      </c>
      <c r="CW368" t="s">
        <v>1441</v>
      </c>
      <c r="CX368">
        <v>1E-4</v>
      </c>
      <c r="CY368">
        <v>38.799999999999997</v>
      </c>
      <c r="CZ368">
        <v>1.35E-2</v>
      </c>
      <c r="DA368">
        <v>66.249200000000002</v>
      </c>
      <c r="DB368" t="s">
        <v>1442</v>
      </c>
      <c r="DC368" t="s">
        <v>1441</v>
      </c>
      <c r="DD368">
        <v>1E-4</v>
      </c>
      <c r="DE368">
        <v>25.2</v>
      </c>
      <c r="DF368">
        <v>1.03E-2</v>
      </c>
      <c r="DG368">
        <v>66.567899999999995</v>
      </c>
      <c r="DH368" t="s">
        <v>1442</v>
      </c>
      <c r="DI368" t="s">
        <v>1441</v>
      </c>
      <c r="DJ368">
        <v>2.0000000000000001E-4</v>
      </c>
      <c r="DK368">
        <v>23.9</v>
      </c>
      <c r="DL368">
        <v>3.56E-2</v>
      </c>
      <c r="DM368">
        <v>49.637500000000003</v>
      </c>
      <c r="DN368" t="s">
        <v>1442</v>
      </c>
      <c r="DO368" t="s">
        <v>1441</v>
      </c>
      <c r="DP368">
        <v>2.2000000000000001E-3</v>
      </c>
      <c r="DQ368">
        <v>11.164</v>
      </c>
      <c r="DR368">
        <v>7.0099999999999996E-2</v>
      </c>
      <c r="DS368">
        <v>25.8736</v>
      </c>
      <c r="DT368">
        <v>2.0000000000000001E-4</v>
      </c>
      <c r="DU368">
        <v>0</v>
      </c>
    </row>
    <row r="369" spans="1:125" x14ac:dyDescent="0.25">
      <c r="A369">
        <v>0</v>
      </c>
      <c r="B369" t="s">
        <v>1445</v>
      </c>
      <c r="C369" t="s">
        <v>32</v>
      </c>
      <c r="D369" t="s">
        <v>1446</v>
      </c>
      <c r="E369" t="s">
        <v>1445</v>
      </c>
      <c r="F369">
        <v>0</v>
      </c>
      <c r="G369">
        <v>80</v>
      </c>
      <c r="H369">
        <v>0.01</v>
      </c>
      <c r="I369">
        <v>92.826099999999997</v>
      </c>
      <c r="J369" t="s">
        <v>1446</v>
      </c>
      <c r="K369" t="s">
        <v>1445</v>
      </c>
      <c r="L369">
        <v>0</v>
      </c>
      <c r="M369">
        <v>80</v>
      </c>
      <c r="N369">
        <v>0.01</v>
      </c>
      <c r="O369">
        <v>92.826099999999997</v>
      </c>
      <c r="P369" t="s">
        <v>1446</v>
      </c>
      <c r="Q369" t="s">
        <v>1445</v>
      </c>
      <c r="R369">
        <v>2.9999999999999997E-4</v>
      </c>
      <c r="S369">
        <v>26.458300000000001</v>
      </c>
      <c r="T369">
        <v>1.78E-2</v>
      </c>
      <c r="U369">
        <v>54.640900000000002</v>
      </c>
      <c r="V369" t="s">
        <v>1446</v>
      </c>
      <c r="W369" t="s">
        <v>1445</v>
      </c>
      <c r="X369">
        <v>0</v>
      </c>
      <c r="Y369">
        <v>85</v>
      </c>
      <c r="Z369">
        <v>7.4000000000000003E-3</v>
      </c>
      <c r="AA369">
        <v>93.534400000000005</v>
      </c>
      <c r="AB369" t="s">
        <v>1446</v>
      </c>
      <c r="AC369" t="s">
        <v>1445</v>
      </c>
      <c r="AD369">
        <v>0</v>
      </c>
      <c r="AE369">
        <v>80</v>
      </c>
      <c r="AF369">
        <v>8.3000000000000001E-3</v>
      </c>
      <c r="AG369">
        <v>95.094399999999993</v>
      </c>
      <c r="AH369" t="s">
        <v>1446</v>
      </c>
      <c r="AI369" t="s">
        <v>1445</v>
      </c>
      <c r="AJ369">
        <v>0</v>
      </c>
      <c r="AK369">
        <v>73.333299999999994</v>
      </c>
      <c r="AL369">
        <v>1.72E-2</v>
      </c>
      <c r="AM369">
        <v>88.522099999999995</v>
      </c>
      <c r="AN369" t="s">
        <v>1446</v>
      </c>
      <c r="AO369" t="s">
        <v>1445</v>
      </c>
      <c r="AP369">
        <v>0</v>
      </c>
      <c r="AQ369">
        <v>90</v>
      </c>
      <c r="AR369">
        <v>3.8E-3</v>
      </c>
      <c r="AS369">
        <v>93.929400000000001</v>
      </c>
      <c r="AT369" t="s">
        <v>1446</v>
      </c>
      <c r="AU369" t="s">
        <v>1445</v>
      </c>
      <c r="AV369">
        <v>0</v>
      </c>
      <c r="AW369">
        <v>100</v>
      </c>
      <c r="AX369">
        <v>2.8999999999999998E-3</v>
      </c>
      <c r="AY369">
        <v>94.054100000000005</v>
      </c>
      <c r="AZ369" t="s">
        <v>1446</v>
      </c>
      <c r="BA369" t="s">
        <v>1445</v>
      </c>
      <c r="BB369">
        <v>0</v>
      </c>
      <c r="BC369">
        <v>100</v>
      </c>
      <c r="BD369">
        <v>2.7000000000000001E-3</v>
      </c>
      <c r="BE369">
        <v>95.156000000000006</v>
      </c>
      <c r="BF369" t="s">
        <v>1446</v>
      </c>
      <c r="BG369" t="s">
        <v>1445</v>
      </c>
      <c r="BH369">
        <v>0</v>
      </c>
      <c r="BI369">
        <v>60</v>
      </c>
      <c r="BJ369">
        <v>0.01</v>
      </c>
      <c r="BK369">
        <v>90.339299999999994</v>
      </c>
      <c r="BL369" t="s">
        <v>1446</v>
      </c>
      <c r="BM369" t="s">
        <v>1445</v>
      </c>
      <c r="BN369">
        <v>0</v>
      </c>
      <c r="BO369">
        <v>90</v>
      </c>
      <c r="BP369">
        <v>4.7999999999999996E-3</v>
      </c>
      <c r="BQ369">
        <v>95.412800000000004</v>
      </c>
      <c r="BR369" t="s">
        <v>1446</v>
      </c>
      <c r="BS369" t="s">
        <v>1445</v>
      </c>
      <c r="BT369">
        <v>0</v>
      </c>
      <c r="BU369">
        <v>53.333300000000001</v>
      </c>
      <c r="BV369">
        <v>1.4999999999999999E-2</v>
      </c>
      <c r="BW369">
        <v>78.564700000000002</v>
      </c>
      <c r="BX369" t="s">
        <v>1446</v>
      </c>
      <c r="BY369" t="s">
        <v>1445</v>
      </c>
      <c r="BZ369">
        <v>0</v>
      </c>
      <c r="CA369">
        <v>49</v>
      </c>
      <c r="CB369">
        <v>1.8499999999999999E-2</v>
      </c>
      <c r="CC369">
        <v>68.840299999999999</v>
      </c>
      <c r="CD369" t="s">
        <v>1446</v>
      </c>
      <c r="CE369" t="s">
        <v>1445</v>
      </c>
      <c r="CF369">
        <v>0</v>
      </c>
      <c r="CG369">
        <v>52.5</v>
      </c>
      <c r="CH369">
        <v>9.4999999999999998E-3</v>
      </c>
      <c r="CI369">
        <v>75.190600000000003</v>
      </c>
      <c r="CJ369" t="s">
        <v>1446</v>
      </c>
      <c r="CK369" t="s">
        <v>1445</v>
      </c>
      <c r="CL369">
        <v>0</v>
      </c>
      <c r="CM369">
        <v>100</v>
      </c>
      <c r="CN369">
        <v>1.8E-3</v>
      </c>
      <c r="CO369">
        <v>95.955500000000001</v>
      </c>
      <c r="CP369" t="s">
        <v>1446</v>
      </c>
      <c r="CQ369" t="s">
        <v>1445</v>
      </c>
      <c r="CR369">
        <v>0</v>
      </c>
      <c r="CS369">
        <v>90</v>
      </c>
      <c r="CT369">
        <v>4.0000000000000001E-3</v>
      </c>
      <c r="CU369">
        <v>95.386200000000002</v>
      </c>
      <c r="CV369" t="s">
        <v>1446</v>
      </c>
      <c r="CW369" t="s">
        <v>1445</v>
      </c>
      <c r="CX369">
        <v>0</v>
      </c>
      <c r="CY369">
        <v>90</v>
      </c>
      <c r="CZ369">
        <v>5.1999999999999998E-3</v>
      </c>
      <c r="DA369">
        <v>95.094399999999993</v>
      </c>
      <c r="DB369" t="s">
        <v>1446</v>
      </c>
      <c r="DC369" t="s">
        <v>1445</v>
      </c>
      <c r="DD369">
        <v>0</v>
      </c>
      <c r="DE369">
        <v>100</v>
      </c>
      <c r="DF369">
        <v>3.3E-3</v>
      </c>
      <c r="DG369">
        <v>95.146199999999993</v>
      </c>
      <c r="DH369" t="s">
        <v>1446</v>
      </c>
      <c r="DI369" t="s">
        <v>1445</v>
      </c>
      <c r="DJ369">
        <v>0</v>
      </c>
      <c r="DK369">
        <v>70</v>
      </c>
      <c r="DL369">
        <v>8.8000000000000005E-3</v>
      </c>
      <c r="DM369">
        <v>91.674700000000001</v>
      </c>
      <c r="DN369" t="s">
        <v>1446</v>
      </c>
      <c r="DO369" t="s">
        <v>1445</v>
      </c>
      <c r="DP369">
        <v>0</v>
      </c>
      <c r="DQ369">
        <v>100</v>
      </c>
      <c r="DR369">
        <v>4.1000000000000003E-3</v>
      </c>
      <c r="DS369">
        <v>96.717699999999994</v>
      </c>
      <c r="DT369">
        <v>0</v>
      </c>
      <c r="DU369">
        <v>0</v>
      </c>
    </row>
    <row r="370" spans="1:125" x14ac:dyDescent="0.25">
      <c r="A370">
        <v>0</v>
      </c>
      <c r="B370" t="s">
        <v>1447</v>
      </c>
      <c r="C370" t="s">
        <v>32</v>
      </c>
      <c r="D370" t="s">
        <v>1448</v>
      </c>
      <c r="E370" t="s">
        <v>1447</v>
      </c>
      <c r="F370">
        <v>0</v>
      </c>
      <c r="G370">
        <v>85</v>
      </c>
      <c r="H370">
        <v>1.14E-2</v>
      </c>
      <c r="I370">
        <v>89.730099999999993</v>
      </c>
      <c r="J370" t="s">
        <v>1448</v>
      </c>
      <c r="K370" t="s">
        <v>1447</v>
      </c>
      <c r="L370">
        <v>0</v>
      </c>
      <c r="M370">
        <v>85</v>
      </c>
      <c r="N370">
        <v>1.14E-2</v>
      </c>
      <c r="O370">
        <v>89.730099999999993</v>
      </c>
      <c r="P370" t="s">
        <v>1449</v>
      </c>
      <c r="Q370" t="s">
        <v>1447</v>
      </c>
      <c r="R370">
        <v>0</v>
      </c>
      <c r="S370">
        <v>90</v>
      </c>
      <c r="T370">
        <v>7.1999999999999998E-3</v>
      </c>
      <c r="U370">
        <v>94.132400000000004</v>
      </c>
      <c r="V370" t="s">
        <v>1448</v>
      </c>
      <c r="W370" t="s">
        <v>1447</v>
      </c>
      <c r="X370">
        <v>0</v>
      </c>
      <c r="Y370">
        <v>85</v>
      </c>
      <c r="Z370">
        <v>6.7000000000000002E-3</v>
      </c>
      <c r="AA370">
        <v>95.108599999999996</v>
      </c>
      <c r="AB370" t="s">
        <v>1448</v>
      </c>
      <c r="AC370" t="s">
        <v>1447</v>
      </c>
      <c r="AD370">
        <v>0</v>
      </c>
      <c r="AE370">
        <v>80</v>
      </c>
      <c r="AF370">
        <v>1.55E-2</v>
      </c>
      <c r="AG370">
        <v>78.973699999999994</v>
      </c>
      <c r="AH370" t="s">
        <v>1448</v>
      </c>
      <c r="AI370" t="s">
        <v>1447</v>
      </c>
      <c r="AJ370">
        <v>0</v>
      </c>
      <c r="AK370">
        <v>62.5</v>
      </c>
      <c r="AL370">
        <v>2.0299999999999999E-2</v>
      </c>
      <c r="AM370">
        <v>83.064400000000006</v>
      </c>
      <c r="AN370" t="s">
        <v>1448</v>
      </c>
      <c r="AO370" t="s">
        <v>1447</v>
      </c>
      <c r="AP370">
        <v>0</v>
      </c>
      <c r="AQ370">
        <v>75</v>
      </c>
      <c r="AR370">
        <v>6.1999999999999998E-3</v>
      </c>
      <c r="AS370">
        <v>83.709500000000006</v>
      </c>
      <c r="AT370" t="s">
        <v>1448</v>
      </c>
      <c r="AU370" t="s">
        <v>1447</v>
      </c>
      <c r="AV370">
        <v>0</v>
      </c>
      <c r="AW370">
        <v>100</v>
      </c>
      <c r="AX370">
        <v>5.4000000000000003E-3</v>
      </c>
      <c r="AY370">
        <v>81.903800000000004</v>
      </c>
      <c r="AZ370" t="s">
        <v>1448</v>
      </c>
      <c r="BA370" t="s">
        <v>1447</v>
      </c>
      <c r="BB370">
        <v>0</v>
      </c>
      <c r="BC370">
        <v>100</v>
      </c>
      <c r="BD370">
        <v>4.8999999999999998E-3</v>
      </c>
      <c r="BE370">
        <v>84.8185</v>
      </c>
      <c r="BF370" t="s">
        <v>1449</v>
      </c>
      <c r="BG370" t="s">
        <v>1447</v>
      </c>
      <c r="BH370">
        <v>0</v>
      </c>
      <c r="BI370">
        <v>80</v>
      </c>
      <c r="BJ370">
        <v>1.0999999999999999E-2</v>
      </c>
      <c r="BK370">
        <v>87.325699999999998</v>
      </c>
      <c r="BL370" t="s">
        <v>1449</v>
      </c>
      <c r="BM370" t="s">
        <v>1447</v>
      </c>
      <c r="BN370">
        <v>0</v>
      </c>
      <c r="BO370">
        <v>80</v>
      </c>
      <c r="BP370">
        <v>7.7000000000000002E-3</v>
      </c>
      <c r="BQ370">
        <v>86.498199999999997</v>
      </c>
      <c r="BR370" t="s">
        <v>1448</v>
      </c>
      <c r="BS370" t="s">
        <v>1447</v>
      </c>
      <c r="BT370">
        <v>0</v>
      </c>
      <c r="BU370">
        <v>85</v>
      </c>
      <c r="BV370">
        <v>9.4999999999999998E-3</v>
      </c>
      <c r="BW370">
        <v>91.672200000000004</v>
      </c>
      <c r="BX370" t="s">
        <v>1449</v>
      </c>
      <c r="BY370" t="s">
        <v>1447</v>
      </c>
      <c r="BZ370">
        <v>0</v>
      </c>
      <c r="CA370">
        <v>90</v>
      </c>
      <c r="CB370">
        <v>7.6E-3</v>
      </c>
      <c r="CC370">
        <v>94.701400000000007</v>
      </c>
      <c r="CD370" t="s">
        <v>1448</v>
      </c>
      <c r="CE370" t="s">
        <v>1447</v>
      </c>
      <c r="CF370">
        <v>0</v>
      </c>
      <c r="CG370">
        <v>100</v>
      </c>
      <c r="CH370">
        <v>5.4000000000000003E-3</v>
      </c>
      <c r="CI370">
        <v>91.652500000000003</v>
      </c>
      <c r="CJ370" t="s">
        <v>1448</v>
      </c>
      <c r="CK370" t="s">
        <v>1447</v>
      </c>
      <c r="CL370">
        <v>0</v>
      </c>
      <c r="CM370">
        <v>70</v>
      </c>
      <c r="CN370">
        <v>4.5999999999999999E-3</v>
      </c>
      <c r="CO370">
        <v>78.551699999999997</v>
      </c>
      <c r="CP370" t="s">
        <v>1448</v>
      </c>
      <c r="CQ370" t="s">
        <v>1447</v>
      </c>
      <c r="CR370">
        <v>0</v>
      </c>
      <c r="CS370">
        <v>75</v>
      </c>
      <c r="CT370">
        <v>8.0000000000000002E-3</v>
      </c>
      <c r="CU370">
        <v>79.757499999999993</v>
      </c>
      <c r="CV370" t="s">
        <v>1450</v>
      </c>
      <c r="CW370" t="s">
        <v>1447</v>
      </c>
      <c r="CX370">
        <v>0</v>
      </c>
      <c r="CY370">
        <v>65</v>
      </c>
      <c r="CZ370">
        <v>1.01E-2</v>
      </c>
      <c r="DA370">
        <v>77.968800000000002</v>
      </c>
      <c r="DB370" t="s">
        <v>1448</v>
      </c>
      <c r="DC370" t="s">
        <v>1447</v>
      </c>
      <c r="DD370">
        <v>0</v>
      </c>
      <c r="DE370">
        <v>70</v>
      </c>
      <c r="DF370">
        <v>7.1999999999999998E-3</v>
      </c>
      <c r="DG370">
        <v>78.368700000000004</v>
      </c>
      <c r="DH370" t="s">
        <v>1448</v>
      </c>
      <c r="DI370" t="s">
        <v>1447</v>
      </c>
      <c r="DJ370">
        <v>0</v>
      </c>
      <c r="DK370">
        <v>85</v>
      </c>
      <c r="DL370">
        <v>0.01</v>
      </c>
      <c r="DM370">
        <v>89.405100000000004</v>
      </c>
      <c r="DN370" t="s">
        <v>1448</v>
      </c>
      <c r="DO370" t="s">
        <v>1447</v>
      </c>
      <c r="DP370">
        <v>0</v>
      </c>
      <c r="DQ370">
        <v>85</v>
      </c>
      <c r="DR370">
        <v>9.4999999999999998E-3</v>
      </c>
      <c r="DS370">
        <v>88.477999999999994</v>
      </c>
      <c r="DT370">
        <v>0</v>
      </c>
      <c r="DU370">
        <v>0</v>
      </c>
    </row>
    <row r="371" spans="1:125" x14ac:dyDescent="0.25">
      <c r="A371">
        <v>0</v>
      </c>
      <c r="B371" t="s">
        <v>1451</v>
      </c>
      <c r="C371" t="s">
        <v>32</v>
      </c>
      <c r="D371" t="s">
        <v>1452</v>
      </c>
      <c r="E371" t="s">
        <v>1451</v>
      </c>
      <c r="F371">
        <v>0</v>
      </c>
      <c r="G371">
        <v>52.5</v>
      </c>
      <c r="H371">
        <v>2.5499999999999998E-2</v>
      </c>
      <c r="I371">
        <v>56.395299999999999</v>
      </c>
      <c r="J371" t="s">
        <v>1452</v>
      </c>
      <c r="K371" t="s">
        <v>1451</v>
      </c>
      <c r="L371">
        <v>0</v>
      </c>
      <c r="M371">
        <v>52.5</v>
      </c>
      <c r="N371">
        <v>2.5499999999999998E-2</v>
      </c>
      <c r="O371">
        <v>56.395299999999999</v>
      </c>
      <c r="P371" t="s">
        <v>1453</v>
      </c>
      <c r="Q371" t="s">
        <v>1451</v>
      </c>
      <c r="R371">
        <v>0</v>
      </c>
      <c r="S371">
        <v>90</v>
      </c>
      <c r="T371">
        <v>1.3100000000000001E-2</v>
      </c>
      <c r="U371">
        <v>72.744200000000006</v>
      </c>
      <c r="V371" t="s">
        <v>1453</v>
      </c>
      <c r="W371" t="s">
        <v>1451</v>
      </c>
      <c r="X371">
        <v>0</v>
      </c>
      <c r="Y371">
        <v>75</v>
      </c>
      <c r="Z371">
        <v>8.3999999999999995E-3</v>
      </c>
      <c r="AA371">
        <v>90.816900000000004</v>
      </c>
      <c r="AB371" t="s">
        <v>1452</v>
      </c>
      <c r="AC371" t="s">
        <v>1451</v>
      </c>
      <c r="AD371">
        <v>0</v>
      </c>
      <c r="AE371">
        <v>67.5</v>
      </c>
      <c r="AF371">
        <v>1.7100000000000001E-2</v>
      </c>
      <c r="AG371">
        <v>74.959199999999996</v>
      </c>
      <c r="AH371" t="s">
        <v>1453</v>
      </c>
      <c r="AI371" t="s">
        <v>1451</v>
      </c>
      <c r="AJ371">
        <v>0</v>
      </c>
      <c r="AK371">
        <v>75</v>
      </c>
      <c r="AL371">
        <v>2.1100000000000001E-2</v>
      </c>
      <c r="AM371">
        <v>81.458299999999994</v>
      </c>
      <c r="AN371" t="s">
        <v>1452</v>
      </c>
      <c r="AO371" t="s">
        <v>1451</v>
      </c>
      <c r="AP371">
        <v>0</v>
      </c>
      <c r="AQ371">
        <v>40.75</v>
      </c>
      <c r="AR371">
        <v>1.43E-2</v>
      </c>
      <c r="AS371">
        <v>54.497399999999999</v>
      </c>
      <c r="AT371" t="s">
        <v>1453</v>
      </c>
      <c r="AU371" t="s">
        <v>1451</v>
      </c>
      <c r="AV371">
        <v>0</v>
      </c>
      <c r="AW371">
        <v>37</v>
      </c>
      <c r="AX371">
        <v>1.4E-2</v>
      </c>
      <c r="AY371">
        <v>52.7301</v>
      </c>
      <c r="AZ371" t="s">
        <v>1453</v>
      </c>
      <c r="BA371" t="s">
        <v>1451</v>
      </c>
      <c r="BB371">
        <v>0</v>
      </c>
      <c r="BC371">
        <v>49</v>
      </c>
      <c r="BD371">
        <v>1.2500000000000001E-2</v>
      </c>
      <c r="BE371">
        <v>57.057600000000001</v>
      </c>
      <c r="BF371" t="s">
        <v>1453</v>
      </c>
      <c r="BG371" t="s">
        <v>1451</v>
      </c>
      <c r="BH371">
        <v>0</v>
      </c>
      <c r="BI371">
        <v>66.25</v>
      </c>
      <c r="BJ371">
        <v>1.34E-2</v>
      </c>
      <c r="BK371">
        <v>79.840100000000007</v>
      </c>
      <c r="BL371" t="s">
        <v>1453</v>
      </c>
      <c r="BM371" t="s">
        <v>1451</v>
      </c>
      <c r="BN371">
        <v>0</v>
      </c>
      <c r="BO371">
        <v>65</v>
      </c>
      <c r="BP371">
        <v>9.2999999999999992E-3</v>
      </c>
      <c r="BQ371">
        <v>80.543099999999995</v>
      </c>
      <c r="BR371" t="s">
        <v>1453</v>
      </c>
      <c r="BS371" t="s">
        <v>1451</v>
      </c>
      <c r="BT371">
        <v>0</v>
      </c>
      <c r="BU371">
        <v>44</v>
      </c>
      <c r="BV371">
        <v>2.86E-2</v>
      </c>
      <c r="BW371">
        <v>51.221699999999998</v>
      </c>
      <c r="BX371" t="s">
        <v>1453</v>
      </c>
      <c r="BY371" t="s">
        <v>1451</v>
      </c>
      <c r="BZ371">
        <v>0</v>
      </c>
      <c r="CA371">
        <v>56.666699999999999</v>
      </c>
      <c r="CB371">
        <v>2.0199999999999999E-2</v>
      </c>
      <c r="CC371">
        <v>64.992000000000004</v>
      </c>
      <c r="CD371" t="s">
        <v>1453</v>
      </c>
      <c r="CE371" t="s">
        <v>1451</v>
      </c>
      <c r="CF371">
        <v>0</v>
      </c>
      <c r="CG371">
        <v>57.5</v>
      </c>
      <c r="CH371">
        <v>1.0200000000000001E-2</v>
      </c>
      <c r="CI371">
        <v>72.223100000000002</v>
      </c>
      <c r="CJ371" t="s">
        <v>1453</v>
      </c>
      <c r="CK371" t="s">
        <v>1451</v>
      </c>
      <c r="CL371">
        <v>0</v>
      </c>
      <c r="CM371">
        <v>60</v>
      </c>
      <c r="CN371">
        <v>6.1000000000000004E-3</v>
      </c>
      <c r="CO371">
        <v>69.235100000000003</v>
      </c>
      <c r="CP371" t="s">
        <v>1453</v>
      </c>
      <c r="CQ371" t="s">
        <v>1451</v>
      </c>
      <c r="CR371">
        <v>0</v>
      </c>
      <c r="CS371">
        <v>65</v>
      </c>
      <c r="CT371">
        <v>8.3999999999999995E-3</v>
      </c>
      <c r="CU371">
        <v>77.901200000000003</v>
      </c>
      <c r="CV371" t="s">
        <v>1452</v>
      </c>
      <c r="CW371" t="s">
        <v>1451</v>
      </c>
      <c r="CX371">
        <v>0</v>
      </c>
      <c r="CY371">
        <v>61.25</v>
      </c>
      <c r="CZ371">
        <v>1.0200000000000001E-2</v>
      </c>
      <c r="DA371">
        <v>77.867000000000004</v>
      </c>
      <c r="DB371" t="s">
        <v>1453</v>
      </c>
      <c r="DC371" t="s">
        <v>1451</v>
      </c>
      <c r="DD371">
        <v>0</v>
      </c>
      <c r="DE371">
        <v>49</v>
      </c>
      <c r="DF371">
        <v>1.09E-2</v>
      </c>
      <c r="DG371">
        <v>64.494100000000003</v>
      </c>
      <c r="DH371" t="s">
        <v>1453</v>
      </c>
      <c r="DI371" t="s">
        <v>1451</v>
      </c>
      <c r="DJ371">
        <v>2.0000000000000001E-4</v>
      </c>
      <c r="DK371">
        <v>23.45</v>
      </c>
      <c r="DL371">
        <v>4.9099999999999998E-2</v>
      </c>
      <c r="DM371">
        <v>38.740400000000001</v>
      </c>
      <c r="DN371" t="s">
        <v>1453</v>
      </c>
      <c r="DO371" t="s">
        <v>1451</v>
      </c>
      <c r="DP371">
        <v>5.0000000000000001E-4</v>
      </c>
      <c r="DQ371">
        <v>19.209</v>
      </c>
      <c r="DR371">
        <v>5.4699999999999999E-2</v>
      </c>
      <c r="DS371">
        <v>33.183999999999997</v>
      </c>
      <c r="DT371">
        <v>0</v>
      </c>
      <c r="DU371">
        <v>0</v>
      </c>
    </row>
    <row r="372" spans="1:125" x14ac:dyDescent="0.25">
      <c r="A372">
        <v>0</v>
      </c>
      <c r="B372" t="s">
        <v>1454</v>
      </c>
      <c r="C372" t="s">
        <v>32</v>
      </c>
      <c r="D372" t="s">
        <v>1455</v>
      </c>
      <c r="E372" t="s">
        <v>1454</v>
      </c>
      <c r="F372">
        <v>4.4000000000000003E-3</v>
      </c>
      <c r="G372">
        <v>7.5035999999999996</v>
      </c>
      <c r="H372">
        <v>0.106</v>
      </c>
      <c r="I372">
        <v>10.105600000000001</v>
      </c>
      <c r="J372" t="s">
        <v>1455</v>
      </c>
      <c r="K372" t="s">
        <v>1454</v>
      </c>
      <c r="L372">
        <v>4.4000000000000003E-3</v>
      </c>
      <c r="M372">
        <v>7.5035999999999996</v>
      </c>
      <c r="N372">
        <v>0.106</v>
      </c>
      <c r="O372">
        <v>10.105600000000001</v>
      </c>
      <c r="P372" t="e">
        <f>-RPDVGGGK</f>
        <v>#NAME?</v>
      </c>
      <c r="Q372" t="s">
        <v>1454</v>
      </c>
      <c r="R372">
        <v>2.9999999999999997E-4</v>
      </c>
      <c r="S372">
        <v>23.606100000000001</v>
      </c>
      <c r="T372">
        <v>2.1899999999999999E-2</v>
      </c>
      <c r="U372">
        <v>41.873100000000001</v>
      </c>
      <c r="V372" t="s">
        <v>1455</v>
      </c>
      <c r="W372" t="s">
        <v>1454</v>
      </c>
      <c r="X372">
        <v>0</v>
      </c>
      <c r="Y372">
        <v>45.5</v>
      </c>
      <c r="Z372">
        <v>1.1599999999999999E-2</v>
      </c>
      <c r="AA372">
        <v>80.341899999999995</v>
      </c>
      <c r="AB372" t="s">
        <v>1456</v>
      </c>
      <c r="AC372" t="s">
        <v>1454</v>
      </c>
      <c r="AD372">
        <v>1E-4</v>
      </c>
      <c r="AE372">
        <v>30.181799999999999</v>
      </c>
      <c r="AF372">
        <v>1.4999999999999999E-2</v>
      </c>
      <c r="AG372">
        <v>80.196299999999994</v>
      </c>
      <c r="AH372" t="s">
        <v>1455</v>
      </c>
      <c r="AI372" t="s">
        <v>1454</v>
      </c>
      <c r="AJ372">
        <v>1E-4</v>
      </c>
      <c r="AK372">
        <v>42.333300000000001</v>
      </c>
      <c r="AL372">
        <v>1.9199999999999998E-2</v>
      </c>
      <c r="AM372">
        <v>84.955100000000002</v>
      </c>
      <c r="AN372" t="s">
        <v>1457</v>
      </c>
      <c r="AO372" t="s">
        <v>1454</v>
      </c>
      <c r="AP372">
        <v>0</v>
      </c>
      <c r="AQ372">
        <v>50</v>
      </c>
      <c r="AR372">
        <v>0.01</v>
      </c>
      <c r="AS372">
        <v>68.442099999999996</v>
      </c>
      <c r="AT372" t="s">
        <v>1456</v>
      </c>
      <c r="AU372" t="s">
        <v>1454</v>
      </c>
      <c r="AV372">
        <v>0</v>
      </c>
      <c r="AW372">
        <v>55</v>
      </c>
      <c r="AX372">
        <v>6.7999999999999996E-3</v>
      </c>
      <c r="AY372">
        <v>75.403599999999997</v>
      </c>
      <c r="AZ372" t="s">
        <v>1455</v>
      </c>
      <c r="BA372" t="s">
        <v>1454</v>
      </c>
      <c r="BB372">
        <v>0</v>
      </c>
      <c r="BC372">
        <v>60</v>
      </c>
      <c r="BD372">
        <v>6.7999999999999996E-3</v>
      </c>
      <c r="BE372">
        <v>76.033100000000005</v>
      </c>
      <c r="BF372" t="s">
        <v>1455</v>
      </c>
      <c r="BG372" t="s">
        <v>1454</v>
      </c>
      <c r="BH372">
        <v>2.9999999999999997E-4</v>
      </c>
      <c r="BI372">
        <v>23.875</v>
      </c>
      <c r="BJ372">
        <v>2.7699999999999999E-2</v>
      </c>
      <c r="BK372">
        <v>41.056899999999999</v>
      </c>
      <c r="BL372" t="s">
        <v>1455</v>
      </c>
      <c r="BM372" t="s">
        <v>1454</v>
      </c>
      <c r="BN372">
        <v>1E-4</v>
      </c>
      <c r="BO372">
        <v>27.428599999999999</v>
      </c>
      <c r="BP372">
        <v>2.6100000000000002E-2</v>
      </c>
      <c r="BQ372">
        <v>38.568100000000001</v>
      </c>
      <c r="BR372" t="e">
        <f>-RPDVGGGK</f>
        <v>#NAME?</v>
      </c>
      <c r="BS372" t="s">
        <v>1454</v>
      </c>
      <c r="BT372">
        <v>0</v>
      </c>
      <c r="BU372">
        <v>44</v>
      </c>
      <c r="BV372">
        <v>1.83E-2</v>
      </c>
      <c r="BW372">
        <v>70.771299999999997</v>
      </c>
      <c r="BX372" t="e">
        <f>-RPDVGGGK</f>
        <v>#NAME?</v>
      </c>
      <c r="BY372" t="s">
        <v>1454</v>
      </c>
      <c r="BZ372">
        <v>0</v>
      </c>
      <c r="CA372">
        <v>48</v>
      </c>
      <c r="CB372">
        <v>1.72E-2</v>
      </c>
      <c r="CC372">
        <v>71.834599999999995</v>
      </c>
      <c r="CD372" t="s">
        <v>1458</v>
      </c>
      <c r="CE372" t="s">
        <v>1454</v>
      </c>
      <c r="CF372">
        <v>0</v>
      </c>
      <c r="CG372">
        <v>70</v>
      </c>
      <c r="CH372">
        <v>7.9000000000000008E-3</v>
      </c>
      <c r="CI372">
        <v>81.475200000000001</v>
      </c>
      <c r="CJ372" t="s">
        <v>1455</v>
      </c>
      <c r="CK372" t="s">
        <v>1454</v>
      </c>
      <c r="CL372">
        <v>0</v>
      </c>
      <c r="CM372">
        <v>45</v>
      </c>
      <c r="CN372">
        <v>6.1000000000000004E-3</v>
      </c>
      <c r="CO372">
        <v>68.790800000000004</v>
      </c>
      <c r="CP372" t="s">
        <v>1455</v>
      </c>
      <c r="CQ372" t="s">
        <v>1454</v>
      </c>
      <c r="CR372">
        <v>2.0000000000000001E-4</v>
      </c>
      <c r="CS372">
        <v>22.666699999999999</v>
      </c>
      <c r="CT372">
        <v>2.1999999999999999E-2</v>
      </c>
      <c r="CU372">
        <v>38.511400000000002</v>
      </c>
      <c r="CV372" t="s">
        <v>1455</v>
      </c>
      <c r="CW372" t="s">
        <v>1454</v>
      </c>
      <c r="CX372">
        <v>2.9999999999999997E-4</v>
      </c>
      <c r="CY372">
        <v>22.575800000000001</v>
      </c>
      <c r="CZ372">
        <v>2.5899999999999999E-2</v>
      </c>
      <c r="DA372">
        <v>39.141800000000003</v>
      </c>
      <c r="DB372" t="s">
        <v>1455</v>
      </c>
      <c r="DC372" t="s">
        <v>1454</v>
      </c>
      <c r="DD372">
        <v>0</v>
      </c>
      <c r="DE372">
        <v>42</v>
      </c>
      <c r="DF372">
        <v>1.03E-2</v>
      </c>
      <c r="DG372">
        <v>66.623699999999999</v>
      </c>
      <c r="DH372" t="s">
        <v>1456</v>
      </c>
      <c r="DI372" t="s">
        <v>1454</v>
      </c>
      <c r="DJ372">
        <v>0</v>
      </c>
      <c r="DK372">
        <v>56.666699999999999</v>
      </c>
      <c r="DL372">
        <v>1.5100000000000001E-2</v>
      </c>
      <c r="DM372">
        <v>79.244</v>
      </c>
      <c r="DN372" t="s">
        <v>1458</v>
      </c>
      <c r="DO372" t="s">
        <v>1454</v>
      </c>
      <c r="DP372">
        <v>0</v>
      </c>
      <c r="DQ372">
        <v>53</v>
      </c>
      <c r="DR372">
        <v>1.66E-2</v>
      </c>
      <c r="DS372">
        <v>73.643799999999999</v>
      </c>
      <c r="DT372">
        <v>5.0000000000000001E-4</v>
      </c>
      <c r="DU372">
        <v>0</v>
      </c>
    </row>
    <row r="373" spans="1:125" x14ac:dyDescent="0.25">
      <c r="A373">
        <v>0</v>
      </c>
      <c r="B373" t="s">
        <v>1459</v>
      </c>
      <c r="C373" t="s">
        <v>32</v>
      </c>
      <c r="D373" t="s">
        <v>1460</v>
      </c>
      <c r="E373" t="s">
        <v>1459</v>
      </c>
      <c r="F373">
        <v>0</v>
      </c>
      <c r="G373">
        <v>95</v>
      </c>
      <c r="H373">
        <v>9.1000000000000004E-3</v>
      </c>
      <c r="I373">
        <v>94.525899999999993</v>
      </c>
      <c r="J373" t="s">
        <v>1460</v>
      </c>
      <c r="K373" t="s">
        <v>1459</v>
      </c>
      <c r="L373">
        <v>0</v>
      </c>
      <c r="M373">
        <v>95</v>
      </c>
      <c r="N373">
        <v>9.1000000000000004E-3</v>
      </c>
      <c r="O373">
        <v>94.525899999999993</v>
      </c>
      <c r="P373" t="s">
        <v>1460</v>
      </c>
      <c r="Q373" t="s">
        <v>1459</v>
      </c>
      <c r="R373">
        <v>0</v>
      </c>
      <c r="S373">
        <v>92.5</v>
      </c>
      <c r="T373">
        <v>8.0999999999999996E-3</v>
      </c>
      <c r="U373">
        <v>91.422799999999995</v>
      </c>
      <c r="V373" t="s">
        <v>1460</v>
      </c>
      <c r="W373" t="s">
        <v>1459</v>
      </c>
      <c r="X373">
        <v>0</v>
      </c>
      <c r="Y373">
        <v>85</v>
      </c>
      <c r="Z373">
        <v>8.6999999999999994E-3</v>
      </c>
      <c r="AA373">
        <v>90.074700000000007</v>
      </c>
      <c r="AB373" t="s">
        <v>1460</v>
      </c>
      <c r="AC373" t="s">
        <v>1459</v>
      </c>
      <c r="AD373">
        <v>0</v>
      </c>
      <c r="AE373">
        <v>90</v>
      </c>
      <c r="AF373">
        <v>9.1999999999999998E-3</v>
      </c>
      <c r="AG373">
        <v>93.462800000000001</v>
      </c>
      <c r="AH373" t="s">
        <v>1461</v>
      </c>
      <c r="AI373" t="s">
        <v>1459</v>
      </c>
      <c r="AJ373">
        <v>0</v>
      </c>
      <c r="AK373">
        <v>80</v>
      </c>
      <c r="AL373">
        <v>1.6500000000000001E-2</v>
      </c>
      <c r="AM373">
        <v>89.687399999999997</v>
      </c>
      <c r="AN373" t="s">
        <v>1460</v>
      </c>
      <c r="AO373" t="s">
        <v>1459</v>
      </c>
      <c r="AP373">
        <v>0</v>
      </c>
      <c r="AQ373">
        <v>90</v>
      </c>
      <c r="AR373">
        <v>3.8E-3</v>
      </c>
      <c r="AS373">
        <v>93.862700000000004</v>
      </c>
      <c r="AT373" t="s">
        <v>1460</v>
      </c>
      <c r="AU373" t="s">
        <v>1459</v>
      </c>
      <c r="AV373">
        <v>0</v>
      </c>
      <c r="AW373">
        <v>100</v>
      </c>
      <c r="AX373">
        <v>2.7000000000000001E-3</v>
      </c>
      <c r="AY373">
        <v>94.976699999999994</v>
      </c>
      <c r="AZ373" t="s">
        <v>1461</v>
      </c>
      <c r="BA373" t="s">
        <v>1459</v>
      </c>
      <c r="BB373">
        <v>0</v>
      </c>
      <c r="BC373">
        <v>100</v>
      </c>
      <c r="BD373">
        <v>2.7000000000000001E-3</v>
      </c>
      <c r="BE373">
        <v>95.039900000000003</v>
      </c>
      <c r="BF373" t="s">
        <v>1460</v>
      </c>
      <c r="BG373" t="s">
        <v>1459</v>
      </c>
      <c r="BH373">
        <v>0</v>
      </c>
      <c r="BI373">
        <v>87.5</v>
      </c>
      <c r="BJ373">
        <v>7.9000000000000008E-3</v>
      </c>
      <c r="BK373">
        <v>95.196100000000001</v>
      </c>
      <c r="BL373" t="s">
        <v>1460</v>
      </c>
      <c r="BM373" t="s">
        <v>1459</v>
      </c>
      <c r="BN373">
        <v>0</v>
      </c>
      <c r="BO373">
        <v>90</v>
      </c>
      <c r="BP373">
        <v>5.8999999999999999E-3</v>
      </c>
      <c r="BQ373">
        <v>92.748400000000004</v>
      </c>
      <c r="BR373" t="s">
        <v>1460</v>
      </c>
      <c r="BS373" t="s">
        <v>1459</v>
      </c>
      <c r="BT373">
        <v>0</v>
      </c>
      <c r="BU373">
        <v>100</v>
      </c>
      <c r="BV373">
        <v>5.5999999999999999E-3</v>
      </c>
      <c r="BW373">
        <v>96.487700000000004</v>
      </c>
      <c r="BX373" t="s">
        <v>1460</v>
      </c>
      <c r="BY373" t="s">
        <v>1459</v>
      </c>
      <c r="BZ373">
        <v>0</v>
      </c>
      <c r="CA373">
        <v>100</v>
      </c>
      <c r="CB373">
        <v>5.4000000000000003E-3</v>
      </c>
      <c r="CC373">
        <v>96.398099999999999</v>
      </c>
      <c r="CD373" t="s">
        <v>1460</v>
      </c>
      <c r="CE373" t="s">
        <v>1459</v>
      </c>
      <c r="CF373">
        <v>0</v>
      </c>
      <c r="CG373">
        <v>100</v>
      </c>
      <c r="CH373">
        <v>3.5000000000000001E-3</v>
      </c>
      <c r="CI373">
        <v>96.1053</v>
      </c>
      <c r="CJ373" t="s">
        <v>1460</v>
      </c>
      <c r="CK373" t="s">
        <v>1459</v>
      </c>
      <c r="CL373">
        <v>0</v>
      </c>
      <c r="CM373">
        <v>100</v>
      </c>
      <c r="CN373">
        <v>2.3E-3</v>
      </c>
      <c r="CO373">
        <v>94.737200000000001</v>
      </c>
      <c r="CP373" t="s">
        <v>1461</v>
      </c>
      <c r="CQ373" t="s">
        <v>1459</v>
      </c>
      <c r="CR373">
        <v>0</v>
      </c>
      <c r="CS373">
        <v>90</v>
      </c>
      <c r="CT373">
        <v>4.4999999999999997E-3</v>
      </c>
      <c r="CU373">
        <v>94.322000000000003</v>
      </c>
      <c r="CV373" t="s">
        <v>1461</v>
      </c>
      <c r="CW373" t="s">
        <v>1459</v>
      </c>
      <c r="CX373">
        <v>0</v>
      </c>
      <c r="CY373">
        <v>90</v>
      </c>
      <c r="CZ373">
        <v>5.7999999999999996E-3</v>
      </c>
      <c r="DA373">
        <v>93.450199999999995</v>
      </c>
      <c r="DB373" t="s">
        <v>1460</v>
      </c>
      <c r="DC373" t="s">
        <v>1459</v>
      </c>
      <c r="DD373">
        <v>0</v>
      </c>
      <c r="DE373">
        <v>100</v>
      </c>
      <c r="DF373">
        <v>3.8E-3</v>
      </c>
      <c r="DG373">
        <v>93.388400000000004</v>
      </c>
      <c r="DH373" t="s">
        <v>1460</v>
      </c>
      <c r="DI373" t="s">
        <v>1459</v>
      </c>
      <c r="DJ373">
        <v>0</v>
      </c>
      <c r="DK373">
        <v>100</v>
      </c>
      <c r="DL373">
        <v>5.7999999999999996E-3</v>
      </c>
      <c r="DM373">
        <v>95.833200000000005</v>
      </c>
      <c r="DN373" t="s">
        <v>1460</v>
      </c>
      <c r="DO373" t="s">
        <v>1459</v>
      </c>
      <c r="DP373">
        <v>0</v>
      </c>
      <c r="DQ373">
        <v>100</v>
      </c>
      <c r="DR373">
        <v>5.1999999999999998E-3</v>
      </c>
      <c r="DS373">
        <v>95.87</v>
      </c>
      <c r="DT373">
        <v>0</v>
      </c>
      <c r="DU373">
        <v>0</v>
      </c>
    </row>
    <row r="374" spans="1:125" x14ac:dyDescent="0.25">
      <c r="A374">
        <v>0</v>
      </c>
      <c r="B374" t="s">
        <v>1462</v>
      </c>
      <c r="C374" t="s">
        <v>32</v>
      </c>
      <c r="D374" t="s">
        <v>1463</v>
      </c>
      <c r="E374" t="s">
        <v>1462</v>
      </c>
      <c r="F374">
        <v>1E-4</v>
      </c>
      <c r="G374">
        <v>43.2</v>
      </c>
      <c r="H374">
        <v>4.53E-2</v>
      </c>
      <c r="I374">
        <v>30.974399999999999</v>
      </c>
      <c r="J374" t="s">
        <v>1463</v>
      </c>
      <c r="K374" t="s">
        <v>1462</v>
      </c>
      <c r="L374">
        <v>1E-4</v>
      </c>
      <c r="M374">
        <v>43.2</v>
      </c>
      <c r="N374">
        <v>4.53E-2</v>
      </c>
      <c r="O374">
        <v>30.974399999999999</v>
      </c>
      <c r="P374" t="s">
        <v>1464</v>
      </c>
      <c r="Q374" t="s">
        <v>1462</v>
      </c>
      <c r="R374">
        <v>0</v>
      </c>
      <c r="S374">
        <v>85</v>
      </c>
      <c r="T374">
        <v>1.43E-2</v>
      </c>
      <c r="U374">
        <v>67.562899999999999</v>
      </c>
      <c r="V374" t="s">
        <v>1465</v>
      </c>
      <c r="W374" t="s">
        <v>1462</v>
      </c>
      <c r="X374">
        <v>0</v>
      </c>
      <c r="Y374">
        <v>60</v>
      </c>
      <c r="Z374">
        <v>1.01E-2</v>
      </c>
      <c r="AA374">
        <v>85.433700000000002</v>
      </c>
      <c r="AB374" t="s">
        <v>1465</v>
      </c>
      <c r="AC374" t="s">
        <v>1462</v>
      </c>
      <c r="AD374">
        <v>0</v>
      </c>
      <c r="AE374">
        <v>46.5</v>
      </c>
      <c r="AF374">
        <v>2.3400000000000001E-2</v>
      </c>
      <c r="AG374">
        <v>60.765599999999999</v>
      </c>
      <c r="AH374" t="s">
        <v>1465</v>
      </c>
      <c r="AI374" t="s">
        <v>1462</v>
      </c>
      <c r="AJ374">
        <v>2.0000000000000001E-4</v>
      </c>
      <c r="AK374">
        <v>26.2667</v>
      </c>
      <c r="AL374">
        <v>5.0200000000000002E-2</v>
      </c>
      <c r="AM374">
        <v>36.3675</v>
      </c>
      <c r="AN374" t="s">
        <v>1463</v>
      </c>
      <c r="AO374" t="s">
        <v>1462</v>
      </c>
      <c r="AP374">
        <v>1E-4</v>
      </c>
      <c r="AQ374">
        <v>32.1</v>
      </c>
      <c r="AR374">
        <v>1.4999999999999999E-2</v>
      </c>
      <c r="AS374">
        <v>52.5105</v>
      </c>
      <c r="AT374" t="s">
        <v>1465</v>
      </c>
      <c r="AU374" t="s">
        <v>1462</v>
      </c>
      <c r="AV374">
        <v>0</v>
      </c>
      <c r="AW374">
        <v>55</v>
      </c>
      <c r="AX374">
        <v>1.2200000000000001E-2</v>
      </c>
      <c r="AY374">
        <v>57.152900000000002</v>
      </c>
      <c r="AZ374" t="s">
        <v>1465</v>
      </c>
      <c r="BA374" t="s">
        <v>1462</v>
      </c>
      <c r="BB374">
        <v>0</v>
      </c>
      <c r="BC374">
        <v>60</v>
      </c>
      <c r="BD374">
        <v>1.0200000000000001E-2</v>
      </c>
      <c r="BE374">
        <v>63.467399999999998</v>
      </c>
      <c r="BF374" t="s">
        <v>1465</v>
      </c>
      <c r="BG374" t="s">
        <v>1462</v>
      </c>
      <c r="BH374">
        <v>0</v>
      </c>
      <c r="BI374">
        <v>71.25</v>
      </c>
      <c r="BJ374">
        <v>1.32E-2</v>
      </c>
      <c r="BK374">
        <v>80.472700000000003</v>
      </c>
      <c r="BL374" t="s">
        <v>1465</v>
      </c>
      <c r="BM374" t="s">
        <v>1462</v>
      </c>
      <c r="BN374">
        <v>0</v>
      </c>
      <c r="BO374">
        <v>75</v>
      </c>
      <c r="BP374">
        <v>7.9000000000000008E-3</v>
      </c>
      <c r="BQ374">
        <v>85.841300000000004</v>
      </c>
      <c r="BR374" t="s">
        <v>1465</v>
      </c>
      <c r="BS374" t="s">
        <v>1462</v>
      </c>
      <c r="BT374">
        <v>0</v>
      </c>
      <c r="BU374">
        <v>60</v>
      </c>
      <c r="BV374">
        <v>2.18E-2</v>
      </c>
      <c r="BW374">
        <v>63.468800000000002</v>
      </c>
      <c r="BX374" t="s">
        <v>1465</v>
      </c>
      <c r="BY374" t="s">
        <v>1462</v>
      </c>
      <c r="BZ374">
        <v>0</v>
      </c>
      <c r="CA374">
        <v>60</v>
      </c>
      <c r="CB374">
        <v>1.9099999999999999E-2</v>
      </c>
      <c r="CC374">
        <v>67.415800000000004</v>
      </c>
      <c r="CD374" t="s">
        <v>1463</v>
      </c>
      <c r="CE374" t="s">
        <v>1462</v>
      </c>
      <c r="CF374">
        <v>0</v>
      </c>
      <c r="CG374">
        <v>35</v>
      </c>
      <c r="CH374">
        <v>1.29E-2</v>
      </c>
      <c r="CI374">
        <v>62.932400000000001</v>
      </c>
      <c r="CJ374" t="s">
        <v>1465</v>
      </c>
      <c r="CK374" t="s">
        <v>1462</v>
      </c>
      <c r="CL374">
        <v>0</v>
      </c>
      <c r="CM374">
        <v>70</v>
      </c>
      <c r="CN374">
        <v>6.1000000000000004E-3</v>
      </c>
      <c r="CO374">
        <v>68.998900000000006</v>
      </c>
      <c r="CP374" t="s">
        <v>1465</v>
      </c>
      <c r="CQ374" t="s">
        <v>1462</v>
      </c>
      <c r="CR374">
        <v>0</v>
      </c>
      <c r="CS374">
        <v>67.5</v>
      </c>
      <c r="CT374">
        <v>8.8999999999999999E-3</v>
      </c>
      <c r="CU374">
        <v>75.405600000000007</v>
      </c>
      <c r="CV374" t="s">
        <v>1465</v>
      </c>
      <c r="CW374" t="s">
        <v>1462</v>
      </c>
      <c r="CX374">
        <v>0</v>
      </c>
      <c r="CY374">
        <v>67.5</v>
      </c>
      <c r="CZ374">
        <v>1.04E-2</v>
      </c>
      <c r="DA374">
        <v>76.947699999999998</v>
      </c>
      <c r="DB374" t="s">
        <v>1465</v>
      </c>
      <c r="DC374" t="s">
        <v>1462</v>
      </c>
      <c r="DD374">
        <v>0</v>
      </c>
      <c r="DE374">
        <v>55</v>
      </c>
      <c r="DF374">
        <v>1.11E-2</v>
      </c>
      <c r="DG374">
        <v>63.8703</v>
      </c>
      <c r="DH374" t="s">
        <v>1465</v>
      </c>
      <c r="DI374" t="s">
        <v>1462</v>
      </c>
      <c r="DJ374">
        <v>0</v>
      </c>
      <c r="DK374">
        <v>43</v>
      </c>
      <c r="DL374">
        <v>3.5299999999999998E-2</v>
      </c>
      <c r="DM374">
        <v>49.943399999999997</v>
      </c>
      <c r="DN374" t="s">
        <v>1464</v>
      </c>
      <c r="DO374" t="s">
        <v>1462</v>
      </c>
      <c r="DP374">
        <v>4.0000000000000002E-4</v>
      </c>
      <c r="DQ374">
        <v>20.758600000000001</v>
      </c>
      <c r="DR374">
        <v>2.8899999999999999E-2</v>
      </c>
      <c r="DS374">
        <v>54.459600000000002</v>
      </c>
      <c r="DT374">
        <v>0</v>
      </c>
      <c r="DU374">
        <v>0</v>
      </c>
    </row>
    <row r="375" spans="1:125" x14ac:dyDescent="0.25">
      <c r="A375">
        <v>0</v>
      </c>
      <c r="B375" t="s">
        <v>1466</v>
      </c>
      <c r="C375" t="s">
        <v>32</v>
      </c>
      <c r="D375" t="e">
        <f>-PDVGGGKQ</f>
        <v>#NAME?</v>
      </c>
      <c r="E375" t="s">
        <v>1466</v>
      </c>
      <c r="F375">
        <v>0</v>
      </c>
      <c r="G375">
        <v>65</v>
      </c>
      <c r="H375">
        <v>1.1599999999999999E-2</v>
      </c>
      <c r="I375">
        <v>89.301599999999993</v>
      </c>
      <c r="J375" t="e">
        <f>-PDVGGGKQ</f>
        <v>#NAME?</v>
      </c>
      <c r="K375" t="s">
        <v>1466</v>
      </c>
      <c r="L375">
        <v>0</v>
      </c>
      <c r="M375">
        <v>65</v>
      </c>
      <c r="N375">
        <v>1.1599999999999999E-2</v>
      </c>
      <c r="O375">
        <v>89.301599999999993</v>
      </c>
      <c r="P375" t="e">
        <f>-PDVGGGKQ</f>
        <v>#NAME?</v>
      </c>
      <c r="Q375" t="s">
        <v>1466</v>
      </c>
      <c r="R375">
        <v>0</v>
      </c>
      <c r="S375">
        <v>95</v>
      </c>
      <c r="T375">
        <v>3.5999999999999999E-3</v>
      </c>
      <c r="U375">
        <v>97.393199999999993</v>
      </c>
      <c r="V375" t="s">
        <v>1467</v>
      </c>
      <c r="W375" t="s">
        <v>1466</v>
      </c>
      <c r="X375">
        <v>0</v>
      </c>
      <c r="Y375">
        <v>100</v>
      </c>
      <c r="Z375">
        <v>3.3E-3</v>
      </c>
      <c r="AA375">
        <v>97.613</v>
      </c>
      <c r="AB375" t="s">
        <v>1467</v>
      </c>
      <c r="AC375" t="s">
        <v>1466</v>
      </c>
      <c r="AD375">
        <v>0</v>
      </c>
      <c r="AE375">
        <v>85</v>
      </c>
      <c r="AF375">
        <v>4.3E-3</v>
      </c>
      <c r="AG375">
        <v>97.443899999999999</v>
      </c>
      <c r="AH375" t="s">
        <v>1467</v>
      </c>
      <c r="AI375" t="s">
        <v>1466</v>
      </c>
      <c r="AJ375">
        <v>0</v>
      </c>
      <c r="AK375">
        <v>82.5</v>
      </c>
      <c r="AL375">
        <v>5.5999999999999999E-3</v>
      </c>
      <c r="AM375">
        <v>97.859800000000007</v>
      </c>
      <c r="AN375" t="e">
        <f>-PDVGGGKQ</f>
        <v>#NAME?</v>
      </c>
      <c r="AO375" t="s">
        <v>1466</v>
      </c>
      <c r="AP375">
        <v>0</v>
      </c>
      <c r="AQ375">
        <v>100</v>
      </c>
      <c r="AR375">
        <v>1.8E-3</v>
      </c>
      <c r="AS375">
        <v>97.452699999999993</v>
      </c>
      <c r="AT375" t="e">
        <f>-PDVGGGKQ</f>
        <v>#NAME?</v>
      </c>
      <c r="AU375" t="s">
        <v>1466</v>
      </c>
      <c r="AV375">
        <v>0</v>
      </c>
      <c r="AW375">
        <v>100</v>
      </c>
      <c r="AX375">
        <v>1.1999999999999999E-3</v>
      </c>
      <c r="AY375">
        <v>97.74</v>
      </c>
      <c r="AZ375" t="e">
        <f>-PDVGGGKQ</f>
        <v>#NAME?</v>
      </c>
      <c r="BA375" t="s">
        <v>1466</v>
      </c>
      <c r="BB375">
        <v>0</v>
      </c>
      <c r="BC375">
        <v>100</v>
      </c>
      <c r="BD375">
        <v>1.1999999999999999E-3</v>
      </c>
      <c r="BE375">
        <v>97.816500000000005</v>
      </c>
      <c r="BF375" t="e">
        <f>-PDVGGGKQ</f>
        <v>#NAME?</v>
      </c>
      <c r="BG375" t="s">
        <v>1466</v>
      </c>
      <c r="BH375">
        <v>0</v>
      </c>
      <c r="BI375">
        <v>68.75</v>
      </c>
      <c r="BJ375">
        <v>6.7999999999999996E-3</v>
      </c>
      <c r="BK375">
        <v>95.874799999999993</v>
      </c>
      <c r="BL375" t="e">
        <f>-PDVGGGKQ</f>
        <v>#NAME?</v>
      </c>
      <c r="BM375" t="s">
        <v>1466</v>
      </c>
      <c r="BN375">
        <v>0</v>
      </c>
      <c r="BO375">
        <v>90</v>
      </c>
      <c r="BP375">
        <v>5.0000000000000001E-3</v>
      </c>
      <c r="BQ375">
        <v>95.194000000000003</v>
      </c>
      <c r="BR375" t="e">
        <f>-PDVGGGKQ</f>
        <v>#NAME?</v>
      </c>
      <c r="BS375" t="s">
        <v>1466</v>
      </c>
      <c r="BT375">
        <v>0</v>
      </c>
      <c r="BU375">
        <v>100</v>
      </c>
      <c r="BV375">
        <v>2.8E-3</v>
      </c>
      <c r="BW375">
        <v>98.210599999999999</v>
      </c>
      <c r="BX375" t="e">
        <f>-PDVGGGKQ</f>
        <v>#NAME?</v>
      </c>
      <c r="BY375" t="s">
        <v>1466</v>
      </c>
      <c r="BZ375">
        <v>0</v>
      </c>
      <c r="CA375">
        <v>100</v>
      </c>
      <c r="CB375">
        <v>2.5999999999999999E-3</v>
      </c>
      <c r="CC375">
        <v>98.288899999999998</v>
      </c>
      <c r="CD375" t="e">
        <f>-PDVGGGKQ</f>
        <v>#NAME?</v>
      </c>
      <c r="CE375" t="s">
        <v>1466</v>
      </c>
      <c r="CF375">
        <v>0</v>
      </c>
      <c r="CG375">
        <v>100</v>
      </c>
      <c r="CH375">
        <v>1.4E-3</v>
      </c>
      <c r="CI375">
        <v>98.462699999999998</v>
      </c>
      <c r="CJ375" t="e">
        <f>-PDVGGGKQ</f>
        <v>#NAME?</v>
      </c>
      <c r="CK375" t="s">
        <v>1466</v>
      </c>
      <c r="CL375">
        <v>0</v>
      </c>
      <c r="CM375">
        <v>100</v>
      </c>
      <c r="CN375">
        <v>1E-3</v>
      </c>
      <c r="CO375">
        <v>97.664100000000005</v>
      </c>
      <c r="CP375" t="e">
        <f>-PDVGGGKQ</f>
        <v>#NAME?</v>
      </c>
      <c r="CQ375" t="s">
        <v>1466</v>
      </c>
      <c r="CR375">
        <v>0</v>
      </c>
      <c r="CS375">
        <v>90</v>
      </c>
      <c r="CT375">
        <v>3.5999999999999999E-3</v>
      </c>
      <c r="CU375">
        <v>95.806899999999999</v>
      </c>
      <c r="CV375" t="e">
        <f>-PDVGGGKQ</f>
        <v>#NAME?</v>
      </c>
      <c r="CW375" t="s">
        <v>1466</v>
      </c>
      <c r="CX375">
        <v>0</v>
      </c>
      <c r="CY375">
        <v>80</v>
      </c>
      <c r="CZ375">
        <v>4.4999999999999997E-3</v>
      </c>
      <c r="DA375">
        <v>95.793199999999999</v>
      </c>
      <c r="DB375" t="e">
        <f>-PDVGGGKQ</f>
        <v>#NAME?</v>
      </c>
      <c r="DC375" t="s">
        <v>1466</v>
      </c>
      <c r="DD375">
        <v>0</v>
      </c>
      <c r="DE375">
        <v>100</v>
      </c>
      <c r="DF375">
        <v>1.8E-3</v>
      </c>
      <c r="DG375">
        <v>97.387799999999999</v>
      </c>
      <c r="DH375" t="e">
        <f>-PDVGGGKQ</f>
        <v>#NAME?</v>
      </c>
      <c r="DI375" t="s">
        <v>1466</v>
      </c>
      <c r="DJ375">
        <v>0</v>
      </c>
      <c r="DK375">
        <v>100</v>
      </c>
      <c r="DL375">
        <v>2.5999999999999999E-3</v>
      </c>
      <c r="DM375">
        <v>98.101600000000005</v>
      </c>
      <c r="DN375" t="e">
        <f>-PDVGGGKQ</f>
        <v>#NAME?</v>
      </c>
      <c r="DO375" t="s">
        <v>1466</v>
      </c>
      <c r="DP375">
        <v>0</v>
      </c>
      <c r="DQ375">
        <v>100</v>
      </c>
      <c r="DR375">
        <v>3.0000000000000001E-3</v>
      </c>
      <c r="DS375">
        <v>97.645099999999999</v>
      </c>
      <c r="DT375">
        <v>0</v>
      </c>
      <c r="DU375">
        <v>0</v>
      </c>
    </row>
    <row r="376" spans="1:125" x14ac:dyDescent="0.25">
      <c r="A376">
        <v>0</v>
      </c>
      <c r="B376" t="s">
        <v>1468</v>
      </c>
      <c r="C376" t="s">
        <v>32</v>
      </c>
      <c r="D376" t="s">
        <v>1469</v>
      </c>
      <c r="E376" t="s">
        <v>1468</v>
      </c>
      <c r="F376">
        <v>0</v>
      </c>
      <c r="G376">
        <v>48.333300000000001</v>
      </c>
      <c r="H376">
        <v>2.6200000000000001E-2</v>
      </c>
      <c r="I376">
        <v>54.992899999999999</v>
      </c>
      <c r="J376" t="s">
        <v>1469</v>
      </c>
      <c r="K376" t="s">
        <v>1468</v>
      </c>
      <c r="L376">
        <v>0</v>
      </c>
      <c r="M376">
        <v>48.333300000000001</v>
      </c>
      <c r="N376">
        <v>2.6200000000000001E-2</v>
      </c>
      <c r="O376">
        <v>54.992899999999999</v>
      </c>
      <c r="P376" t="s">
        <v>1470</v>
      </c>
      <c r="Q376" t="s">
        <v>1468</v>
      </c>
      <c r="R376">
        <v>0</v>
      </c>
      <c r="S376">
        <v>63.571399999999997</v>
      </c>
      <c r="T376">
        <v>1.5900000000000001E-2</v>
      </c>
      <c r="U376">
        <v>61.406399999999998</v>
      </c>
      <c r="V376" t="s">
        <v>1470</v>
      </c>
      <c r="W376" t="s">
        <v>1468</v>
      </c>
      <c r="X376">
        <v>0</v>
      </c>
      <c r="Y376">
        <v>67.5</v>
      </c>
      <c r="Z376">
        <v>1.21E-2</v>
      </c>
      <c r="AA376">
        <v>78.335700000000003</v>
      </c>
      <c r="AB376" t="s">
        <v>1470</v>
      </c>
      <c r="AC376" t="s">
        <v>1468</v>
      </c>
      <c r="AD376">
        <v>0</v>
      </c>
      <c r="AE376">
        <v>75</v>
      </c>
      <c r="AF376">
        <v>9.4000000000000004E-3</v>
      </c>
      <c r="AG376">
        <v>93.206599999999995</v>
      </c>
      <c r="AH376" t="s">
        <v>1469</v>
      </c>
      <c r="AI376" t="s">
        <v>1468</v>
      </c>
      <c r="AJ376">
        <v>0</v>
      </c>
      <c r="AK376">
        <v>71.666700000000006</v>
      </c>
      <c r="AL376">
        <v>1.8200000000000001E-2</v>
      </c>
      <c r="AM376">
        <v>86.802700000000002</v>
      </c>
      <c r="AN376" t="s">
        <v>1469</v>
      </c>
      <c r="AO376" t="s">
        <v>1468</v>
      </c>
      <c r="AP376">
        <v>0</v>
      </c>
      <c r="AQ376">
        <v>41.333300000000001</v>
      </c>
      <c r="AR376">
        <v>1.44E-2</v>
      </c>
      <c r="AS376">
        <v>54.2395</v>
      </c>
      <c r="AT376" t="s">
        <v>1470</v>
      </c>
      <c r="AU376" t="s">
        <v>1468</v>
      </c>
      <c r="AV376">
        <v>0</v>
      </c>
      <c r="AW376">
        <v>55</v>
      </c>
      <c r="AX376">
        <v>1.0200000000000001E-2</v>
      </c>
      <c r="AY376">
        <v>63.042200000000001</v>
      </c>
      <c r="AZ376" t="s">
        <v>1470</v>
      </c>
      <c r="BA376" t="s">
        <v>1468</v>
      </c>
      <c r="BB376">
        <v>0</v>
      </c>
      <c r="BC376">
        <v>60</v>
      </c>
      <c r="BD376">
        <v>1.0999999999999999E-2</v>
      </c>
      <c r="BE376">
        <v>61.048999999999999</v>
      </c>
      <c r="BF376" t="s">
        <v>1471</v>
      </c>
      <c r="BG376" t="s">
        <v>1468</v>
      </c>
      <c r="BH376">
        <v>0</v>
      </c>
      <c r="BI376">
        <v>53.636400000000002</v>
      </c>
      <c r="BJ376">
        <v>2.1000000000000001E-2</v>
      </c>
      <c r="BK376">
        <v>56.082099999999997</v>
      </c>
      <c r="BL376" t="s">
        <v>1471</v>
      </c>
      <c r="BM376" t="s">
        <v>1468</v>
      </c>
      <c r="BN376">
        <v>0</v>
      </c>
      <c r="BO376">
        <v>50</v>
      </c>
      <c r="BP376">
        <v>1.9199999999999998E-2</v>
      </c>
      <c r="BQ376">
        <v>50.5715</v>
      </c>
      <c r="BR376" t="s">
        <v>1469</v>
      </c>
      <c r="BS376" t="s">
        <v>1468</v>
      </c>
      <c r="BT376">
        <v>0</v>
      </c>
      <c r="BU376">
        <v>49</v>
      </c>
      <c r="BV376">
        <v>3.0099999999999998E-2</v>
      </c>
      <c r="BW376">
        <v>48.984999999999999</v>
      </c>
      <c r="BX376" t="s">
        <v>1470</v>
      </c>
      <c r="BY376" t="s">
        <v>1468</v>
      </c>
      <c r="BZ376">
        <v>0</v>
      </c>
      <c r="CA376">
        <v>56.666699999999999</v>
      </c>
      <c r="CB376">
        <v>2.4799999999999999E-2</v>
      </c>
      <c r="CC376">
        <v>56.215400000000002</v>
      </c>
      <c r="CD376" t="s">
        <v>1470</v>
      </c>
      <c r="CE376" t="s">
        <v>1468</v>
      </c>
      <c r="CF376">
        <v>0</v>
      </c>
      <c r="CG376">
        <v>80</v>
      </c>
      <c r="CH376">
        <v>9.1000000000000004E-3</v>
      </c>
      <c r="CI376">
        <v>76.540999999999997</v>
      </c>
      <c r="CJ376" t="s">
        <v>1470</v>
      </c>
      <c r="CK376" t="s">
        <v>1468</v>
      </c>
      <c r="CL376">
        <v>0</v>
      </c>
      <c r="CM376">
        <v>60</v>
      </c>
      <c r="CN376">
        <v>5.8999999999999999E-3</v>
      </c>
      <c r="CO376">
        <v>70.135000000000005</v>
      </c>
      <c r="CP376" t="s">
        <v>1470</v>
      </c>
      <c r="CQ376" t="s">
        <v>1468</v>
      </c>
      <c r="CR376">
        <v>0</v>
      </c>
      <c r="CS376">
        <v>45</v>
      </c>
      <c r="CT376">
        <v>1.3299999999999999E-2</v>
      </c>
      <c r="CU376">
        <v>58.960099999999997</v>
      </c>
      <c r="CV376" t="s">
        <v>1470</v>
      </c>
      <c r="CW376" t="s">
        <v>1468</v>
      </c>
      <c r="CX376">
        <v>0</v>
      </c>
      <c r="CY376">
        <v>48</v>
      </c>
      <c r="CZ376">
        <v>1.6E-2</v>
      </c>
      <c r="DA376">
        <v>59.200099999999999</v>
      </c>
      <c r="DB376" t="s">
        <v>1470</v>
      </c>
      <c r="DC376" t="s">
        <v>1468</v>
      </c>
      <c r="DD376">
        <v>0</v>
      </c>
      <c r="DE376">
        <v>55</v>
      </c>
      <c r="DF376">
        <v>1.0699999999999999E-2</v>
      </c>
      <c r="DG376">
        <v>65.188199999999995</v>
      </c>
      <c r="DH376" t="s">
        <v>1470</v>
      </c>
      <c r="DI376" t="s">
        <v>1468</v>
      </c>
      <c r="DJ376">
        <v>0</v>
      </c>
      <c r="DK376">
        <v>46</v>
      </c>
      <c r="DL376">
        <v>3.2899999999999999E-2</v>
      </c>
      <c r="DM376">
        <v>52.591099999999997</v>
      </c>
      <c r="DN376" t="s">
        <v>1469</v>
      </c>
      <c r="DO376" t="s">
        <v>1468</v>
      </c>
      <c r="DP376">
        <v>1E-4</v>
      </c>
      <c r="DQ376">
        <v>31.909099999999999</v>
      </c>
      <c r="DR376">
        <v>4.6300000000000001E-2</v>
      </c>
      <c r="DS376">
        <v>38.440800000000003</v>
      </c>
      <c r="DT376">
        <v>0</v>
      </c>
      <c r="DU376">
        <v>0</v>
      </c>
    </row>
    <row r="377" spans="1:125" x14ac:dyDescent="0.25">
      <c r="A377">
        <v>0</v>
      </c>
      <c r="B377" t="s">
        <v>1472</v>
      </c>
      <c r="C377" t="s">
        <v>32</v>
      </c>
      <c r="D377" t="s">
        <v>1473</v>
      </c>
      <c r="E377" t="s">
        <v>1472</v>
      </c>
      <c r="F377">
        <v>0</v>
      </c>
      <c r="G377">
        <v>76.666700000000006</v>
      </c>
      <c r="H377">
        <v>2.58E-2</v>
      </c>
      <c r="I377">
        <v>55.901699999999998</v>
      </c>
      <c r="J377" t="s">
        <v>1473</v>
      </c>
      <c r="K377" t="s">
        <v>1472</v>
      </c>
      <c r="L377">
        <v>0</v>
      </c>
      <c r="M377">
        <v>76.666700000000006</v>
      </c>
      <c r="N377">
        <v>2.58E-2</v>
      </c>
      <c r="O377">
        <v>55.901699999999998</v>
      </c>
      <c r="P377" t="s">
        <v>1474</v>
      </c>
      <c r="Q377" t="s">
        <v>1472</v>
      </c>
      <c r="R377">
        <v>1E-4</v>
      </c>
      <c r="S377">
        <v>45.25</v>
      </c>
      <c r="T377">
        <v>3.3700000000000001E-2</v>
      </c>
      <c r="U377">
        <v>20.680700000000002</v>
      </c>
      <c r="V377" t="s">
        <v>1474</v>
      </c>
      <c r="W377" t="s">
        <v>1472</v>
      </c>
      <c r="X377">
        <v>0</v>
      </c>
      <c r="Y377">
        <v>100</v>
      </c>
      <c r="Z377">
        <v>7.1000000000000004E-3</v>
      </c>
      <c r="AA377">
        <v>94.295199999999994</v>
      </c>
      <c r="AB377" t="s">
        <v>1475</v>
      </c>
      <c r="AC377" t="s">
        <v>1472</v>
      </c>
      <c r="AD377">
        <v>0</v>
      </c>
      <c r="AE377">
        <v>90</v>
      </c>
      <c r="AF377">
        <v>1.21E-2</v>
      </c>
      <c r="AG377">
        <v>87.365499999999997</v>
      </c>
      <c r="AH377" t="s">
        <v>1474</v>
      </c>
      <c r="AI377" t="s">
        <v>1472</v>
      </c>
      <c r="AJ377">
        <v>0</v>
      </c>
      <c r="AK377">
        <v>90</v>
      </c>
      <c r="AL377">
        <v>0.02</v>
      </c>
      <c r="AM377">
        <v>83.521199999999993</v>
      </c>
      <c r="AN377" t="s">
        <v>1474</v>
      </c>
      <c r="AO377" t="s">
        <v>1472</v>
      </c>
      <c r="AP377">
        <v>0</v>
      </c>
      <c r="AQ377">
        <v>90</v>
      </c>
      <c r="AR377">
        <v>4.4999999999999997E-3</v>
      </c>
      <c r="AS377">
        <v>91.066699999999997</v>
      </c>
      <c r="AT377" t="s">
        <v>1474</v>
      </c>
      <c r="AU377" t="s">
        <v>1472</v>
      </c>
      <c r="AV377">
        <v>0</v>
      </c>
      <c r="AW377">
        <v>100</v>
      </c>
      <c r="AX377">
        <v>2.0999999999999999E-3</v>
      </c>
      <c r="AY377">
        <v>96.131799999999998</v>
      </c>
      <c r="AZ377" t="s">
        <v>1474</v>
      </c>
      <c r="BA377" t="s">
        <v>1472</v>
      </c>
      <c r="BB377">
        <v>0</v>
      </c>
      <c r="BC377">
        <v>100</v>
      </c>
      <c r="BD377">
        <v>2E-3</v>
      </c>
      <c r="BE377">
        <v>96.361999999999995</v>
      </c>
      <c r="BF377" t="s">
        <v>1474</v>
      </c>
      <c r="BG377" t="s">
        <v>1472</v>
      </c>
      <c r="BH377">
        <v>0</v>
      </c>
      <c r="BI377">
        <v>90</v>
      </c>
      <c r="BJ377">
        <v>1.0500000000000001E-2</v>
      </c>
      <c r="BK377">
        <v>89.097099999999998</v>
      </c>
      <c r="BL377" t="s">
        <v>1474</v>
      </c>
      <c r="BM377" t="s">
        <v>1472</v>
      </c>
      <c r="BN377">
        <v>0</v>
      </c>
      <c r="BO377">
        <v>100</v>
      </c>
      <c r="BP377">
        <v>3.3E-3</v>
      </c>
      <c r="BQ377">
        <v>96.851699999999994</v>
      </c>
      <c r="BR377" t="s">
        <v>1475</v>
      </c>
      <c r="BS377" t="s">
        <v>1472</v>
      </c>
      <c r="BT377">
        <v>0</v>
      </c>
      <c r="BU377">
        <v>65</v>
      </c>
      <c r="BV377">
        <v>2.47E-2</v>
      </c>
      <c r="BW377">
        <v>57.834099999999999</v>
      </c>
      <c r="BX377" t="s">
        <v>1473</v>
      </c>
      <c r="BY377" t="s">
        <v>1472</v>
      </c>
      <c r="BZ377">
        <v>0</v>
      </c>
      <c r="CA377">
        <v>70</v>
      </c>
      <c r="CB377">
        <v>2.2599999999999999E-2</v>
      </c>
      <c r="CC377">
        <v>60.313099999999999</v>
      </c>
      <c r="CD377" t="s">
        <v>1475</v>
      </c>
      <c r="CE377" t="s">
        <v>1472</v>
      </c>
      <c r="CF377">
        <v>0</v>
      </c>
      <c r="CG377">
        <v>80</v>
      </c>
      <c r="CH377">
        <v>0.01</v>
      </c>
      <c r="CI377">
        <v>73.222300000000004</v>
      </c>
      <c r="CJ377" t="s">
        <v>1476</v>
      </c>
      <c r="CK377" t="s">
        <v>1472</v>
      </c>
      <c r="CL377">
        <v>0</v>
      </c>
      <c r="CM377">
        <v>100</v>
      </c>
      <c r="CN377">
        <v>1.8E-3</v>
      </c>
      <c r="CO377">
        <v>96.002700000000004</v>
      </c>
      <c r="CP377" t="s">
        <v>1474</v>
      </c>
      <c r="CQ377" t="s">
        <v>1472</v>
      </c>
      <c r="CR377">
        <v>0</v>
      </c>
      <c r="CS377">
        <v>100</v>
      </c>
      <c r="CT377">
        <v>3.3999999999999998E-3</v>
      </c>
      <c r="CU377">
        <v>96.082800000000006</v>
      </c>
      <c r="CV377" t="s">
        <v>1474</v>
      </c>
      <c r="CW377" t="s">
        <v>1472</v>
      </c>
      <c r="CX377">
        <v>0</v>
      </c>
      <c r="CY377">
        <v>100</v>
      </c>
      <c r="CZ377">
        <v>4.1000000000000003E-3</v>
      </c>
      <c r="DA377">
        <v>96.153899999999993</v>
      </c>
      <c r="DB377" t="s">
        <v>1476</v>
      </c>
      <c r="DC377" t="s">
        <v>1472</v>
      </c>
      <c r="DD377">
        <v>0</v>
      </c>
      <c r="DE377">
        <v>100</v>
      </c>
      <c r="DF377">
        <v>2.8999999999999998E-3</v>
      </c>
      <c r="DG377">
        <v>95.708799999999997</v>
      </c>
      <c r="DH377" t="s">
        <v>1474</v>
      </c>
      <c r="DI377" t="s">
        <v>1472</v>
      </c>
      <c r="DJ377">
        <v>0</v>
      </c>
      <c r="DK377">
        <v>100</v>
      </c>
      <c r="DL377">
        <v>1.03E-2</v>
      </c>
      <c r="DM377">
        <v>88.724599999999995</v>
      </c>
      <c r="DN377" t="s">
        <v>1477</v>
      </c>
      <c r="DO377" t="s">
        <v>1472</v>
      </c>
      <c r="DP377">
        <v>0</v>
      </c>
      <c r="DQ377">
        <v>100</v>
      </c>
      <c r="DR377">
        <v>6.7999999999999996E-3</v>
      </c>
      <c r="DS377">
        <v>94.0197</v>
      </c>
      <c r="DT377">
        <v>0</v>
      </c>
      <c r="DU377">
        <v>0</v>
      </c>
    </row>
    <row r="378" spans="1:125" x14ac:dyDescent="0.25">
      <c r="A378">
        <v>0</v>
      </c>
      <c r="B378" t="s">
        <v>1478</v>
      </c>
      <c r="C378" t="s">
        <v>32</v>
      </c>
      <c r="D378" t="s">
        <v>1479</v>
      </c>
      <c r="E378" t="s">
        <v>1478</v>
      </c>
      <c r="F378">
        <v>0</v>
      </c>
      <c r="G378">
        <v>49</v>
      </c>
      <c r="H378">
        <v>1.18E-2</v>
      </c>
      <c r="I378">
        <v>88.776600000000002</v>
      </c>
      <c r="J378" t="s">
        <v>1479</v>
      </c>
      <c r="K378" t="s">
        <v>1478</v>
      </c>
      <c r="L378">
        <v>0</v>
      </c>
      <c r="M378">
        <v>49</v>
      </c>
      <c r="N378">
        <v>1.18E-2</v>
      </c>
      <c r="O378">
        <v>88.776600000000002</v>
      </c>
      <c r="P378" t="s">
        <v>1479</v>
      </c>
      <c r="Q378" t="s">
        <v>1478</v>
      </c>
      <c r="R378">
        <v>0</v>
      </c>
      <c r="S378">
        <v>92.5</v>
      </c>
      <c r="T378">
        <v>4.1999999999999997E-3</v>
      </c>
      <c r="U378">
        <v>96.991500000000002</v>
      </c>
      <c r="V378" t="s">
        <v>1479</v>
      </c>
      <c r="W378" t="s">
        <v>1478</v>
      </c>
      <c r="X378">
        <v>0</v>
      </c>
      <c r="Y378">
        <v>60</v>
      </c>
      <c r="Z378">
        <v>5.0000000000000001E-3</v>
      </c>
      <c r="AA378">
        <v>96.315700000000007</v>
      </c>
      <c r="AB378" t="e">
        <f>-DVGGGKQA</f>
        <v>#NAME?</v>
      </c>
      <c r="AC378" t="s">
        <v>1478</v>
      </c>
      <c r="AD378">
        <v>0</v>
      </c>
      <c r="AE378">
        <v>41.333300000000001</v>
      </c>
      <c r="AF378">
        <v>1.14E-2</v>
      </c>
      <c r="AG378">
        <v>88.851200000000006</v>
      </c>
      <c r="AH378" t="e">
        <f>-DVGGGKQA</f>
        <v>#NAME?</v>
      </c>
      <c r="AI378" t="s">
        <v>1478</v>
      </c>
      <c r="AJ378">
        <v>5.9999999999999995E-4</v>
      </c>
      <c r="AK378">
        <v>15.5875</v>
      </c>
      <c r="AL378">
        <v>2.9600000000000001E-2</v>
      </c>
      <c r="AM378">
        <v>65.579800000000006</v>
      </c>
      <c r="AN378" t="s">
        <v>1480</v>
      </c>
      <c r="AO378" t="s">
        <v>1478</v>
      </c>
      <c r="AP378">
        <v>0</v>
      </c>
      <c r="AQ378">
        <v>54.285699999999999</v>
      </c>
      <c r="AR378">
        <v>4.3E-3</v>
      </c>
      <c r="AS378">
        <v>92.152900000000002</v>
      </c>
      <c r="AT378" t="s">
        <v>1481</v>
      </c>
      <c r="AU378" t="s">
        <v>1478</v>
      </c>
      <c r="AV378">
        <v>0</v>
      </c>
      <c r="AW378">
        <v>65</v>
      </c>
      <c r="AX378">
        <v>4.3E-3</v>
      </c>
      <c r="AY378">
        <v>87.612799999999993</v>
      </c>
      <c r="AZ378" t="s">
        <v>1481</v>
      </c>
      <c r="BA378" t="s">
        <v>1478</v>
      </c>
      <c r="BB378">
        <v>0</v>
      </c>
      <c r="BC378">
        <v>70</v>
      </c>
      <c r="BD378">
        <v>4.0000000000000001E-3</v>
      </c>
      <c r="BE378">
        <v>89.320599999999999</v>
      </c>
      <c r="BF378" t="s">
        <v>1479</v>
      </c>
      <c r="BG378" t="s">
        <v>1478</v>
      </c>
      <c r="BH378">
        <v>0</v>
      </c>
      <c r="BI378">
        <v>62.5</v>
      </c>
      <c r="BJ378">
        <v>6.4000000000000003E-3</v>
      </c>
      <c r="BK378">
        <v>96.126800000000003</v>
      </c>
      <c r="BL378" t="s">
        <v>1481</v>
      </c>
      <c r="BM378" t="s">
        <v>1478</v>
      </c>
      <c r="BN378">
        <v>0</v>
      </c>
      <c r="BO378">
        <v>63.333300000000001</v>
      </c>
      <c r="BP378">
        <v>4.0000000000000001E-3</v>
      </c>
      <c r="BQ378">
        <v>96.140799999999999</v>
      </c>
      <c r="BR378" t="s">
        <v>1481</v>
      </c>
      <c r="BS378" t="s">
        <v>1478</v>
      </c>
      <c r="BT378">
        <v>0</v>
      </c>
      <c r="BU378">
        <v>85</v>
      </c>
      <c r="BV378">
        <v>5.3E-3</v>
      </c>
      <c r="BW378">
        <v>96.625600000000006</v>
      </c>
      <c r="BX378" t="s">
        <v>1482</v>
      </c>
      <c r="BY378" t="s">
        <v>1478</v>
      </c>
      <c r="BZ378">
        <v>0</v>
      </c>
      <c r="CA378">
        <v>70</v>
      </c>
      <c r="CB378">
        <v>4.0000000000000001E-3</v>
      </c>
      <c r="CC378">
        <v>97.304299999999998</v>
      </c>
      <c r="CD378" t="s">
        <v>1479</v>
      </c>
      <c r="CE378" t="s">
        <v>1478</v>
      </c>
      <c r="CF378">
        <v>0</v>
      </c>
      <c r="CG378">
        <v>80</v>
      </c>
      <c r="CH378">
        <v>3.3E-3</v>
      </c>
      <c r="CI378">
        <v>96.265500000000003</v>
      </c>
      <c r="CJ378" t="s">
        <v>1481</v>
      </c>
      <c r="CK378" t="s">
        <v>1478</v>
      </c>
      <c r="CL378">
        <v>0</v>
      </c>
      <c r="CM378">
        <v>60</v>
      </c>
      <c r="CN378">
        <v>2.3999999999999998E-3</v>
      </c>
      <c r="CO378">
        <v>93.788499999999999</v>
      </c>
      <c r="CP378" t="s">
        <v>1481</v>
      </c>
      <c r="CQ378" t="s">
        <v>1478</v>
      </c>
      <c r="CR378">
        <v>0</v>
      </c>
      <c r="CS378">
        <v>53.75</v>
      </c>
      <c r="CT378">
        <v>4.4000000000000003E-3</v>
      </c>
      <c r="CU378">
        <v>94.996099999999998</v>
      </c>
      <c r="CV378" t="s">
        <v>1481</v>
      </c>
      <c r="CW378" t="s">
        <v>1478</v>
      </c>
      <c r="CX378">
        <v>0</v>
      </c>
      <c r="CY378">
        <v>55</v>
      </c>
      <c r="CZ378">
        <v>5.7000000000000002E-3</v>
      </c>
      <c r="DA378">
        <v>93.720299999999995</v>
      </c>
      <c r="DB378" t="s">
        <v>1481</v>
      </c>
      <c r="DC378" t="s">
        <v>1478</v>
      </c>
      <c r="DD378">
        <v>0</v>
      </c>
      <c r="DE378">
        <v>57.5</v>
      </c>
      <c r="DF378">
        <v>4.3E-3</v>
      </c>
      <c r="DG378">
        <v>91.107399999999998</v>
      </c>
      <c r="DH378" t="s">
        <v>1481</v>
      </c>
      <c r="DI378" t="s">
        <v>1478</v>
      </c>
      <c r="DJ378">
        <v>0</v>
      </c>
      <c r="DK378">
        <v>60</v>
      </c>
      <c r="DL378">
        <v>8.0000000000000002E-3</v>
      </c>
      <c r="DM378">
        <v>92.9893</v>
      </c>
      <c r="DN378" t="s">
        <v>1481</v>
      </c>
      <c r="DO378" t="s">
        <v>1478</v>
      </c>
      <c r="DP378">
        <v>0</v>
      </c>
      <c r="DQ378">
        <v>85</v>
      </c>
      <c r="DR378">
        <v>5.1000000000000004E-3</v>
      </c>
      <c r="DS378">
        <v>95.917100000000005</v>
      </c>
      <c r="DT378">
        <v>0</v>
      </c>
      <c r="DU378">
        <v>0</v>
      </c>
    </row>
    <row r="379" spans="1:125" x14ac:dyDescent="0.25">
      <c r="A379">
        <v>0</v>
      </c>
      <c r="B379" t="s">
        <v>1483</v>
      </c>
      <c r="C379" t="s">
        <v>32</v>
      </c>
      <c r="D379" t="s">
        <v>1484</v>
      </c>
      <c r="E379" t="s">
        <v>1483</v>
      </c>
      <c r="F379">
        <v>0</v>
      </c>
      <c r="G379">
        <v>59.375</v>
      </c>
      <c r="H379">
        <v>1.46E-2</v>
      </c>
      <c r="I379">
        <v>81.681600000000003</v>
      </c>
      <c r="J379" t="s">
        <v>1484</v>
      </c>
      <c r="K379" t="s">
        <v>1483</v>
      </c>
      <c r="L379">
        <v>0</v>
      </c>
      <c r="M379">
        <v>59.375</v>
      </c>
      <c r="N379">
        <v>1.46E-2</v>
      </c>
      <c r="O379">
        <v>81.681600000000003</v>
      </c>
      <c r="P379" t="s">
        <v>1485</v>
      </c>
      <c r="Q379" t="s">
        <v>1483</v>
      </c>
      <c r="R379">
        <v>0</v>
      </c>
      <c r="S379">
        <v>59</v>
      </c>
      <c r="T379">
        <v>9.7999999999999997E-3</v>
      </c>
      <c r="U379">
        <v>85.863100000000003</v>
      </c>
      <c r="V379" t="s">
        <v>1486</v>
      </c>
      <c r="W379" t="s">
        <v>1483</v>
      </c>
      <c r="X379">
        <v>0</v>
      </c>
      <c r="Y379">
        <v>65</v>
      </c>
      <c r="Z379">
        <v>8.8000000000000005E-3</v>
      </c>
      <c r="AA379">
        <v>89.789599999999993</v>
      </c>
      <c r="AB379" t="s">
        <v>1487</v>
      </c>
      <c r="AC379" t="s">
        <v>1483</v>
      </c>
      <c r="AD379">
        <v>0</v>
      </c>
      <c r="AE379">
        <v>67.5</v>
      </c>
      <c r="AF379">
        <v>8.0000000000000002E-3</v>
      </c>
      <c r="AG379">
        <v>95.252600000000001</v>
      </c>
      <c r="AH379" t="s">
        <v>1484</v>
      </c>
      <c r="AI379" t="s">
        <v>1483</v>
      </c>
      <c r="AJ379">
        <v>0</v>
      </c>
      <c r="AK379">
        <v>57.857100000000003</v>
      </c>
      <c r="AL379">
        <v>1.34E-2</v>
      </c>
      <c r="AM379">
        <v>94.339600000000004</v>
      </c>
      <c r="AN379" t="s">
        <v>1488</v>
      </c>
      <c r="AO379" t="s">
        <v>1483</v>
      </c>
      <c r="AP379">
        <v>1E-4</v>
      </c>
      <c r="AQ379">
        <v>37</v>
      </c>
      <c r="AR379">
        <v>1.21E-2</v>
      </c>
      <c r="AS379">
        <v>60.969000000000001</v>
      </c>
      <c r="AT379" t="s">
        <v>1487</v>
      </c>
      <c r="AU379" t="s">
        <v>1483</v>
      </c>
      <c r="AV379">
        <v>0</v>
      </c>
      <c r="AW379">
        <v>32.5</v>
      </c>
      <c r="AX379">
        <v>1.1599999999999999E-2</v>
      </c>
      <c r="AY379">
        <v>58.880499999999998</v>
      </c>
      <c r="AZ379" t="s">
        <v>1487</v>
      </c>
      <c r="BA379" t="s">
        <v>1483</v>
      </c>
      <c r="BB379">
        <v>0</v>
      </c>
      <c r="BC379">
        <v>41</v>
      </c>
      <c r="BD379">
        <v>1.17E-2</v>
      </c>
      <c r="BE379">
        <v>59.096899999999998</v>
      </c>
      <c r="BF379" t="s">
        <v>1487</v>
      </c>
      <c r="BG379" t="s">
        <v>1483</v>
      </c>
      <c r="BH379">
        <v>1E-4</v>
      </c>
      <c r="BI379">
        <v>44.25</v>
      </c>
      <c r="BJ379">
        <v>1.54E-2</v>
      </c>
      <c r="BK379">
        <v>72.790300000000002</v>
      </c>
      <c r="BL379" t="s">
        <v>1487</v>
      </c>
      <c r="BM379" t="s">
        <v>1483</v>
      </c>
      <c r="BN379">
        <v>0</v>
      </c>
      <c r="BO379">
        <v>41</v>
      </c>
      <c r="BP379">
        <v>1.4999999999999999E-2</v>
      </c>
      <c r="BQ379">
        <v>60.972999999999999</v>
      </c>
      <c r="BR379" t="s">
        <v>1484</v>
      </c>
      <c r="BS379" t="s">
        <v>1483</v>
      </c>
      <c r="BT379">
        <v>0</v>
      </c>
      <c r="BU379">
        <v>49</v>
      </c>
      <c r="BV379">
        <v>2.0400000000000001E-2</v>
      </c>
      <c r="BW379">
        <v>66.371300000000005</v>
      </c>
      <c r="BX379" t="s">
        <v>1489</v>
      </c>
      <c r="BY379" t="s">
        <v>1483</v>
      </c>
      <c r="BZ379">
        <v>0</v>
      </c>
      <c r="CA379">
        <v>49</v>
      </c>
      <c r="CB379">
        <v>1.67E-2</v>
      </c>
      <c r="CC379">
        <v>72.9405</v>
      </c>
      <c r="CD379" t="s">
        <v>1489</v>
      </c>
      <c r="CE379" t="s">
        <v>1483</v>
      </c>
      <c r="CF379">
        <v>0</v>
      </c>
      <c r="CG379">
        <v>60</v>
      </c>
      <c r="CH379">
        <v>7.9000000000000008E-3</v>
      </c>
      <c r="CI379">
        <v>81.723100000000002</v>
      </c>
      <c r="CJ379" t="s">
        <v>1487</v>
      </c>
      <c r="CK379" t="s">
        <v>1483</v>
      </c>
      <c r="CL379">
        <v>0</v>
      </c>
      <c r="CM379">
        <v>45</v>
      </c>
      <c r="CN379">
        <v>5.3E-3</v>
      </c>
      <c r="CO379">
        <v>73.721100000000007</v>
      </c>
      <c r="CP379" t="s">
        <v>1487</v>
      </c>
      <c r="CQ379" t="s">
        <v>1483</v>
      </c>
      <c r="CR379">
        <v>0</v>
      </c>
      <c r="CS379">
        <v>44.5</v>
      </c>
      <c r="CT379">
        <v>1.04E-2</v>
      </c>
      <c r="CU379">
        <v>69.424599999999998</v>
      </c>
      <c r="CV379" t="s">
        <v>1486</v>
      </c>
      <c r="CW379" t="s">
        <v>1483</v>
      </c>
      <c r="CX379">
        <v>0</v>
      </c>
      <c r="CY379">
        <v>42</v>
      </c>
      <c r="CZ379">
        <v>1.2699999999999999E-2</v>
      </c>
      <c r="DA379">
        <v>69.087400000000002</v>
      </c>
      <c r="DB379" t="s">
        <v>1487</v>
      </c>
      <c r="DC379" t="s">
        <v>1483</v>
      </c>
      <c r="DD379">
        <v>0</v>
      </c>
      <c r="DE379">
        <v>43</v>
      </c>
      <c r="DF379">
        <v>9.9000000000000008E-3</v>
      </c>
      <c r="DG379">
        <v>67.717799999999997</v>
      </c>
      <c r="DH379" t="s">
        <v>1487</v>
      </c>
      <c r="DI379" t="s">
        <v>1483</v>
      </c>
      <c r="DJ379">
        <v>1E-4</v>
      </c>
      <c r="DK379">
        <v>28.333300000000001</v>
      </c>
      <c r="DL379">
        <v>3.5499999999999997E-2</v>
      </c>
      <c r="DM379">
        <v>49.827199999999998</v>
      </c>
      <c r="DN379" t="s">
        <v>1487</v>
      </c>
      <c r="DO379" t="s">
        <v>1483</v>
      </c>
      <c r="DP379">
        <v>2.9999999999999997E-4</v>
      </c>
      <c r="DQ379">
        <v>21.76</v>
      </c>
      <c r="DR379">
        <v>4.5600000000000002E-2</v>
      </c>
      <c r="DS379">
        <v>39.002899999999997</v>
      </c>
      <c r="DT379">
        <v>0</v>
      </c>
      <c r="DU379">
        <v>0</v>
      </c>
    </row>
    <row r="380" spans="1:125" x14ac:dyDescent="0.25">
      <c r="A380">
        <v>0</v>
      </c>
      <c r="B380" t="s">
        <v>1490</v>
      </c>
      <c r="C380" t="s">
        <v>32</v>
      </c>
      <c r="D380" t="s">
        <v>1491</v>
      </c>
      <c r="E380" t="s">
        <v>1490</v>
      </c>
      <c r="F380">
        <v>1E-4</v>
      </c>
      <c r="G380">
        <v>46.25</v>
      </c>
      <c r="H380">
        <v>4.5199999999999997E-2</v>
      </c>
      <c r="I380">
        <v>31.0166</v>
      </c>
      <c r="J380" t="s">
        <v>1491</v>
      </c>
      <c r="K380" t="s">
        <v>1490</v>
      </c>
      <c r="L380">
        <v>1E-4</v>
      </c>
      <c r="M380">
        <v>46.25</v>
      </c>
      <c r="N380">
        <v>4.5199999999999997E-2</v>
      </c>
      <c r="O380">
        <v>31.0166</v>
      </c>
      <c r="P380" t="s">
        <v>1492</v>
      </c>
      <c r="Q380" t="s">
        <v>1490</v>
      </c>
      <c r="R380">
        <v>1.7299999999999999E-2</v>
      </c>
      <c r="S380">
        <v>3.8382999999999998</v>
      </c>
      <c r="T380">
        <v>0.15409999999999999</v>
      </c>
      <c r="U380">
        <v>1.2963</v>
      </c>
      <c r="V380" t="s">
        <v>1491</v>
      </c>
      <c r="W380" t="s">
        <v>1490</v>
      </c>
      <c r="X380">
        <v>0</v>
      </c>
      <c r="Y380">
        <v>48</v>
      </c>
      <c r="Z380">
        <v>2.1600000000000001E-2</v>
      </c>
      <c r="AA380">
        <v>50.5199</v>
      </c>
      <c r="AB380" t="s">
        <v>1491</v>
      </c>
      <c r="AC380" t="s">
        <v>1490</v>
      </c>
      <c r="AD380">
        <v>1E-4</v>
      </c>
      <c r="AE380">
        <v>34.571399999999997</v>
      </c>
      <c r="AF380">
        <v>5.21E-2</v>
      </c>
      <c r="AG380">
        <v>26.2791</v>
      </c>
      <c r="AH380" t="s">
        <v>1492</v>
      </c>
      <c r="AI380" t="s">
        <v>1490</v>
      </c>
      <c r="AJ380">
        <v>2.0000000000000001E-4</v>
      </c>
      <c r="AK380">
        <v>23.8261</v>
      </c>
      <c r="AL380">
        <v>6.88E-2</v>
      </c>
      <c r="AM380">
        <v>22.6813</v>
      </c>
      <c r="AN380" t="s">
        <v>1493</v>
      </c>
      <c r="AO380" t="s">
        <v>1490</v>
      </c>
      <c r="AP380">
        <v>0</v>
      </c>
      <c r="AQ380">
        <v>70</v>
      </c>
      <c r="AR380">
        <v>9.4000000000000004E-3</v>
      </c>
      <c r="AS380">
        <v>70.658100000000005</v>
      </c>
      <c r="AT380" t="s">
        <v>1494</v>
      </c>
      <c r="AU380" t="s">
        <v>1490</v>
      </c>
      <c r="AV380">
        <v>0</v>
      </c>
      <c r="AW380">
        <v>65</v>
      </c>
      <c r="AX380">
        <v>7.4999999999999997E-3</v>
      </c>
      <c r="AY380">
        <v>72.506100000000004</v>
      </c>
      <c r="AZ380" t="s">
        <v>1494</v>
      </c>
      <c r="BA380" t="s">
        <v>1490</v>
      </c>
      <c r="BB380">
        <v>0</v>
      </c>
      <c r="BC380">
        <v>70</v>
      </c>
      <c r="BD380">
        <v>7.4000000000000003E-3</v>
      </c>
      <c r="BE380">
        <v>73.697199999999995</v>
      </c>
      <c r="BF380" t="s">
        <v>1491</v>
      </c>
      <c r="BG380" t="s">
        <v>1490</v>
      </c>
      <c r="BH380">
        <v>0</v>
      </c>
      <c r="BI380">
        <v>53.636400000000002</v>
      </c>
      <c r="BJ380">
        <v>2.76E-2</v>
      </c>
      <c r="BK380">
        <v>41.194499999999998</v>
      </c>
      <c r="BL380" t="s">
        <v>1491</v>
      </c>
      <c r="BM380" t="s">
        <v>1490</v>
      </c>
      <c r="BN380">
        <v>0</v>
      </c>
      <c r="BO380">
        <v>75</v>
      </c>
      <c r="BP380">
        <v>8.9999999999999993E-3</v>
      </c>
      <c r="BQ380">
        <v>81.436800000000005</v>
      </c>
      <c r="BR380" t="s">
        <v>1491</v>
      </c>
      <c r="BS380" t="s">
        <v>1490</v>
      </c>
      <c r="BT380">
        <v>0</v>
      </c>
      <c r="BU380">
        <v>33.666699999999999</v>
      </c>
      <c r="BV380">
        <v>4.2999999999999997E-2</v>
      </c>
      <c r="BW380">
        <v>33.954000000000001</v>
      </c>
      <c r="BX380" t="s">
        <v>1495</v>
      </c>
      <c r="BY380" t="s">
        <v>1490</v>
      </c>
      <c r="BZ380">
        <v>1E-4</v>
      </c>
      <c r="CA380">
        <v>27.6</v>
      </c>
      <c r="CB380">
        <v>4.2299999999999997E-2</v>
      </c>
      <c r="CC380">
        <v>33.917700000000004</v>
      </c>
      <c r="CD380" t="s">
        <v>1491</v>
      </c>
      <c r="CE380" t="s">
        <v>1490</v>
      </c>
      <c r="CF380">
        <v>0</v>
      </c>
      <c r="CG380">
        <v>33.5</v>
      </c>
      <c r="CH380">
        <v>2.0500000000000001E-2</v>
      </c>
      <c r="CI380">
        <v>44.210299999999997</v>
      </c>
      <c r="CJ380" t="s">
        <v>1491</v>
      </c>
      <c r="CK380" t="s">
        <v>1490</v>
      </c>
      <c r="CL380">
        <v>0</v>
      </c>
      <c r="CM380">
        <v>100</v>
      </c>
      <c r="CN380">
        <v>4.8999999999999998E-3</v>
      </c>
      <c r="CO380">
        <v>76.937899999999999</v>
      </c>
      <c r="CP380" t="s">
        <v>1496</v>
      </c>
      <c r="CQ380" t="s">
        <v>1490</v>
      </c>
      <c r="CR380">
        <v>0</v>
      </c>
      <c r="CS380">
        <v>75</v>
      </c>
      <c r="CT380">
        <v>7.9000000000000008E-3</v>
      </c>
      <c r="CU380">
        <v>79.933899999999994</v>
      </c>
      <c r="CV380" t="s">
        <v>1496</v>
      </c>
      <c r="CW380" t="s">
        <v>1490</v>
      </c>
      <c r="CX380">
        <v>0</v>
      </c>
      <c r="CY380">
        <v>65</v>
      </c>
      <c r="CZ380">
        <v>1.01E-2</v>
      </c>
      <c r="DA380">
        <v>78.077799999999996</v>
      </c>
      <c r="DB380" t="s">
        <v>1496</v>
      </c>
      <c r="DC380" t="s">
        <v>1490</v>
      </c>
      <c r="DD380">
        <v>0</v>
      </c>
      <c r="DE380">
        <v>80</v>
      </c>
      <c r="DF380">
        <v>8.0999999999999996E-3</v>
      </c>
      <c r="DG380">
        <v>74.530900000000003</v>
      </c>
      <c r="DH380" t="s">
        <v>1491</v>
      </c>
      <c r="DI380" t="s">
        <v>1490</v>
      </c>
      <c r="DJ380">
        <v>0</v>
      </c>
      <c r="DK380">
        <v>56.666699999999999</v>
      </c>
      <c r="DL380">
        <v>1.7600000000000001E-2</v>
      </c>
      <c r="DM380">
        <v>74.39</v>
      </c>
      <c r="DN380" t="s">
        <v>1495</v>
      </c>
      <c r="DO380" t="s">
        <v>1490</v>
      </c>
      <c r="DP380">
        <v>0</v>
      </c>
      <c r="DQ380">
        <v>85</v>
      </c>
      <c r="DR380">
        <v>1.3299999999999999E-2</v>
      </c>
      <c r="DS380">
        <v>80.202299999999994</v>
      </c>
      <c r="DT380">
        <v>8.9999999999999998E-4</v>
      </c>
      <c r="DU380">
        <v>0</v>
      </c>
    </row>
    <row r="381" spans="1:125" x14ac:dyDescent="0.25">
      <c r="A381">
        <v>0</v>
      </c>
      <c r="B381" t="s">
        <v>1497</v>
      </c>
      <c r="C381" t="s">
        <v>32</v>
      </c>
      <c r="D381" t="s">
        <v>1498</v>
      </c>
      <c r="E381" t="s">
        <v>1497</v>
      </c>
      <c r="F381">
        <v>0</v>
      </c>
      <c r="G381">
        <v>80</v>
      </c>
      <c r="H381">
        <v>9.1999999999999998E-3</v>
      </c>
      <c r="I381">
        <v>94.358199999999997</v>
      </c>
      <c r="J381" t="s">
        <v>1498</v>
      </c>
      <c r="K381" t="s">
        <v>1497</v>
      </c>
      <c r="L381">
        <v>0</v>
      </c>
      <c r="M381">
        <v>80</v>
      </c>
      <c r="N381">
        <v>9.1999999999999998E-3</v>
      </c>
      <c r="O381">
        <v>94.358199999999997</v>
      </c>
      <c r="P381" t="s">
        <v>1499</v>
      </c>
      <c r="Q381" t="s">
        <v>1497</v>
      </c>
      <c r="R381">
        <v>0</v>
      </c>
      <c r="S381">
        <v>87.5</v>
      </c>
      <c r="T381">
        <v>4.8999999999999998E-3</v>
      </c>
      <c r="U381">
        <v>96.4666</v>
      </c>
      <c r="V381" t="s">
        <v>1499</v>
      </c>
      <c r="W381" t="s">
        <v>1497</v>
      </c>
      <c r="X381">
        <v>0</v>
      </c>
      <c r="Y381">
        <v>85</v>
      </c>
      <c r="Z381">
        <v>3.3E-3</v>
      </c>
      <c r="AA381">
        <v>97.555800000000005</v>
      </c>
      <c r="AB381" t="s">
        <v>1499</v>
      </c>
      <c r="AC381" t="s">
        <v>1497</v>
      </c>
      <c r="AD381">
        <v>0</v>
      </c>
      <c r="AE381">
        <v>85</v>
      </c>
      <c r="AF381">
        <v>5.3E-3</v>
      </c>
      <c r="AG381">
        <v>96.843100000000007</v>
      </c>
      <c r="AH381" t="s">
        <v>1500</v>
      </c>
      <c r="AI381" t="s">
        <v>1497</v>
      </c>
      <c r="AJ381">
        <v>0</v>
      </c>
      <c r="AK381">
        <v>77.5</v>
      </c>
      <c r="AL381">
        <v>6.7000000000000002E-3</v>
      </c>
      <c r="AM381">
        <v>97.413700000000006</v>
      </c>
      <c r="AN381" t="s">
        <v>1499</v>
      </c>
      <c r="AO381" t="s">
        <v>1497</v>
      </c>
      <c r="AP381">
        <v>0</v>
      </c>
      <c r="AQ381">
        <v>67.5</v>
      </c>
      <c r="AR381">
        <v>5.4000000000000003E-3</v>
      </c>
      <c r="AS381">
        <v>87.535499999999999</v>
      </c>
      <c r="AT381" t="s">
        <v>1499</v>
      </c>
      <c r="AU381" t="s">
        <v>1497</v>
      </c>
      <c r="AV381">
        <v>0</v>
      </c>
      <c r="AW381">
        <v>100</v>
      </c>
      <c r="AX381">
        <v>2.5000000000000001E-3</v>
      </c>
      <c r="AY381">
        <v>95.358199999999997</v>
      </c>
      <c r="AZ381" t="s">
        <v>1499</v>
      </c>
      <c r="BA381" t="s">
        <v>1497</v>
      </c>
      <c r="BB381">
        <v>0</v>
      </c>
      <c r="BC381">
        <v>100</v>
      </c>
      <c r="BD381">
        <v>2.5000000000000001E-3</v>
      </c>
      <c r="BE381">
        <v>95.493300000000005</v>
      </c>
      <c r="BF381" t="s">
        <v>1499</v>
      </c>
      <c r="BG381" t="s">
        <v>1497</v>
      </c>
      <c r="BH381">
        <v>0</v>
      </c>
      <c r="BI381">
        <v>77.5</v>
      </c>
      <c r="BJ381">
        <v>7.6E-3</v>
      </c>
      <c r="BK381">
        <v>95.398899999999998</v>
      </c>
      <c r="BL381" t="s">
        <v>1499</v>
      </c>
      <c r="BM381" t="s">
        <v>1497</v>
      </c>
      <c r="BN381">
        <v>0</v>
      </c>
      <c r="BO381">
        <v>75</v>
      </c>
      <c r="BP381">
        <v>5.4000000000000003E-3</v>
      </c>
      <c r="BQ381">
        <v>94.480400000000003</v>
      </c>
      <c r="BR381" t="s">
        <v>1500</v>
      </c>
      <c r="BS381" t="s">
        <v>1497</v>
      </c>
      <c r="BT381">
        <v>0</v>
      </c>
      <c r="BU381">
        <v>85</v>
      </c>
      <c r="BV381">
        <v>6.3E-3</v>
      </c>
      <c r="BW381">
        <v>95.998699999999999</v>
      </c>
      <c r="BX381" t="s">
        <v>1499</v>
      </c>
      <c r="BY381" t="s">
        <v>1497</v>
      </c>
      <c r="BZ381">
        <v>0</v>
      </c>
      <c r="CA381">
        <v>75</v>
      </c>
      <c r="CB381">
        <v>6.7000000000000002E-3</v>
      </c>
      <c r="CC381">
        <v>95.511399999999995</v>
      </c>
      <c r="CD381" t="s">
        <v>1499</v>
      </c>
      <c r="CE381" t="s">
        <v>1497</v>
      </c>
      <c r="CF381">
        <v>0</v>
      </c>
      <c r="CG381">
        <v>80</v>
      </c>
      <c r="CH381">
        <v>3.8999999999999998E-3</v>
      </c>
      <c r="CI381">
        <v>95.551500000000004</v>
      </c>
      <c r="CJ381" t="s">
        <v>1499</v>
      </c>
      <c r="CK381" t="s">
        <v>1497</v>
      </c>
      <c r="CL381">
        <v>0</v>
      </c>
      <c r="CM381">
        <v>100</v>
      </c>
      <c r="CN381">
        <v>1.8E-3</v>
      </c>
      <c r="CO381">
        <v>95.964500000000001</v>
      </c>
      <c r="CP381" t="s">
        <v>1499</v>
      </c>
      <c r="CQ381" t="s">
        <v>1497</v>
      </c>
      <c r="CR381">
        <v>0</v>
      </c>
      <c r="CS381">
        <v>67.5</v>
      </c>
      <c r="CT381">
        <v>4.7000000000000002E-3</v>
      </c>
      <c r="CU381">
        <v>93.690299999999993</v>
      </c>
      <c r="CV381" t="s">
        <v>1499</v>
      </c>
      <c r="CW381" t="s">
        <v>1497</v>
      </c>
      <c r="CX381">
        <v>0</v>
      </c>
      <c r="CY381">
        <v>65</v>
      </c>
      <c r="CZ381">
        <v>5.5999999999999999E-3</v>
      </c>
      <c r="DA381">
        <v>93.919600000000003</v>
      </c>
      <c r="DB381" t="s">
        <v>1499</v>
      </c>
      <c r="DC381" t="s">
        <v>1497</v>
      </c>
      <c r="DD381">
        <v>0</v>
      </c>
      <c r="DE381">
        <v>80</v>
      </c>
      <c r="DF381">
        <v>3.3999999999999998E-3</v>
      </c>
      <c r="DG381">
        <v>95.026600000000002</v>
      </c>
      <c r="DH381" t="s">
        <v>1501</v>
      </c>
      <c r="DI381" t="s">
        <v>1497</v>
      </c>
      <c r="DJ381">
        <v>0</v>
      </c>
      <c r="DK381">
        <v>65</v>
      </c>
      <c r="DL381">
        <v>7.4999999999999997E-3</v>
      </c>
      <c r="DM381">
        <v>94.019599999999997</v>
      </c>
      <c r="DN381" t="s">
        <v>1498</v>
      </c>
      <c r="DO381" t="s">
        <v>1497</v>
      </c>
      <c r="DP381">
        <v>0</v>
      </c>
      <c r="DQ381">
        <v>67.5</v>
      </c>
      <c r="DR381">
        <v>9.4000000000000004E-3</v>
      </c>
      <c r="DS381">
        <v>88.589200000000005</v>
      </c>
      <c r="DT381">
        <v>0</v>
      </c>
      <c r="DU381">
        <v>0</v>
      </c>
    </row>
    <row r="382" spans="1:125" x14ac:dyDescent="0.25">
      <c r="A382">
        <v>0</v>
      </c>
      <c r="B382" t="s">
        <v>1502</v>
      </c>
      <c r="C382" t="s">
        <v>32</v>
      </c>
      <c r="D382" t="s">
        <v>1503</v>
      </c>
      <c r="E382" t="s">
        <v>1502</v>
      </c>
      <c r="F382">
        <v>1E-4</v>
      </c>
      <c r="G382">
        <v>35.8889</v>
      </c>
      <c r="H382">
        <v>2.1000000000000001E-2</v>
      </c>
      <c r="I382">
        <v>65.947599999999994</v>
      </c>
      <c r="J382" t="s">
        <v>1503</v>
      </c>
      <c r="K382" t="s">
        <v>1502</v>
      </c>
      <c r="L382">
        <v>1E-4</v>
      </c>
      <c r="M382">
        <v>35.8889</v>
      </c>
      <c r="N382">
        <v>2.1000000000000001E-2</v>
      </c>
      <c r="O382">
        <v>65.947599999999994</v>
      </c>
      <c r="P382" t="s">
        <v>1504</v>
      </c>
      <c r="Q382" t="s">
        <v>1502</v>
      </c>
      <c r="R382">
        <v>0</v>
      </c>
      <c r="S382">
        <v>56.5</v>
      </c>
      <c r="T382">
        <v>9.1000000000000004E-3</v>
      </c>
      <c r="U382">
        <v>88.47</v>
      </c>
      <c r="V382" t="s">
        <v>1505</v>
      </c>
      <c r="W382" t="s">
        <v>1502</v>
      </c>
      <c r="X382">
        <v>0</v>
      </c>
      <c r="Y382">
        <v>56.666699999999999</v>
      </c>
      <c r="Z382">
        <v>6.7999999999999996E-3</v>
      </c>
      <c r="AA382">
        <v>94.994699999999995</v>
      </c>
      <c r="AB382" t="s">
        <v>1503</v>
      </c>
      <c r="AC382" t="s">
        <v>1502</v>
      </c>
      <c r="AD382">
        <v>0</v>
      </c>
      <c r="AE382">
        <v>59</v>
      </c>
      <c r="AF382">
        <v>6.7000000000000002E-3</v>
      </c>
      <c r="AG382">
        <v>96.049899999999994</v>
      </c>
      <c r="AH382" t="s">
        <v>1504</v>
      </c>
      <c r="AI382" t="s">
        <v>1502</v>
      </c>
      <c r="AJ382">
        <v>0</v>
      </c>
      <c r="AK382">
        <v>54.444400000000002</v>
      </c>
      <c r="AL382">
        <v>1.26E-2</v>
      </c>
      <c r="AM382">
        <v>95.135999999999996</v>
      </c>
      <c r="AN382" t="s">
        <v>1505</v>
      </c>
      <c r="AO382" t="s">
        <v>1502</v>
      </c>
      <c r="AP382">
        <v>0</v>
      </c>
      <c r="AQ382">
        <v>45</v>
      </c>
      <c r="AR382">
        <v>9.1000000000000004E-3</v>
      </c>
      <c r="AS382">
        <v>71.673400000000001</v>
      </c>
      <c r="AT382" t="s">
        <v>1505</v>
      </c>
      <c r="AU382" t="s">
        <v>1502</v>
      </c>
      <c r="AV382">
        <v>0</v>
      </c>
      <c r="AW382">
        <v>55</v>
      </c>
      <c r="AX382">
        <v>5.4000000000000003E-3</v>
      </c>
      <c r="AY382">
        <v>81.831699999999998</v>
      </c>
      <c r="AZ382" t="s">
        <v>1505</v>
      </c>
      <c r="BA382" t="s">
        <v>1502</v>
      </c>
      <c r="BB382">
        <v>0</v>
      </c>
      <c r="BC382">
        <v>55</v>
      </c>
      <c r="BD382">
        <v>6.0000000000000001E-3</v>
      </c>
      <c r="BE382">
        <v>79.551000000000002</v>
      </c>
      <c r="BF382" t="s">
        <v>1506</v>
      </c>
      <c r="BG382" t="s">
        <v>1502</v>
      </c>
      <c r="BH382">
        <v>0</v>
      </c>
      <c r="BI382">
        <v>48.333300000000001</v>
      </c>
      <c r="BJ382">
        <v>1.2800000000000001E-2</v>
      </c>
      <c r="BK382">
        <v>81.825299999999999</v>
      </c>
      <c r="BL382" t="s">
        <v>1505</v>
      </c>
      <c r="BM382" t="s">
        <v>1502</v>
      </c>
      <c r="BN382">
        <v>0</v>
      </c>
      <c r="BO382">
        <v>48</v>
      </c>
      <c r="BP382">
        <v>1.04E-2</v>
      </c>
      <c r="BQ382">
        <v>76.266099999999994</v>
      </c>
      <c r="BR382" t="s">
        <v>1505</v>
      </c>
      <c r="BS382" t="s">
        <v>1502</v>
      </c>
      <c r="BT382">
        <v>0</v>
      </c>
      <c r="BU382">
        <v>47</v>
      </c>
      <c r="BV382">
        <v>1.6500000000000001E-2</v>
      </c>
      <c r="BW382">
        <v>74.907499999999999</v>
      </c>
      <c r="BX382" t="s">
        <v>1504</v>
      </c>
      <c r="BY382" t="s">
        <v>1502</v>
      </c>
      <c r="BZ382">
        <v>0</v>
      </c>
      <c r="CA382">
        <v>36.333300000000001</v>
      </c>
      <c r="CB382">
        <v>1.43E-2</v>
      </c>
      <c r="CC382">
        <v>78.731300000000005</v>
      </c>
      <c r="CD382" t="s">
        <v>1504</v>
      </c>
      <c r="CE382" t="s">
        <v>1502</v>
      </c>
      <c r="CF382">
        <v>0</v>
      </c>
      <c r="CG382">
        <v>60</v>
      </c>
      <c r="CH382">
        <v>6.3E-3</v>
      </c>
      <c r="CI382">
        <v>88.279300000000006</v>
      </c>
      <c r="CJ382" t="s">
        <v>1503</v>
      </c>
      <c r="CK382" t="s">
        <v>1502</v>
      </c>
      <c r="CL382">
        <v>0</v>
      </c>
      <c r="CM382">
        <v>70</v>
      </c>
      <c r="CN382">
        <v>3.3999999999999998E-3</v>
      </c>
      <c r="CO382">
        <v>87.162000000000006</v>
      </c>
      <c r="CP382" t="s">
        <v>1503</v>
      </c>
      <c r="CQ382" t="s">
        <v>1502</v>
      </c>
      <c r="CR382">
        <v>0</v>
      </c>
      <c r="CS382">
        <v>47</v>
      </c>
      <c r="CT382">
        <v>8.3999999999999995E-3</v>
      </c>
      <c r="CU382">
        <v>77.773399999999995</v>
      </c>
      <c r="CV382" t="s">
        <v>1505</v>
      </c>
      <c r="CW382" t="s">
        <v>1502</v>
      </c>
      <c r="CX382">
        <v>0</v>
      </c>
      <c r="CY382">
        <v>51.428600000000003</v>
      </c>
      <c r="CZ382">
        <v>9.7000000000000003E-3</v>
      </c>
      <c r="DA382">
        <v>79.411299999999997</v>
      </c>
      <c r="DB382" t="s">
        <v>1503</v>
      </c>
      <c r="DC382" t="s">
        <v>1502</v>
      </c>
      <c r="DD382">
        <v>0</v>
      </c>
      <c r="DE382">
        <v>57.5</v>
      </c>
      <c r="DF382">
        <v>6.1999999999999998E-3</v>
      </c>
      <c r="DG382">
        <v>82.911100000000005</v>
      </c>
      <c r="DH382" t="s">
        <v>1503</v>
      </c>
      <c r="DI382" t="s">
        <v>1502</v>
      </c>
      <c r="DJ382">
        <v>0</v>
      </c>
      <c r="DK382">
        <v>41.5</v>
      </c>
      <c r="DL382">
        <v>1.9300000000000001E-2</v>
      </c>
      <c r="DM382">
        <v>71.523300000000006</v>
      </c>
      <c r="DN382" t="s">
        <v>1504</v>
      </c>
      <c r="DO382" t="s">
        <v>1502</v>
      </c>
      <c r="DP382">
        <v>1E-4</v>
      </c>
      <c r="DQ382">
        <v>33</v>
      </c>
      <c r="DR382">
        <v>2.53E-2</v>
      </c>
      <c r="DS382">
        <v>59.074300000000001</v>
      </c>
      <c r="DT382">
        <v>0</v>
      </c>
      <c r="DU382">
        <v>0</v>
      </c>
    </row>
    <row r="383" spans="1:125" x14ac:dyDescent="0.25">
      <c r="A383">
        <v>0</v>
      </c>
      <c r="B383" t="s">
        <v>1507</v>
      </c>
      <c r="C383" t="s">
        <v>32</v>
      </c>
      <c r="D383" t="s">
        <v>1508</v>
      </c>
      <c r="E383" t="s">
        <v>1507</v>
      </c>
      <c r="F383">
        <v>1E-4</v>
      </c>
      <c r="G383">
        <v>40.333300000000001</v>
      </c>
      <c r="H383">
        <v>5.1700000000000003E-2</v>
      </c>
      <c r="I383">
        <v>26.368600000000001</v>
      </c>
      <c r="J383" t="s">
        <v>1508</v>
      </c>
      <c r="K383" t="s">
        <v>1507</v>
      </c>
      <c r="L383">
        <v>1E-4</v>
      </c>
      <c r="M383">
        <v>40.333300000000001</v>
      </c>
      <c r="N383">
        <v>5.1700000000000003E-2</v>
      </c>
      <c r="O383">
        <v>26.368600000000001</v>
      </c>
      <c r="P383" t="s">
        <v>1508</v>
      </c>
      <c r="Q383" t="s">
        <v>1507</v>
      </c>
      <c r="R383">
        <v>2.0000000000000001E-4</v>
      </c>
      <c r="S383">
        <v>29.75</v>
      </c>
      <c r="T383">
        <v>3.3500000000000002E-2</v>
      </c>
      <c r="U383">
        <v>20.9116</v>
      </c>
      <c r="V383" t="s">
        <v>1508</v>
      </c>
      <c r="W383" t="s">
        <v>1507</v>
      </c>
      <c r="X383">
        <v>0</v>
      </c>
      <c r="Y383">
        <v>85</v>
      </c>
      <c r="Z383">
        <v>1.38E-2</v>
      </c>
      <c r="AA383">
        <v>72.590199999999996</v>
      </c>
      <c r="AB383" t="s">
        <v>1509</v>
      </c>
      <c r="AC383" t="s">
        <v>1507</v>
      </c>
      <c r="AD383">
        <v>0</v>
      </c>
      <c r="AE383">
        <v>80</v>
      </c>
      <c r="AF383">
        <v>2.58E-2</v>
      </c>
      <c r="AG383">
        <v>56.288699999999999</v>
      </c>
      <c r="AH383" t="s">
        <v>1508</v>
      </c>
      <c r="AI383" t="s">
        <v>1507</v>
      </c>
      <c r="AJ383">
        <v>0</v>
      </c>
      <c r="AK383">
        <v>59.285699999999999</v>
      </c>
      <c r="AL383">
        <v>4.2700000000000002E-2</v>
      </c>
      <c r="AM383">
        <v>44.989800000000002</v>
      </c>
      <c r="AN383" t="s">
        <v>1509</v>
      </c>
      <c r="AO383" t="s">
        <v>1507</v>
      </c>
      <c r="AP383">
        <v>0</v>
      </c>
      <c r="AQ383">
        <v>57.5</v>
      </c>
      <c r="AR383">
        <v>1.2699999999999999E-2</v>
      </c>
      <c r="AS383">
        <v>59.173699999999997</v>
      </c>
      <c r="AT383" t="s">
        <v>1510</v>
      </c>
      <c r="AU383" t="s">
        <v>1507</v>
      </c>
      <c r="AV383">
        <v>0</v>
      </c>
      <c r="AW383">
        <v>65</v>
      </c>
      <c r="AX383">
        <v>7.0000000000000001E-3</v>
      </c>
      <c r="AY383">
        <v>74.811599999999999</v>
      </c>
      <c r="AZ383" t="s">
        <v>1508</v>
      </c>
      <c r="BA383" t="s">
        <v>1507</v>
      </c>
      <c r="BB383">
        <v>0</v>
      </c>
      <c r="BC383">
        <v>100</v>
      </c>
      <c r="BD383">
        <v>6.3E-3</v>
      </c>
      <c r="BE383">
        <v>78.286799999999999</v>
      </c>
      <c r="BF383" t="s">
        <v>1508</v>
      </c>
      <c r="BG383" t="s">
        <v>1507</v>
      </c>
      <c r="BH383">
        <v>0</v>
      </c>
      <c r="BI383">
        <v>55.625</v>
      </c>
      <c r="BJ383">
        <v>3.32E-2</v>
      </c>
      <c r="BK383">
        <v>32.224200000000003</v>
      </c>
      <c r="BL383" t="s">
        <v>1508</v>
      </c>
      <c r="BM383" t="s">
        <v>1507</v>
      </c>
      <c r="BN383">
        <v>0</v>
      </c>
      <c r="BO383">
        <v>90</v>
      </c>
      <c r="BP383">
        <v>8.3999999999999995E-3</v>
      </c>
      <c r="BQ383">
        <v>83.921400000000006</v>
      </c>
      <c r="BR383" t="s">
        <v>1509</v>
      </c>
      <c r="BS383" t="s">
        <v>1507</v>
      </c>
      <c r="BT383">
        <v>0</v>
      </c>
      <c r="BU383">
        <v>53.333300000000001</v>
      </c>
      <c r="BV383">
        <v>2.06E-2</v>
      </c>
      <c r="BW383">
        <v>65.793400000000005</v>
      </c>
      <c r="BX383" t="s">
        <v>1508</v>
      </c>
      <c r="BY383" t="s">
        <v>1507</v>
      </c>
      <c r="BZ383">
        <v>0</v>
      </c>
      <c r="CA383">
        <v>52</v>
      </c>
      <c r="CB383">
        <v>2.7400000000000001E-2</v>
      </c>
      <c r="CC383">
        <v>51.900700000000001</v>
      </c>
      <c r="CD383" t="s">
        <v>1508</v>
      </c>
      <c r="CE383" t="s">
        <v>1507</v>
      </c>
      <c r="CF383">
        <v>0</v>
      </c>
      <c r="CG383">
        <v>52.5</v>
      </c>
      <c r="CH383">
        <v>1.3299999999999999E-2</v>
      </c>
      <c r="CI383">
        <v>61.5871</v>
      </c>
      <c r="CJ383" t="s">
        <v>1508</v>
      </c>
      <c r="CK383" t="s">
        <v>1507</v>
      </c>
      <c r="CL383">
        <v>0</v>
      </c>
      <c r="CM383">
        <v>100</v>
      </c>
      <c r="CN383">
        <v>4.0000000000000001E-3</v>
      </c>
      <c r="CO383">
        <v>83.050799999999995</v>
      </c>
      <c r="CP383" t="s">
        <v>1508</v>
      </c>
      <c r="CQ383" t="s">
        <v>1507</v>
      </c>
      <c r="CR383">
        <v>0</v>
      </c>
      <c r="CS383">
        <v>75</v>
      </c>
      <c r="CT383">
        <v>9.2999999999999992E-3</v>
      </c>
      <c r="CU383">
        <v>74.021100000000004</v>
      </c>
      <c r="CV383" t="s">
        <v>1508</v>
      </c>
      <c r="CW383" t="s">
        <v>1507</v>
      </c>
      <c r="CX383">
        <v>0</v>
      </c>
      <c r="CY383">
        <v>77.5</v>
      </c>
      <c r="CZ383">
        <v>1.11E-2</v>
      </c>
      <c r="DA383">
        <v>74.276200000000003</v>
      </c>
      <c r="DB383" t="s">
        <v>1509</v>
      </c>
      <c r="DC383" t="s">
        <v>1507</v>
      </c>
      <c r="DD383">
        <v>0</v>
      </c>
      <c r="DE383">
        <v>70</v>
      </c>
      <c r="DF383">
        <v>7.4000000000000003E-3</v>
      </c>
      <c r="DG383">
        <v>77.701800000000006</v>
      </c>
      <c r="DH383" t="s">
        <v>1508</v>
      </c>
      <c r="DI383" t="s">
        <v>1507</v>
      </c>
      <c r="DJ383">
        <v>0</v>
      </c>
      <c r="DK383">
        <v>67.5</v>
      </c>
      <c r="DL383">
        <v>2.0400000000000001E-2</v>
      </c>
      <c r="DM383">
        <v>69.497100000000003</v>
      </c>
      <c r="DN383" t="s">
        <v>1508</v>
      </c>
      <c r="DO383" t="s">
        <v>1507</v>
      </c>
      <c r="DP383">
        <v>0</v>
      </c>
      <c r="DQ383">
        <v>75</v>
      </c>
      <c r="DR383">
        <v>1.5699999999999999E-2</v>
      </c>
      <c r="DS383">
        <v>75.226799999999997</v>
      </c>
      <c r="DT383">
        <v>0</v>
      </c>
      <c r="DU383">
        <v>0</v>
      </c>
    </row>
    <row r="384" spans="1:125" x14ac:dyDescent="0.25">
      <c r="A384">
        <v>0</v>
      </c>
      <c r="B384" t="s">
        <v>1511</v>
      </c>
      <c r="C384" t="s">
        <v>32</v>
      </c>
      <c r="D384" t="s">
        <v>1512</v>
      </c>
      <c r="E384" t="s">
        <v>1511</v>
      </c>
      <c r="F384">
        <v>0</v>
      </c>
      <c r="G384">
        <v>78.333299999999994</v>
      </c>
      <c r="H384">
        <v>8.8999999999999999E-3</v>
      </c>
      <c r="I384">
        <v>95.0381</v>
      </c>
      <c r="J384" t="s">
        <v>1512</v>
      </c>
      <c r="K384" t="s">
        <v>1511</v>
      </c>
      <c r="L384">
        <v>0</v>
      </c>
      <c r="M384">
        <v>78.333299999999994</v>
      </c>
      <c r="N384">
        <v>8.8999999999999999E-3</v>
      </c>
      <c r="O384">
        <v>95.0381</v>
      </c>
      <c r="P384" t="s">
        <v>1512</v>
      </c>
      <c r="Q384" t="s">
        <v>1511</v>
      </c>
      <c r="R384">
        <v>0</v>
      </c>
      <c r="S384">
        <v>83.333299999999994</v>
      </c>
      <c r="T384">
        <v>5.7999999999999996E-3</v>
      </c>
      <c r="U384">
        <v>95.822400000000002</v>
      </c>
      <c r="V384" t="s">
        <v>1512</v>
      </c>
      <c r="W384" t="s">
        <v>1511</v>
      </c>
      <c r="X384">
        <v>0</v>
      </c>
      <c r="Y384">
        <v>65</v>
      </c>
      <c r="Z384">
        <v>5.0000000000000001E-3</v>
      </c>
      <c r="AA384">
        <v>96.364800000000002</v>
      </c>
      <c r="AB384" t="s">
        <v>1512</v>
      </c>
      <c r="AC384" t="s">
        <v>1511</v>
      </c>
      <c r="AD384">
        <v>0</v>
      </c>
      <c r="AE384">
        <v>61.25</v>
      </c>
      <c r="AF384">
        <v>9.9000000000000008E-3</v>
      </c>
      <c r="AG384">
        <v>92.183700000000002</v>
      </c>
      <c r="AH384" t="s">
        <v>1512</v>
      </c>
      <c r="AI384" t="s">
        <v>1511</v>
      </c>
      <c r="AJ384">
        <v>2.0000000000000001E-4</v>
      </c>
      <c r="AK384">
        <v>26.466699999999999</v>
      </c>
      <c r="AL384">
        <v>1.6500000000000001E-2</v>
      </c>
      <c r="AM384">
        <v>89.758600000000001</v>
      </c>
      <c r="AN384" t="s">
        <v>1513</v>
      </c>
      <c r="AO384" t="s">
        <v>1511</v>
      </c>
      <c r="AP384">
        <v>0</v>
      </c>
      <c r="AQ384">
        <v>60</v>
      </c>
      <c r="AR384">
        <v>5.5999999999999999E-3</v>
      </c>
      <c r="AS384">
        <v>86.505300000000005</v>
      </c>
      <c r="AT384" t="s">
        <v>1512</v>
      </c>
      <c r="AU384" t="s">
        <v>1511</v>
      </c>
      <c r="AV384">
        <v>0</v>
      </c>
      <c r="AW384">
        <v>100</v>
      </c>
      <c r="AX384">
        <v>3.3999999999999998E-3</v>
      </c>
      <c r="AY384">
        <v>91.626300000000001</v>
      </c>
      <c r="AZ384" t="s">
        <v>1512</v>
      </c>
      <c r="BA384" t="s">
        <v>1511</v>
      </c>
      <c r="BB384">
        <v>0</v>
      </c>
      <c r="BC384">
        <v>100</v>
      </c>
      <c r="BD384">
        <v>3.5000000000000001E-3</v>
      </c>
      <c r="BE384">
        <v>91.516499999999994</v>
      </c>
      <c r="BF384" t="s">
        <v>1513</v>
      </c>
      <c r="BG384" t="s">
        <v>1511</v>
      </c>
      <c r="BH384">
        <v>0</v>
      </c>
      <c r="BI384">
        <v>73.75</v>
      </c>
      <c r="BJ384">
        <v>7.1999999999999998E-3</v>
      </c>
      <c r="BK384">
        <v>95.624099999999999</v>
      </c>
      <c r="BL384" t="s">
        <v>1512</v>
      </c>
      <c r="BM384" t="s">
        <v>1511</v>
      </c>
      <c r="BN384">
        <v>0</v>
      </c>
      <c r="BO384">
        <v>60</v>
      </c>
      <c r="BP384">
        <v>6.1000000000000004E-3</v>
      </c>
      <c r="BQ384">
        <v>92.134</v>
      </c>
      <c r="BR384" t="s">
        <v>1514</v>
      </c>
      <c r="BS384" t="s">
        <v>1511</v>
      </c>
      <c r="BT384">
        <v>0</v>
      </c>
      <c r="BU384">
        <v>85</v>
      </c>
      <c r="BV384">
        <v>6.1999999999999998E-3</v>
      </c>
      <c r="BW384">
        <v>96.053799999999995</v>
      </c>
      <c r="BX384" t="s">
        <v>1515</v>
      </c>
      <c r="BY384" t="s">
        <v>1511</v>
      </c>
      <c r="BZ384">
        <v>0</v>
      </c>
      <c r="CA384">
        <v>70</v>
      </c>
      <c r="CB384">
        <v>5.8999999999999999E-3</v>
      </c>
      <c r="CC384">
        <v>96.043599999999998</v>
      </c>
      <c r="CD384" t="s">
        <v>1513</v>
      </c>
      <c r="CE384" t="s">
        <v>1511</v>
      </c>
      <c r="CF384">
        <v>0</v>
      </c>
      <c r="CG384">
        <v>80</v>
      </c>
      <c r="CH384">
        <v>4.7999999999999996E-3</v>
      </c>
      <c r="CI384">
        <v>93.864099999999993</v>
      </c>
      <c r="CJ384" t="s">
        <v>1512</v>
      </c>
      <c r="CK384" t="s">
        <v>1511</v>
      </c>
      <c r="CL384">
        <v>0</v>
      </c>
      <c r="CM384">
        <v>60</v>
      </c>
      <c r="CN384">
        <v>2.7000000000000001E-3</v>
      </c>
      <c r="CO384">
        <v>92.108999999999995</v>
      </c>
      <c r="CP384" t="s">
        <v>1516</v>
      </c>
      <c r="CQ384" t="s">
        <v>1511</v>
      </c>
      <c r="CR384">
        <v>0</v>
      </c>
      <c r="CS384">
        <v>53.75</v>
      </c>
      <c r="CT384">
        <v>6.1000000000000004E-3</v>
      </c>
      <c r="CU384">
        <v>88.109700000000004</v>
      </c>
      <c r="CV384" t="s">
        <v>1512</v>
      </c>
      <c r="CW384" t="s">
        <v>1511</v>
      </c>
      <c r="CX384">
        <v>0</v>
      </c>
      <c r="CY384">
        <v>53.571399999999997</v>
      </c>
      <c r="CZ384">
        <v>7.4999999999999997E-3</v>
      </c>
      <c r="DA384">
        <v>87.584800000000001</v>
      </c>
      <c r="DB384" t="s">
        <v>1513</v>
      </c>
      <c r="DC384" t="s">
        <v>1511</v>
      </c>
      <c r="DD384">
        <v>0</v>
      </c>
      <c r="DE384">
        <v>55</v>
      </c>
      <c r="DF384">
        <v>4.8999999999999998E-3</v>
      </c>
      <c r="DG384">
        <v>88.541700000000006</v>
      </c>
      <c r="DH384" t="s">
        <v>1512</v>
      </c>
      <c r="DI384" t="s">
        <v>1511</v>
      </c>
      <c r="DJ384">
        <v>0</v>
      </c>
      <c r="DK384">
        <v>85</v>
      </c>
      <c r="DL384">
        <v>5.7999999999999996E-3</v>
      </c>
      <c r="DM384">
        <v>95.862700000000004</v>
      </c>
      <c r="DN384" t="s">
        <v>1513</v>
      </c>
      <c r="DO384" t="s">
        <v>1511</v>
      </c>
      <c r="DP384">
        <v>0</v>
      </c>
      <c r="DQ384">
        <v>85</v>
      </c>
      <c r="DR384">
        <v>6.7999999999999996E-3</v>
      </c>
      <c r="DS384">
        <v>93.967500000000001</v>
      </c>
      <c r="DT384">
        <v>0</v>
      </c>
      <c r="DU384">
        <v>0</v>
      </c>
    </row>
    <row r="385" spans="1:125" x14ac:dyDescent="0.25">
      <c r="A385">
        <v>0</v>
      </c>
      <c r="B385" t="s">
        <v>1517</v>
      </c>
      <c r="C385" t="s">
        <v>32</v>
      </c>
      <c r="D385" t="e">
        <f>-VEGSRRRL</f>
        <v>#NAME?</v>
      </c>
      <c r="E385" t="s">
        <v>1517</v>
      </c>
      <c r="F385">
        <v>8.0000000000000004E-4</v>
      </c>
      <c r="G385">
        <v>16.461500000000001</v>
      </c>
      <c r="H385">
        <v>4.6199999999999998E-2</v>
      </c>
      <c r="I385">
        <v>30.198899999999998</v>
      </c>
      <c r="J385" t="e">
        <f>-VEGSRRRL</f>
        <v>#NAME?</v>
      </c>
      <c r="K385" t="s">
        <v>1517</v>
      </c>
      <c r="L385">
        <v>8.0000000000000004E-4</v>
      </c>
      <c r="M385">
        <v>16.461500000000001</v>
      </c>
      <c r="N385">
        <v>4.6199999999999998E-2</v>
      </c>
      <c r="O385">
        <v>30.198899999999998</v>
      </c>
      <c r="P385" t="s">
        <v>1518</v>
      </c>
      <c r="Q385" t="s">
        <v>1517</v>
      </c>
      <c r="R385">
        <v>1E-4</v>
      </c>
      <c r="S385">
        <v>46.25</v>
      </c>
      <c r="T385">
        <v>1.2200000000000001E-2</v>
      </c>
      <c r="U385">
        <v>76.455299999999994</v>
      </c>
      <c r="V385" t="s">
        <v>1519</v>
      </c>
      <c r="W385" t="s">
        <v>1517</v>
      </c>
      <c r="X385">
        <v>2.35E-2</v>
      </c>
      <c r="Y385">
        <v>2.5026000000000002</v>
      </c>
      <c r="Z385">
        <v>8.7900000000000006E-2</v>
      </c>
      <c r="AA385">
        <v>7.8269000000000002</v>
      </c>
      <c r="AB385" t="s">
        <v>1519</v>
      </c>
      <c r="AC385" t="s">
        <v>1517</v>
      </c>
      <c r="AD385">
        <v>0.10059999999999999</v>
      </c>
      <c r="AE385">
        <v>1.8431999999999999</v>
      </c>
      <c r="AF385">
        <v>0.16470000000000001</v>
      </c>
      <c r="AG385">
        <v>5.6966999999999999</v>
      </c>
      <c r="AH385" t="s">
        <v>1518</v>
      </c>
      <c r="AI385" t="s">
        <v>1517</v>
      </c>
      <c r="AJ385">
        <v>1.1900000000000001E-2</v>
      </c>
      <c r="AK385">
        <v>3.9382000000000001</v>
      </c>
      <c r="AL385">
        <v>0.10440000000000001</v>
      </c>
      <c r="AM385">
        <v>11.727399999999999</v>
      </c>
      <c r="AN385" t="e">
        <f>-VEGSRRRL</f>
        <v>#NAME?</v>
      </c>
      <c r="AO385" t="s">
        <v>1517</v>
      </c>
      <c r="AP385">
        <v>5.0000000000000001E-4</v>
      </c>
      <c r="AQ385">
        <v>18.342500000000001</v>
      </c>
      <c r="AR385">
        <v>2.1700000000000001E-2</v>
      </c>
      <c r="AS385">
        <v>38.772300000000001</v>
      </c>
      <c r="AT385" t="e">
        <f>-VEGSRRRL</f>
        <v>#NAME?</v>
      </c>
      <c r="AU385" t="s">
        <v>1517</v>
      </c>
      <c r="AV385">
        <v>1E-4</v>
      </c>
      <c r="AW385">
        <v>21.3</v>
      </c>
      <c r="AX385">
        <v>1.6199999999999999E-2</v>
      </c>
      <c r="AY385">
        <v>48.043500000000002</v>
      </c>
      <c r="AZ385" t="e">
        <f>-VEGSRRRL</f>
        <v>#NAME?</v>
      </c>
      <c r="BA385" t="s">
        <v>1517</v>
      </c>
      <c r="BB385">
        <v>1E-4</v>
      </c>
      <c r="BC385">
        <v>24.090900000000001</v>
      </c>
      <c r="BD385">
        <v>1.7299999999999999E-2</v>
      </c>
      <c r="BE385">
        <v>46.842799999999997</v>
      </c>
      <c r="BF385" t="s">
        <v>1519</v>
      </c>
      <c r="BG385" t="s">
        <v>1517</v>
      </c>
      <c r="BH385">
        <v>6.9999999999999999E-4</v>
      </c>
      <c r="BI385">
        <v>16.837199999999999</v>
      </c>
      <c r="BJ385">
        <v>2.9499999999999998E-2</v>
      </c>
      <c r="BK385">
        <v>37.842399999999998</v>
      </c>
      <c r="BL385" t="e">
        <f>-VEGSRRRL</f>
        <v>#NAME?</v>
      </c>
      <c r="BM385" t="s">
        <v>1517</v>
      </c>
      <c r="BN385">
        <v>5.0000000000000001E-4</v>
      </c>
      <c r="BO385">
        <v>16.071400000000001</v>
      </c>
      <c r="BP385">
        <v>2.63E-2</v>
      </c>
      <c r="BQ385">
        <v>38.260199999999998</v>
      </c>
      <c r="BR385" t="s">
        <v>1518</v>
      </c>
      <c r="BS385" t="s">
        <v>1517</v>
      </c>
      <c r="BT385">
        <v>1E-4</v>
      </c>
      <c r="BU385">
        <v>24.875</v>
      </c>
      <c r="BV385">
        <v>2.53E-2</v>
      </c>
      <c r="BW385">
        <v>56.839100000000002</v>
      </c>
      <c r="BX385" t="s">
        <v>1518</v>
      </c>
      <c r="BY385" t="s">
        <v>1517</v>
      </c>
      <c r="BZ385">
        <v>1E-4</v>
      </c>
      <c r="CA385">
        <v>24.769200000000001</v>
      </c>
      <c r="CB385">
        <v>2.58E-2</v>
      </c>
      <c r="CC385">
        <v>54.446199999999997</v>
      </c>
      <c r="CD385" t="s">
        <v>1518</v>
      </c>
      <c r="CE385" t="s">
        <v>1517</v>
      </c>
      <c r="CF385">
        <v>1E-4</v>
      </c>
      <c r="CG385">
        <v>20.428599999999999</v>
      </c>
      <c r="CH385">
        <v>2.23E-2</v>
      </c>
      <c r="CI385">
        <v>41.006999999999998</v>
      </c>
      <c r="CJ385" t="s">
        <v>1518</v>
      </c>
      <c r="CK385" t="s">
        <v>1517</v>
      </c>
      <c r="CL385">
        <v>1E-4</v>
      </c>
      <c r="CM385">
        <v>20.399999999999999</v>
      </c>
      <c r="CN385">
        <v>1.0200000000000001E-2</v>
      </c>
      <c r="CO385">
        <v>49.996400000000001</v>
      </c>
      <c r="CP385" t="e">
        <f>-VEGSRRRL</f>
        <v>#NAME?</v>
      </c>
      <c r="CQ385" t="s">
        <v>1517</v>
      </c>
      <c r="CR385">
        <v>1E-3</v>
      </c>
      <c r="CS385">
        <v>10.706799999999999</v>
      </c>
      <c r="CT385">
        <v>2.2499999999999999E-2</v>
      </c>
      <c r="CU385">
        <v>37.546300000000002</v>
      </c>
      <c r="CV385" t="s">
        <v>1519</v>
      </c>
      <c r="CW385" t="s">
        <v>1517</v>
      </c>
      <c r="CX385">
        <v>1.1000000000000001E-3</v>
      </c>
      <c r="CY385">
        <v>12.8893</v>
      </c>
      <c r="CZ385">
        <v>2.6599999999999999E-2</v>
      </c>
      <c r="DA385">
        <v>38.100700000000003</v>
      </c>
      <c r="DB385" t="e">
        <f>-VEGSRRRL</f>
        <v>#NAME?</v>
      </c>
      <c r="DC385" t="s">
        <v>1517</v>
      </c>
      <c r="DD385">
        <v>2.0000000000000001E-4</v>
      </c>
      <c r="DE385">
        <v>21.2593</v>
      </c>
      <c r="DF385">
        <v>1.8100000000000002E-2</v>
      </c>
      <c r="DG385">
        <v>46.321199999999997</v>
      </c>
      <c r="DH385" t="e">
        <f>-VEGSRRRL</f>
        <v>#NAME?</v>
      </c>
      <c r="DI385" t="s">
        <v>1517</v>
      </c>
      <c r="DJ385">
        <v>2.0000000000000001E-4</v>
      </c>
      <c r="DK385">
        <v>22.44</v>
      </c>
      <c r="DL385">
        <v>2.5499999999999998E-2</v>
      </c>
      <c r="DM385">
        <v>61.752000000000002</v>
      </c>
      <c r="DN385" t="e">
        <f>-VEGSRRRL</f>
        <v>#NAME?</v>
      </c>
      <c r="DO385" t="s">
        <v>1517</v>
      </c>
      <c r="DP385">
        <v>2.9999999999999997E-4</v>
      </c>
      <c r="DQ385">
        <v>21.72</v>
      </c>
      <c r="DR385">
        <v>3.09E-2</v>
      </c>
      <c r="DS385">
        <v>52.212699999999998</v>
      </c>
      <c r="DT385">
        <v>7.1000000000000004E-3</v>
      </c>
      <c r="DU385">
        <v>1</v>
      </c>
    </row>
    <row r="386" spans="1:125" x14ac:dyDescent="0.25">
      <c r="A386">
        <v>0</v>
      </c>
      <c r="B386" t="s">
        <v>1520</v>
      </c>
      <c r="C386" t="s">
        <v>32</v>
      </c>
      <c r="D386" t="s">
        <v>1521</v>
      </c>
      <c r="E386" t="s">
        <v>1520</v>
      </c>
      <c r="F386">
        <v>0</v>
      </c>
      <c r="G386">
        <v>72.5</v>
      </c>
      <c r="H386">
        <v>2.63E-2</v>
      </c>
      <c r="I386">
        <v>54.91</v>
      </c>
      <c r="J386" t="s">
        <v>1521</v>
      </c>
      <c r="K386" t="s">
        <v>1520</v>
      </c>
      <c r="L386">
        <v>0</v>
      </c>
      <c r="M386">
        <v>72.5</v>
      </c>
      <c r="N386">
        <v>2.63E-2</v>
      </c>
      <c r="O386">
        <v>54.91</v>
      </c>
      <c r="P386" t="s">
        <v>1521</v>
      </c>
      <c r="Q386" t="s">
        <v>1520</v>
      </c>
      <c r="R386">
        <v>1E-4</v>
      </c>
      <c r="S386">
        <v>45.25</v>
      </c>
      <c r="T386">
        <v>3.2899999999999999E-2</v>
      </c>
      <c r="U386">
        <v>21.657599999999999</v>
      </c>
      <c r="V386" t="s">
        <v>1521</v>
      </c>
      <c r="W386" t="s">
        <v>1520</v>
      </c>
      <c r="X386">
        <v>0</v>
      </c>
      <c r="Y386">
        <v>75</v>
      </c>
      <c r="Z386">
        <v>1.41E-2</v>
      </c>
      <c r="AA386">
        <v>71.786900000000003</v>
      </c>
      <c r="AB386" t="s">
        <v>1521</v>
      </c>
      <c r="AC386" t="s">
        <v>1520</v>
      </c>
      <c r="AD386">
        <v>0</v>
      </c>
      <c r="AE386">
        <v>75</v>
      </c>
      <c r="AF386">
        <v>1.9300000000000001E-2</v>
      </c>
      <c r="AG386">
        <v>69.606700000000004</v>
      </c>
      <c r="AH386" t="s">
        <v>1522</v>
      </c>
      <c r="AI386" t="s">
        <v>1520</v>
      </c>
      <c r="AJ386">
        <v>0</v>
      </c>
      <c r="AK386">
        <v>80</v>
      </c>
      <c r="AL386">
        <v>2.9399999999999999E-2</v>
      </c>
      <c r="AM386">
        <v>65.904700000000005</v>
      </c>
      <c r="AN386" t="s">
        <v>1523</v>
      </c>
      <c r="AO386" t="s">
        <v>1520</v>
      </c>
      <c r="AP386">
        <v>0</v>
      </c>
      <c r="AQ386">
        <v>90</v>
      </c>
      <c r="AR386">
        <v>5.8999999999999999E-3</v>
      </c>
      <c r="AS386">
        <v>85.022199999999998</v>
      </c>
      <c r="AT386" t="e">
        <f>-WREAGAGS</f>
        <v>#NAME?</v>
      </c>
      <c r="AU386" t="s">
        <v>1520</v>
      </c>
      <c r="AV386">
        <v>0</v>
      </c>
      <c r="AW386">
        <v>100</v>
      </c>
      <c r="AX386">
        <v>7.1999999999999998E-3</v>
      </c>
      <c r="AY386">
        <v>73.9435</v>
      </c>
      <c r="AZ386" t="s">
        <v>1523</v>
      </c>
      <c r="BA386" t="s">
        <v>1520</v>
      </c>
      <c r="BB386">
        <v>0</v>
      </c>
      <c r="BC386">
        <v>100</v>
      </c>
      <c r="BD386">
        <v>6.1000000000000004E-3</v>
      </c>
      <c r="BE386">
        <v>78.992999999999995</v>
      </c>
      <c r="BF386" t="s">
        <v>1521</v>
      </c>
      <c r="BG386" t="s">
        <v>1520</v>
      </c>
      <c r="BH386">
        <v>0</v>
      </c>
      <c r="BI386">
        <v>75</v>
      </c>
      <c r="BJ386">
        <v>1.7999999999999999E-2</v>
      </c>
      <c r="BK386">
        <v>64.513400000000004</v>
      </c>
      <c r="BL386" t="s">
        <v>1521</v>
      </c>
      <c r="BM386" t="s">
        <v>1520</v>
      </c>
      <c r="BN386">
        <v>0</v>
      </c>
      <c r="BO386">
        <v>90</v>
      </c>
      <c r="BP386">
        <v>8.9999999999999993E-3</v>
      </c>
      <c r="BQ386">
        <v>81.498500000000007</v>
      </c>
      <c r="BR386" t="s">
        <v>1521</v>
      </c>
      <c r="BS386" t="s">
        <v>1520</v>
      </c>
      <c r="BT386">
        <v>0</v>
      </c>
      <c r="BU386">
        <v>65</v>
      </c>
      <c r="BV386">
        <v>2.4299999999999999E-2</v>
      </c>
      <c r="BW386">
        <v>58.534500000000001</v>
      </c>
      <c r="BX386" t="s">
        <v>1522</v>
      </c>
      <c r="BY386" t="s">
        <v>1520</v>
      </c>
      <c r="BZ386">
        <v>0</v>
      </c>
      <c r="CA386">
        <v>49</v>
      </c>
      <c r="CB386">
        <v>2.75E-2</v>
      </c>
      <c r="CC386">
        <v>51.7667</v>
      </c>
      <c r="CD386" t="s">
        <v>1521</v>
      </c>
      <c r="CE386" t="s">
        <v>1520</v>
      </c>
      <c r="CF386">
        <v>0</v>
      </c>
      <c r="CG386">
        <v>70</v>
      </c>
      <c r="CH386">
        <v>1.29E-2</v>
      </c>
      <c r="CI386">
        <v>63.034700000000001</v>
      </c>
      <c r="CJ386" t="s">
        <v>1523</v>
      </c>
      <c r="CK386" t="s">
        <v>1520</v>
      </c>
      <c r="CL386">
        <v>0</v>
      </c>
      <c r="CM386">
        <v>100</v>
      </c>
      <c r="CN386">
        <v>3.3999999999999998E-3</v>
      </c>
      <c r="CO386">
        <v>87.0916</v>
      </c>
      <c r="CP386" t="s">
        <v>1521</v>
      </c>
      <c r="CQ386" t="s">
        <v>1520</v>
      </c>
      <c r="CR386">
        <v>0</v>
      </c>
      <c r="CS386">
        <v>90</v>
      </c>
      <c r="CT386">
        <v>9.1999999999999998E-3</v>
      </c>
      <c r="CU386">
        <v>74.514799999999994</v>
      </c>
      <c r="CV386" t="s">
        <v>1521</v>
      </c>
      <c r="CW386" t="s">
        <v>1520</v>
      </c>
      <c r="CX386">
        <v>0</v>
      </c>
      <c r="CY386">
        <v>80</v>
      </c>
      <c r="CZ386">
        <v>1.15E-2</v>
      </c>
      <c r="DA386">
        <v>73.007000000000005</v>
      </c>
      <c r="DB386" t="s">
        <v>1521</v>
      </c>
      <c r="DC386" t="s">
        <v>1520</v>
      </c>
      <c r="DD386">
        <v>0</v>
      </c>
      <c r="DE386">
        <v>80</v>
      </c>
      <c r="DF386">
        <v>7.3000000000000001E-3</v>
      </c>
      <c r="DG386">
        <v>78.003399999999999</v>
      </c>
      <c r="DH386" t="s">
        <v>1521</v>
      </c>
      <c r="DI386" t="s">
        <v>1520</v>
      </c>
      <c r="DJ386">
        <v>0</v>
      </c>
      <c r="DK386">
        <v>100</v>
      </c>
      <c r="DL386">
        <v>1.41E-2</v>
      </c>
      <c r="DM386">
        <v>81.049099999999996</v>
      </c>
      <c r="DN386" t="s">
        <v>1521</v>
      </c>
      <c r="DO386" t="s">
        <v>1520</v>
      </c>
      <c r="DP386">
        <v>0</v>
      </c>
      <c r="DQ386">
        <v>100</v>
      </c>
      <c r="DR386">
        <v>8.6999999999999994E-3</v>
      </c>
      <c r="DS386">
        <v>90.100399999999993</v>
      </c>
      <c r="DT386">
        <v>0</v>
      </c>
      <c r="DU386">
        <v>0</v>
      </c>
    </row>
    <row r="387" spans="1:125" x14ac:dyDescent="0.25">
      <c r="A387">
        <v>0</v>
      </c>
      <c r="B387" t="s">
        <v>1524</v>
      </c>
      <c r="C387" t="s">
        <v>32</v>
      </c>
      <c r="D387" t="s">
        <v>1525</v>
      </c>
      <c r="E387" t="s">
        <v>1524</v>
      </c>
      <c r="F387">
        <v>0</v>
      </c>
      <c r="G387">
        <v>58.75</v>
      </c>
      <c r="H387">
        <v>1.49E-2</v>
      </c>
      <c r="I387">
        <v>81.034199999999998</v>
      </c>
      <c r="J387" t="s">
        <v>1525</v>
      </c>
      <c r="K387" t="s">
        <v>1524</v>
      </c>
      <c r="L387">
        <v>0</v>
      </c>
      <c r="M387">
        <v>58.75</v>
      </c>
      <c r="N387">
        <v>1.49E-2</v>
      </c>
      <c r="O387">
        <v>81.034199999999998</v>
      </c>
      <c r="P387" t="s">
        <v>1526</v>
      </c>
      <c r="Q387" t="s">
        <v>1524</v>
      </c>
      <c r="R387">
        <v>0</v>
      </c>
      <c r="S387">
        <v>87.5</v>
      </c>
      <c r="T387">
        <v>6.8999999999999999E-3</v>
      </c>
      <c r="U387">
        <v>94.893000000000001</v>
      </c>
      <c r="V387" t="s">
        <v>1525</v>
      </c>
      <c r="W387" t="s">
        <v>1524</v>
      </c>
      <c r="X387">
        <v>0</v>
      </c>
      <c r="Y387">
        <v>67.5</v>
      </c>
      <c r="Z387">
        <v>7.3000000000000001E-3</v>
      </c>
      <c r="AA387">
        <v>93.638499999999993</v>
      </c>
      <c r="AB387" t="s">
        <v>1525</v>
      </c>
      <c r="AC387" t="s">
        <v>1524</v>
      </c>
      <c r="AD387">
        <v>0</v>
      </c>
      <c r="AE387">
        <v>55</v>
      </c>
      <c r="AF387">
        <v>1.3599999999999999E-2</v>
      </c>
      <c r="AG387">
        <v>83.511399999999995</v>
      </c>
      <c r="AH387" t="s">
        <v>1527</v>
      </c>
      <c r="AI387" t="s">
        <v>1524</v>
      </c>
      <c r="AJ387">
        <v>1E-4</v>
      </c>
      <c r="AK387">
        <v>30</v>
      </c>
      <c r="AL387">
        <v>2.4299999999999999E-2</v>
      </c>
      <c r="AM387">
        <v>75.489900000000006</v>
      </c>
      <c r="AN387" t="s">
        <v>1525</v>
      </c>
      <c r="AO387" t="s">
        <v>1524</v>
      </c>
      <c r="AP387">
        <v>0</v>
      </c>
      <c r="AQ387">
        <v>54.285699999999999</v>
      </c>
      <c r="AR387">
        <v>6.3E-3</v>
      </c>
      <c r="AS387">
        <v>83.692499999999995</v>
      </c>
      <c r="AT387" t="s">
        <v>1525</v>
      </c>
      <c r="AU387" t="s">
        <v>1524</v>
      </c>
      <c r="AV387">
        <v>0</v>
      </c>
      <c r="AW387">
        <v>55</v>
      </c>
      <c r="AX387">
        <v>5.0000000000000001E-3</v>
      </c>
      <c r="AY387">
        <v>84.028800000000004</v>
      </c>
      <c r="AZ387" t="s">
        <v>1525</v>
      </c>
      <c r="BA387" t="s">
        <v>1524</v>
      </c>
      <c r="BB387">
        <v>0</v>
      </c>
      <c r="BC387">
        <v>70</v>
      </c>
      <c r="BD387">
        <v>4.5999999999999999E-3</v>
      </c>
      <c r="BE387">
        <v>86.432100000000005</v>
      </c>
      <c r="BF387" t="s">
        <v>1525</v>
      </c>
      <c r="BG387" t="s">
        <v>1524</v>
      </c>
      <c r="BH387">
        <v>0</v>
      </c>
      <c r="BI387">
        <v>67.5</v>
      </c>
      <c r="BJ387">
        <v>9.4999999999999998E-3</v>
      </c>
      <c r="BK387">
        <v>91.866299999999995</v>
      </c>
      <c r="BL387" t="s">
        <v>1525</v>
      </c>
      <c r="BM387" t="s">
        <v>1524</v>
      </c>
      <c r="BN387">
        <v>0</v>
      </c>
      <c r="BO387">
        <v>67.5</v>
      </c>
      <c r="BP387">
        <v>5.7999999999999996E-3</v>
      </c>
      <c r="BQ387">
        <v>93.166700000000006</v>
      </c>
      <c r="BR387" t="s">
        <v>1526</v>
      </c>
      <c r="BS387" t="s">
        <v>1524</v>
      </c>
      <c r="BT387">
        <v>0</v>
      </c>
      <c r="BU387">
        <v>85</v>
      </c>
      <c r="BV387">
        <v>8.0999999999999996E-3</v>
      </c>
      <c r="BW387">
        <v>94.581400000000002</v>
      </c>
      <c r="BX387" t="s">
        <v>1525</v>
      </c>
      <c r="BY387" t="s">
        <v>1524</v>
      </c>
      <c r="BZ387">
        <v>0</v>
      </c>
      <c r="CA387">
        <v>70</v>
      </c>
      <c r="CB387">
        <v>7.4999999999999997E-3</v>
      </c>
      <c r="CC387">
        <v>95.004000000000005</v>
      </c>
      <c r="CD387" t="s">
        <v>1525</v>
      </c>
      <c r="CE387" t="s">
        <v>1524</v>
      </c>
      <c r="CF387">
        <v>0</v>
      </c>
      <c r="CG387">
        <v>80</v>
      </c>
      <c r="CH387">
        <v>4.7000000000000002E-3</v>
      </c>
      <c r="CI387">
        <v>94.037499999999994</v>
      </c>
      <c r="CJ387" t="s">
        <v>1525</v>
      </c>
      <c r="CK387" t="s">
        <v>1524</v>
      </c>
      <c r="CL387">
        <v>0</v>
      </c>
      <c r="CM387">
        <v>70</v>
      </c>
      <c r="CN387">
        <v>3.0000000000000001E-3</v>
      </c>
      <c r="CO387">
        <v>90.025599999999997</v>
      </c>
      <c r="CP387" t="s">
        <v>1527</v>
      </c>
      <c r="CQ387" t="s">
        <v>1524</v>
      </c>
      <c r="CR387">
        <v>0</v>
      </c>
      <c r="CS387">
        <v>52.5</v>
      </c>
      <c r="CT387">
        <v>6.1999999999999998E-3</v>
      </c>
      <c r="CU387">
        <v>87.416700000000006</v>
      </c>
      <c r="CV387" t="s">
        <v>1527</v>
      </c>
      <c r="CW387" t="s">
        <v>1524</v>
      </c>
      <c r="CX387">
        <v>0</v>
      </c>
      <c r="CY387">
        <v>52.857100000000003</v>
      </c>
      <c r="CZ387">
        <v>7.4999999999999997E-3</v>
      </c>
      <c r="DA387">
        <v>87.707599999999999</v>
      </c>
      <c r="DB387" t="s">
        <v>1528</v>
      </c>
      <c r="DC387" t="s">
        <v>1524</v>
      </c>
      <c r="DD387">
        <v>0</v>
      </c>
      <c r="DE387">
        <v>57.5</v>
      </c>
      <c r="DF387">
        <v>5.4999999999999997E-3</v>
      </c>
      <c r="DG387">
        <v>86.127700000000004</v>
      </c>
      <c r="DH387" t="s">
        <v>1525</v>
      </c>
      <c r="DI387" t="s">
        <v>1524</v>
      </c>
      <c r="DJ387">
        <v>0</v>
      </c>
      <c r="DK387">
        <v>70</v>
      </c>
      <c r="DL387">
        <v>9.5999999999999992E-3</v>
      </c>
      <c r="DM387">
        <v>90.149600000000007</v>
      </c>
      <c r="DN387" t="s">
        <v>1526</v>
      </c>
      <c r="DO387" t="s">
        <v>1524</v>
      </c>
      <c r="DP387">
        <v>0</v>
      </c>
      <c r="DQ387">
        <v>75</v>
      </c>
      <c r="DR387">
        <v>9.5999999999999992E-3</v>
      </c>
      <c r="DS387">
        <v>88.172700000000006</v>
      </c>
      <c r="DT387">
        <v>0</v>
      </c>
      <c r="DU387">
        <v>0</v>
      </c>
    </row>
    <row r="388" spans="1:125" x14ac:dyDescent="0.25">
      <c r="A388">
        <v>0</v>
      </c>
      <c r="B388" t="s">
        <v>1529</v>
      </c>
      <c r="C388" t="s">
        <v>32</v>
      </c>
      <c r="D388" t="s">
        <v>1530</v>
      </c>
      <c r="E388" t="s">
        <v>1529</v>
      </c>
      <c r="F388">
        <v>0</v>
      </c>
      <c r="G388">
        <v>62.857100000000003</v>
      </c>
      <c r="H388">
        <v>1.2800000000000001E-2</v>
      </c>
      <c r="I388">
        <v>86.391800000000003</v>
      </c>
      <c r="J388" t="s">
        <v>1530</v>
      </c>
      <c r="K388" t="s">
        <v>1529</v>
      </c>
      <c r="L388">
        <v>0</v>
      </c>
      <c r="M388">
        <v>62.857100000000003</v>
      </c>
      <c r="N388">
        <v>1.2800000000000001E-2</v>
      </c>
      <c r="O388">
        <v>86.391800000000003</v>
      </c>
      <c r="P388" t="s">
        <v>1530</v>
      </c>
      <c r="Q388" t="s">
        <v>1529</v>
      </c>
      <c r="R388">
        <v>0</v>
      </c>
      <c r="S388">
        <v>76.666700000000006</v>
      </c>
      <c r="T388">
        <v>1.1599999999999999E-2</v>
      </c>
      <c r="U388">
        <v>78.585400000000007</v>
      </c>
      <c r="V388" t="e">
        <f>-EGSRRRLR</f>
        <v>#NAME?</v>
      </c>
      <c r="W388" t="s">
        <v>1529</v>
      </c>
      <c r="X388">
        <v>0</v>
      </c>
      <c r="Y388">
        <v>75</v>
      </c>
      <c r="Z388">
        <v>5.1999999999999998E-3</v>
      </c>
      <c r="AA388">
        <v>96.157200000000003</v>
      </c>
      <c r="AB388" t="e">
        <f>-EGSRRRLR</f>
        <v>#NAME?</v>
      </c>
      <c r="AC388" t="s">
        <v>1529</v>
      </c>
      <c r="AD388">
        <v>0</v>
      </c>
      <c r="AE388">
        <v>75</v>
      </c>
      <c r="AF388">
        <v>1.03E-2</v>
      </c>
      <c r="AG388">
        <v>91.4191</v>
      </c>
      <c r="AH388" t="e">
        <f>-EGSRRRLR</f>
        <v>#NAME?</v>
      </c>
      <c r="AI388" t="s">
        <v>1529</v>
      </c>
      <c r="AJ388">
        <v>0</v>
      </c>
      <c r="AK388">
        <v>54.444400000000002</v>
      </c>
      <c r="AL388">
        <v>1.49E-2</v>
      </c>
      <c r="AM388">
        <v>92.080699999999993</v>
      </c>
      <c r="AN388" t="s">
        <v>1530</v>
      </c>
      <c r="AO388" t="s">
        <v>1529</v>
      </c>
      <c r="AP388">
        <v>0</v>
      </c>
      <c r="AQ388">
        <v>67.5</v>
      </c>
      <c r="AR388">
        <v>5.3E-3</v>
      </c>
      <c r="AS388">
        <v>87.637699999999995</v>
      </c>
      <c r="AT388" t="s">
        <v>1531</v>
      </c>
      <c r="AU388" t="s">
        <v>1529</v>
      </c>
      <c r="AV388">
        <v>0</v>
      </c>
      <c r="AW388">
        <v>100</v>
      </c>
      <c r="AX388">
        <v>2.5999999999999999E-3</v>
      </c>
      <c r="AY388">
        <v>95.131100000000004</v>
      </c>
      <c r="AZ388" t="s">
        <v>1530</v>
      </c>
      <c r="BA388" t="s">
        <v>1529</v>
      </c>
      <c r="BB388">
        <v>0</v>
      </c>
      <c r="BC388">
        <v>100</v>
      </c>
      <c r="BD388">
        <v>2.5999999999999999E-3</v>
      </c>
      <c r="BE388">
        <v>95.3536</v>
      </c>
      <c r="BF388" t="s">
        <v>1532</v>
      </c>
      <c r="BG388" t="s">
        <v>1529</v>
      </c>
      <c r="BH388">
        <v>0</v>
      </c>
      <c r="BI388">
        <v>80</v>
      </c>
      <c r="BJ388">
        <v>8.0000000000000002E-3</v>
      </c>
      <c r="BK388">
        <v>95.120800000000003</v>
      </c>
      <c r="BL388" t="s">
        <v>1532</v>
      </c>
      <c r="BM388" t="s">
        <v>1529</v>
      </c>
      <c r="BN388">
        <v>0</v>
      </c>
      <c r="BO388">
        <v>75</v>
      </c>
      <c r="BP388">
        <v>4.7000000000000002E-3</v>
      </c>
      <c r="BQ388">
        <v>95.504499999999993</v>
      </c>
      <c r="BR388" t="s">
        <v>1532</v>
      </c>
      <c r="BS388" t="s">
        <v>1529</v>
      </c>
      <c r="BT388">
        <v>0</v>
      </c>
      <c r="BU388">
        <v>60</v>
      </c>
      <c r="BV388">
        <v>1.41E-2</v>
      </c>
      <c r="BW388">
        <v>80.887900000000002</v>
      </c>
      <c r="BX388" t="s">
        <v>1532</v>
      </c>
      <c r="BY388" t="s">
        <v>1529</v>
      </c>
      <c r="BZ388">
        <v>0</v>
      </c>
      <c r="CA388">
        <v>54</v>
      </c>
      <c r="CB388">
        <v>1.11E-2</v>
      </c>
      <c r="CC388">
        <v>86.923100000000005</v>
      </c>
      <c r="CD388" t="s">
        <v>1532</v>
      </c>
      <c r="CE388" t="s">
        <v>1529</v>
      </c>
      <c r="CF388">
        <v>0</v>
      </c>
      <c r="CG388">
        <v>80</v>
      </c>
      <c r="CH388">
        <v>4.8999999999999998E-3</v>
      </c>
      <c r="CI388">
        <v>93.506699999999995</v>
      </c>
      <c r="CJ388" t="s">
        <v>1530</v>
      </c>
      <c r="CK388" t="s">
        <v>1529</v>
      </c>
      <c r="CL388">
        <v>0</v>
      </c>
      <c r="CM388">
        <v>70</v>
      </c>
      <c r="CN388">
        <v>2.2000000000000001E-3</v>
      </c>
      <c r="CO388">
        <v>95.065200000000004</v>
      </c>
      <c r="CP388" t="s">
        <v>1531</v>
      </c>
      <c r="CQ388" t="s">
        <v>1529</v>
      </c>
      <c r="CR388">
        <v>0</v>
      </c>
      <c r="CS388">
        <v>75</v>
      </c>
      <c r="CT388">
        <v>4.1999999999999997E-3</v>
      </c>
      <c r="CU388">
        <v>95.222999999999999</v>
      </c>
      <c r="CV388" t="s">
        <v>1533</v>
      </c>
      <c r="CW388" t="s">
        <v>1529</v>
      </c>
      <c r="CX388">
        <v>0</v>
      </c>
      <c r="CY388">
        <v>77.5</v>
      </c>
      <c r="CZ388">
        <v>4.7999999999999996E-3</v>
      </c>
      <c r="DA388">
        <v>95.490099999999998</v>
      </c>
      <c r="DB388" t="s">
        <v>1531</v>
      </c>
      <c r="DC388" t="s">
        <v>1529</v>
      </c>
      <c r="DD388">
        <v>0</v>
      </c>
      <c r="DE388">
        <v>80</v>
      </c>
      <c r="DF388">
        <v>3.0999999999999999E-3</v>
      </c>
      <c r="DG388">
        <v>95.381</v>
      </c>
      <c r="DH388" t="s">
        <v>1530</v>
      </c>
      <c r="DI388" t="s">
        <v>1529</v>
      </c>
      <c r="DJ388">
        <v>0</v>
      </c>
      <c r="DK388">
        <v>56.666699999999999</v>
      </c>
      <c r="DL388">
        <v>1.03E-2</v>
      </c>
      <c r="DM388">
        <v>88.7684</v>
      </c>
      <c r="DN388" t="s">
        <v>1530</v>
      </c>
      <c r="DO388" t="s">
        <v>1529</v>
      </c>
      <c r="DP388">
        <v>0</v>
      </c>
      <c r="DQ388">
        <v>56.25</v>
      </c>
      <c r="DR388">
        <v>1.12E-2</v>
      </c>
      <c r="DS388">
        <v>84.625200000000007</v>
      </c>
      <c r="DT388">
        <v>0</v>
      </c>
      <c r="DU388">
        <v>0</v>
      </c>
    </row>
    <row r="389" spans="1:125" x14ac:dyDescent="0.25">
      <c r="A389">
        <v>0</v>
      </c>
      <c r="B389" t="s">
        <v>1534</v>
      </c>
      <c r="C389" t="s">
        <v>32</v>
      </c>
      <c r="D389" t="s">
        <v>1535</v>
      </c>
      <c r="E389" t="s">
        <v>1534</v>
      </c>
      <c r="F389">
        <v>5.0000000000000001E-4</v>
      </c>
      <c r="G389">
        <v>19.704899999999999</v>
      </c>
      <c r="H389">
        <v>6.3200000000000006E-2</v>
      </c>
      <c r="I389">
        <v>20.485900000000001</v>
      </c>
      <c r="J389" t="s">
        <v>1535</v>
      </c>
      <c r="K389" t="s">
        <v>1534</v>
      </c>
      <c r="L389">
        <v>5.0000000000000001E-4</v>
      </c>
      <c r="M389">
        <v>19.704899999999999</v>
      </c>
      <c r="N389">
        <v>6.3200000000000006E-2</v>
      </c>
      <c r="O389">
        <v>20.485900000000001</v>
      </c>
      <c r="P389" t="e">
        <f>-REAGAGSV</f>
        <v>#NAME?</v>
      </c>
      <c r="Q389" t="s">
        <v>1534</v>
      </c>
      <c r="R389">
        <v>2.0000000000000001E-4</v>
      </c>
      <c r="S389">
        <v>31.5</v>
      </c>
      <c r="T389">
        <v>2.76E-2</v>
      </c>
      <c r="U389">
        <v>29.170999999999999</v>
      </c>
      <c r="V389" t="s">
        <v>1535</v>
      </c>
      <c r="W389" t="s">
        <v>1534</v>
      </c>
      <c r="X389">
        <v>0.1207</v>
      </c>
      <c r="Y389">
        <v>1.2279</v>
      </c>
      <c r="Z389">
        <v>0.32200000000000001</v>
      </c>
      <c r="AA389">
        <v>1.1819999999999999</v>
      </c>
      <c r="AB389" t="s">
        <v>1535</v>
      </c>
      <c r="AC389" t="s">
        <v>1534</v>
      </c>
      <c r="AD389">
        <v>0.2757</v>
      </c>
      <c r="AE389">
        <v>0.96519999999999995</v>
      </c>
      <c r="AF389">
        <v>0.4108</v>
      </c>
      <c r="AG389">
        <v>1.1347</v>
      </c>
      <c r="AH389" t="s">
        <v>1535</v>
      </c>
      <c r="AI389" t="s">
        <v>1534</v>
      </c>
      <c r="AJ389">
        <v>0.32329999999999998</v>
      </c>
      <c r="AK389">
        <v>0.42630000000000001</v>
      </c>
      <c r="AL389">
        <v>0.49299999999999999</v>
      </c>
      <c r="AM389">
        <v>0.46789999999999998</v>
      </c>
      <c r="AN389" t="s">
        <v>1536</v>
      </c>
      <c r="AO389" t="s">
        <v>1534</v>
      </c>
      <c r="AP389">
        <v>0</v>
      </c>
      <c r="AQ389">
        <v>42.666699999999999</v>
      </c>
      <c r="AR389">
        <v>1.8800000000000001E-2</v>
      </c>
      <c r="AS389">
        <v>43.915700000000001</v>
      </c>
      <c r="AT389" t="s">
        <v>1535</v>
      </c>
      <c r="AU389" t="s">
        <v>1534</v>
      </c>
      <c r="AV389">
        <v>0</v>
      </c>
      <c r="AW389">
        <v>39</v>
      </c>
      <c r="AX389">
        <v>1.8700000000000001E-2</v>
      </c>
      <c r="AY389">
        <v>43.635199999999998</v>
      </c>
      <c r="AZ389" t="s">
        <v>1535</v>
      </c>
      <c r="BA389" t="s">
        <v>1534</v>
      </c>
      <c r="BB389">
        <v>0</v>
      </c>
      <c r="BC389">
        <v>41</v>
      </c>
      <c r="BD389">
        <v>1.9400000000000001E-2</v>
      </c>
      <c r="BE389">
        <v>43.359400000000001</v>
      </c>
      <c r="BF389" t="s">
        <v>1536</v>
      </c>
      <c r="BG389" t="s">
        <v>1534</v>
      </c>
      <c r="BH389">
        <v>5.0000000000000001E-4</v>
      </c>
      <c r="BI389">
        <v>18.734400000000001</v>
      </c>
      <c r="BJ389">
        <v>4.36E-2</v>
      </c>
      <c r="BK389">
        <v>20.7502</v>
      </c>
      <c r="BL389" t="s">
        <v>1536</v>
      </c>
      <c r="BM389" t="s">
        <v>1534</v>
      </c>
      <c r="BN389">
        <v>1E-4</v>
      </c>
      <c r="BO389">
        <v>25.7059</v>
      </c>
      <c r="BP389">
        <v>4.0399999999999998E-2</v>
      </c>
      <c r="BQ389">
        <v>24.3263</v>
      </c>
      <c r="BR389" t="s">
        <v>1536</v>
      </c>
      <c r="BS389" t="s">
        <v>1534</v>
      </c>
      <c r="BT389">
        <v>0</v>
      </c>
      <c r="BU389">
        <v>44</v>
      </c>
      <c r="BV389">
        <v>3.1099999999999999E-2</v>
      </c>
      <c r="BW389">
        <v>47.505099999999999</v>
      </c>
      <c r="BX389" t="s">
        <v>1536</v>
      </c>
      <c r="BY389" t="s">
        <v>1534</v>
      </c>
      <c r="BZ389">
        <v>0</v>
      </c>
      <c r="CA389">
        <v>46</v>
      </c>
      <c r="CB389">
        <v>2.46E-2</v>
      </c>
      <c r="CC389">
        <v>56.7012</v>
      </c>
      <c r="CD389" t="s">
        <v>1536</v>
      </c>
      <c r="CE389" t="s">
        <v>1534</v>
      </c>
      <c r="CF389">
        <v>0</v>
      </c>
      <c r="CG389">
        <v>36</v>
      </c>
      <c r="CH389">
        <v>2.1899999999999999E-2</v>
      </c>
      <c r="CI389">
        <v>41.832799999999999</v>
      </c>
      <c r="CJ389" t="s">
        <v>1535</v>
      </c>
      <c r="CK389" t="s">
        <v>1534</v>
      </c>
      <c r="CL389">
        <v>0</v>
      </c>
      <c r="CM389">
        <v>27.75</v>
      </c>
      <c r="CN389">
        <v>1.4999999999999999E-2</v>
      </c>
      <c r="CO389">
        <v>36.505499999999998</v>
      </c>
      <c r="CP389" t="s">
        <v>1536</v>
      </c>
      <c r="CQ389" t="s">
        <v>1534</v>
      </c>
      <c r="CR389">
        <v>2.9999999999999997E-4</v>
      </c>
      <c r="CS389">
        <v>18.8462</v>
      </c>
      <c r="CT389">
        <v>3.8600000000000002E-2</v>
      </c>
      <c r="CU389">
        <v>20.433299999999999</v>
      </c>
      <c r="CV389" t="s">
        <v>1536</v>
      </c>
      <c r="CW389" t="s">
        <v>1534</v>
      </c>
      <c r="CX389">
        <v>5.0000000000000001E-4</v>
      </c>
      <c r="CY389">
        <v>18.597000000000001</v>
      </c>
      <c r="CZ389">
        <v>4.5600000000000002E-2</v>
      </c>
      <c r="DA389">
        <v>20.402899999999999</v>
      </c>
      <c r="DB389" t="s">
        <v>1535</v>
      </c>
      <c r="DC389" t="s">
        <v>1534</v>
      </c>
      <c r="DD389">
        <v>1E-4</v>
      </c>
      <c r="DE389">
        <v>31.142900000000001</v>
      </c>
      <c r="DF389">
        <v>2.5100000000000001E-2</v>
      </c>
      <c r="DG389">
        <v>35.463099999999997</v>
      </c>
      <c r="DH389" t="s">
        <v>1535</v>
      </c>
      <c r="DI389" t="s">
        <v>1534</v>
      </c>
      <c r="DJ389">
        <v>0</v>
      </c>
      <c r="DK389">
        <v>42</v>
      </c>
      <c r="DL389">
        <v>2.9700000000000001E-2</v>
      </c>
      <c r="DM389">
        <v>56.214500000000001</v>
      </c>
      <c r="DN389" t="s">
        <v>1535</v>
      </c>
      <c r="DO389" t="s">
        <v>1534</v>
      </c>
      <c r="DP389">
        <v>0</v>
      </c>
      <c r="DQ389">
        <v>54</v>
      </c>
      <c r="DR389">
        <v>2.1899999999999999E-2</v>
      </c>
      <c r="DS389">
        <v>64.277299999999997</v>
      </c>
      <c r="DT389">
        <v>3.61E-2</v>
      </c>
      <c r="DU389">
        <v>3</v>
      </c>
    </row>
    <row r="390" spans="1:125" x14ac:dyDescent="0.25">
      <c r="A390">
        <v>0</v>
      </c>
      <c r="B390" t="s">
        <v>1537</v>
      </c>
      <c r="C390" t="s">
        <v>32</v>
      </c>
      <c r="D390" t="e">
        <f>-GKQAQAPX</f>
        <v>#NAME?</v>
      </c>
      <c r="E390" t="s">
        <v>1537</v>
      </c>
      <c r="F390">
        <v>0</v>
      </c>
      <c r="G390">
        <v>68.75</v>
      </c>
      <c r="H390">
        <v>1.7299999999999999E-2</v>
      </c>
      <c r="I390">
        <v>74.724699999999999</v>
      </c>
      <c r="J390" t="e">
        <f>-GKQAQAPX</f>
        <v>#NAME?</v>
      </c>
      <c r="K390" t="s">
        <v>1537</v>
      </c>
      <c r="L390">
        <v>0</v>
      </c>
      <c r="M390">
        <v>68.75</v>
      </c>
      <c r="N390">
        <v>1.7299999999999999E-2</v>
      </c>
      <c r="O390">
        <v>74.724699999999999</v>
      </c>
      <c r="P390" t="s">
        <v>1538</v>
      </c>
      <c r="Q390" t="s">
        <v>1537</v>
      </c>
      <c r="R390">
        <v>0</v>
      </c>
      <c r="S390">
        <v>52.692300000000003</v>
      </c>
      <c r="T390">
        <v>1.3299999999999999E-2</v>
      </c>
      <c r="U390">
        <v>71.634900000000002</v>
      </c>
      <c r="V390" t="s">
        <v>1539</v>
      </c>
      <c r="W390" t="s">
        <v>1537</v>
      </c>
      <c r="X390">
        <v>0</v>
      </c>
      <c r="Y390">
        <v>65</v>
      </c>
      <c r="Z390">
        <v>1.61E-2</v>
      </c>
      <c r="AA390">
        <v>65.093699999999998</v>
      </c>
      <c r="AB390" t="s">
        <v>1539</v>
      </c>
      <c r="AC390" t="s">
        <v>1537</v>
      </c>
      <c r="AD390">
        <v>0</v>
      </c>
      <c r="AE390">
        <v>50.714300000000001</v>
      </c>
      <c r="AF390">
        <v>2.7099999999999999E-2</v>
      </c>
      <c r="AG390">
        <v>53.787399999999998</v>
      </c>
      <c r="AH390" t="s">
        <v>1540</v>
      </c>
      <c r="AI390" t="s">
        <v>1537</v>
      </c>
      <c r="AJ390">
        <v>1E-4</v>
      </c>
      <c r="AK390">
        <v>30.6</v>
      </c>
      <c r="AL390">
        <v>3.2399999999999998E-2</v>
      </c>
      <c r="AM390">
        <v>60.549799999999998</v>
      </c>
      <c r="AN390" t="e">
        <f>-GKQAQAPX</f>
        <v>#NAME?</v>
      </c>
      <c r="AO390" t="s">
        <v>1537</v>
      </c>
      <c r="AP390">
        <v>0</v>
      </c>
      <c r="AQ390">
        <v>90</v>
      </c>
      <c r="AR390">
        <v>5.5999999999999999E-3</v>
      </c>
      <c r="AS390">
        <v>86.425399999999996</v>
      </c>
      <c r="AT390" t="e">
        <f>-GKQAQAPX</f>
        <v>#NAME?</v>
      </c>
      <c r="AU390" t="s">
        <v>1537</v>
      </c>
      <c r="AV390">
        <v>0</v>
      </c>
      <c r="AW390">
        <v>100</v>
      </c>
      <c r="AX390">
        <v>5.0000000000000001E-3</v>
      </c>
      <c r="AY390">
        <v>84.0625</v>
      </c>
      <c r="AZ390" t="e">
        <f>-GKQAQAPX</f>
        <v>#NAME?</v>
      </c>
      <c r="BA390" t="s">
        <v>1537</v>
      </c>
      <c r="BB390">
        <v>0</v>
      </c>
      <c r="BC390">
        <v>100</v>
      </c>
      <c r="BD390">
        <v>4.5999999999999999E-3</v>
      </c>
      <c r="BE390">
        <v>86.485799999999998</v>
      </c>
      <c r="BF390" t="s">
        <v>1539</v>
      </c>
      <c r="BG390" t="s">
        <v>1537</v>
      </c>
      <c r="BH390">
        <v>0</v>
      </c>
      <c r="BI390">
        <v>75</v>
      </c>
      <c r="BJ390">
        <v>1.21E-2</v>
      </c>
      <c r="BK390">
        <v>83.949399999999997</v>
      </c>
      <c r="BL390" t="e">
        <f>-GKQAQAPX</f>
        <v>#NAME?</v>
      </c>
      <c r="BM390" t="s">
        <v>1537</v>
      </c>
      <c r="BN390">
        <v>0</v>
      </c>
      <c r="BO390">
        <v>80</v>
      </c>
      <c r="BP390">
        <v>6.8999999999999999E-3</v>
      </c>
      <c r="BQ390">
        <v>89.405900000000003</v>
      </c>
      <c r="BR390" t="s">
        <v>1539</v>
      </c>
      <c r="BS390" t="s">
        <v>1537</v>
      </c>
      <c r="BT390">
        <v>0</v>
      </c>
      <c r="BU390">
        <v>75</v>
      </c>
      <c r="BV390">
        <v>1.41E-2</v>
      </c>
      <c r="BW390">
        <v>80.822400000000002</v>
      </c>
      <c r="BX390" t="s">
        <v>1539</v>
      </c>
      <c r="BY390" t="s">
        <v>1537</v>
      </c>
      <c r="BZ390">
        <v>0</v>
      </c>
      <c r="CA390">
        <v>70</v>
      </c>
      <c r="CB390">
        <v>1.5699999999999999E-2</v>
      </c>
      <c r="CC390">
        <v>75.3215</v>
      </c>
      <c r="CD390" t="s">
        <v>1539</v>
      </c>
      <c r="CE390" t="s">
        <v>1537</v>
      </c>
      <c r="CF390">
        <v>0</v>
      </c>
      <c r="CG390">
        <v>70</v>
      </c>
      <c r="CH390">
        <v>8.0000000000000002E-3</v>
      </c>
      <c r="CI390">
        <v>81.028899999999993</v>
      </c>
      <c r="CJ390" t="e">
        <f>-GKQAQAPX</f>
        <v>#NAME?</v>
      </c>
      <c r="CK390" t="s">
        <v>1537</v>
      </c>
      <c r="CL390">
        <v>0</v>
      </c>
      <c r="CM390">
        <v>100</v>
      </c>
      <c r="CN390">
        <v>2.8999999999999998E-3</v>
      </c>
      <c r="CO390">
        <v>90.596199999999996</v>
      </c>
      <c r="CP390" t="e">
        <f>-GKQAQAPX</f>
        <v>#NAME?</v>
      </c>
      <c r="CQ390" t="s">
        <v>1537</v>
      </c>
      <c r="CR390">
        <v>0</v>
      </c>
      <c r="CS390">
        <v>90</v>
      </c>
      <c r="CT390">
        <v>6.3E-3</v>
      </c>
      <c r="CU390">
        <v>87.026300000000006</v>
      </c>
      <c r="CV390" t="e">
        <f>-GKQAQAPX</f>
        <v>#NAME?</v>
      </c>
      <c r="CW390" t="s">
        <v>1537</v>
      </c>
      <c r="CX390">
        <v>0</v>
      </c>
      <c r="CY390">
        <v>77.5</v>
      </c>
      <c r="CZ390">
        <v>7.4999999999999997E-3</v>
      </c>
      <c r="DA390">
        <v>87.736500000000007</v>
      </c>
      <c r="DB390" t="e">
        <f>-GKQAQAPX</f>
        <v>#NAME?</v>
      </c>
      <c r="DC390" t="s">
        <v>1537</v>
      </c>
      <c r="DD390">
        <v>0</v>
      </c>
      <c r="DE390">
        <v>80</v>
      </c>
      <c r="DF390">
        <v>5.4999999999999997E-3</v>
      </c>
      <c r="DG390">
        <v>85.883200000000002</v>
      </c>
      <c r="DH390" t="e">
        <f>-GKQAQAPX</f>
        <v>#NAME?</v>
      </c>
      <c r="DI390" t="s">
        <v>1537</v>
      </c>
      <c r="DJ390">
        <v>0</v>
      </c>
      <c r="DK390">
        <v>70</v>
      </c>
      <c r="DL390">
        <v>1.2200000000000001E-2</v>
      </c>
      <c r="DM390">
        <v>84.967799999999997</v>
      </c>
      <c r="DN390" t="e">
        <f>-GKQAQAPX</f>
        <v>#NAME?</v>
      </c>
      <c r="DO390" t="s">
        <v>1537</v>
      </c>
      <c r="DP390">
        <v>0</v>
      </c>
      <c r="DQ390">
        <v>85</v>
      </c>
      <c r="DR390">
        <v>1.0500000000000001E-2</v>
      </c>
      <c r="DS390">
        <v>86.275599999999997</v>
      </c>
      <c r="DT390">
        <v>0</v>
      </c>
      <c r="DU390">
        <v>0</v>
      </c>
    </row>
    <row r="391" spans="1:125" x14ac:dyDescent="0.25">
      <c r="A391">
        <v>0</v>
      </c>
      <c r="B391" t="s">
        <v>1541</v>
      </c>
      <c r="C391" t="s">
        <v>32</v>
      </c>
      <c r="D391" t="s">
        <v>1542</v>
      </c>
      <c r="E391" t="s">
        <v>1541</v>
      </c>
      <c r="F391">
        <v>0</v>
      </c>
      <c r="G391">
        <v>53.333300000000001</v>
      </c>
      <c r="H391">
        <v>2.35E-2</v>
      </c>
      <c r="I391">
        <v>60.497399999999999</v>
      </c>
      <c r="J391" t="s">
        <v>1542</v>
      </c>
      <c r="K391" t="s">
        <v>1541</v>
      </c>
      <c r="L391">
        <v>0</v>
      </c>
      <c r="M391">
        <v>53.333300000000001</v>
      </c>
      <c r="N391">
        <v>2.35E-2</v>
      </c>
      <c r="O391">
        <v>60.497399999999999</v>
      </c>
      <c r="P391" t="s">
        <v>1542</v>
      </c>
      <c r="Q391" t="s">
        <v>1541</v>
      </c>
      <c r="R391">
        <v>0</v>
      </c>
      <c r="S391">
        <v>87.5</v>
      </c>
      <c r="T391">
        <v>1.2800000000000001E-2</v>
      </c>
      <c r="U391">
        <v>73.845200000000006</v>
      </c>
      <c r="V391" t="s">
        <v>1542</v>
      </c>
      <c r="W391" t="s">
        <v>1541</v>
      </c>
      <c r="X391">
        <v>0</v>
      </c>
      <c r="Y391">
        <v>53.75</v>
      </c>
      <c r="Z391">
        <v>6.1000000000000004E-3</v>
      </c>
      <c r="AA391">
        <v>95.512200000000007</v>
      </c>
      <c r="AB391" t="s">
        <v>1542</v>
      </c>
      <c r="AC391" t="s">
        <v>1541</v>
      </c>
      <c r="AD391">
        <v>0</v>
      </c>
      <c r="AE391">
        <v>72.5</v>
      </c>
      <c r="AF391">
        <v>1.09E-2</v>
      </c>
      <c r="AG391">
        <v>90.106099999999998</v>
      </c>
      <c r="AH391" t="s">
        <v>1542</v>
      </c>
      <c r="AI391" t="s">
        <v>1541</v>
      </c>
      <c r="AJ391">
        <v>0</v>
      </c>
      <c r="AK391">
        <v>73.333299999999994</v>
      </c>
      <c r="AL391">
        <v>1.72E-2</v>
      </c>
      <c r="AM391">
        <v>88.600200000000001</v>
      </c>
      <c r="AN391" t="s">
        <v>1542</v>
      </c>
      <c r="AO391" t="s">
        <v>1541</v>
      </c>
      <c r="AP391">
        <v>0</v>
      </c>
      <c r="AQ391">
        <v>70</v>
      </c>
      <c r="AR391">
        <v>7.4000000000000003E-3</v>
      </c>
      <c r="AS391">
        <v>78.799199999999999</v>
      </c>
      <c r="AT391" t="s">
        <v>1542</v>
      </c>
      <c r="AU391" t="s">
        <v>1541</v>
      </c>
      <c r="AV391">
        <v>0</v>
      </c>
      <c r="AW391">
        <v>65</v>
      </c>
      <c r="AX391">
        <v>4.7999999999999996E-3</v>
      </c>
      <c r="AY391">
        <v>84.9375</v>
      </c>
      <c r="AZ391" t="s">
        <v>1542</v>
      </c>
      <c r="BA391" t="s">
        <v>1541</v>
      </c>
      <c r="BB391">
        <v>0</v>
      </c>
      <c r="BC391">
        <v>70</v>
      </c>
      <c r="BD391">
        <v>4.4999999999999997E-3</v>
      </c>
      <c r="BE391">
        <v>86.901300000000006</v>
      </c>
      <c r="BF391" t="s">
        <v>1542</v>
      </c>
      <c r="BG391" t="s">
        <v>1541</v>
      </c>
      <c r="BH391">
        <v>0</v>
      </c>
      <c r="BI391">
        <v>82.5</v>
      </c>
      <c r="BJ391">
        <v>1.01E-2</v>
      </c>
      <c r="BK391">
        <v>90.177400000000006</v>
      </c>
      <c r="BL391" t="s">
        <v>1542</v>
      </c>
      <c r="BM391" t="s">
        <v>1541</v>
      </c>
      <c r="BN391">
        <v>0</v>
      </c>
      <c r="BO391">
        <v>90</v>
      </c>
      <c r="BP391">
        <v>6.0000000000000001E-3</v>
      </c>
      <c r="BQ391">
        <v>92.558800000000005</v>
      </c>
      <c r="BR391" t="s">
        <v>1542</v>
      </c>
      <c r="BS391" t="s">
        <v>1541</v>
      </c>
      <c r="BT391">
        <v>0</v>
      </c>
      <c r="BU391">
        <v>75</v>
      </c>
      <c r="BV391">
        <v>1.5100000000000001E-2</v>
      </c>
      <c r="BW391">
        <v>78.319299999999998</v>
      </c>
      <c r="BX391" t="s">
        <v>1542</v>
      </c>
      <c r="BY391" t="s">
        <v>1541</v>
      </c>
      <c r="BZ391">
        <v>0</v>
      </c>
      <c r="CA391">
        <v>80</v>
      </c>
      <c r="CB391">
        <v>1.09E-2</v>
      </c>
      <c r="CC391">
        <v>87.310100000000006</v>
      </c>
      <c r="CD391" t="s">
        <v>1542</v>
      </c>
      <c r="CE391" t="s">
        <v>1541</v>
      </c>
      <c r="CF391">
        <v>0</v>
      </c>
      <c r="CG391">
        <v>80</v>
      </c>
      <c r="CH391">
        <v>5.5999999999999999E-3</v>
      </c>
      <c r="CI391">
        <v>91.043899999999994</v>
      </c>
      <c r="CJ391" t="s">
        <v>1542</v>
      </c>
      <c r="CK391" t="s">
        <v>1541</v>
      </c>
      <c r="CL391">
        <v>0</v>
      </c>
      <c r="CM391">
        <v>100</v>
      </c>
      <c r="CN391">
        <v>2.5999999999999999E-3</v>
      </c>
      <c r="CO391">
        <v>92.75</v>
      </c>
      <c r="CP391" t="s">
        <v>1543</v>
      </c>
      <c r="CQ391" t="s">
        <v>1541</v>
      </c>
      <c r="CR391">
        <v>0</v>
      </c>
      <c r="CS391">
        <v>75</v>
      </c>
      <c r="CT391">
        <v>5.1000000000000004E-3</v>
      </c>
      <c r="CU391">
        <v>92.068600000000004</v>
      </c>
      <c r="CV391" t="s">
        <v>1543</v>
      </c>
      <c r="CW391" t="s">
        <v>1541</v>
      </c>
      <c r="CX391">
        <v>0</v>
      </c>
      <c r="CY391">
        <v>77.5</v>
      </c>
      <c r="CZ391">
        <v>6.1000000000000004E-3</v>
      </c>
      <c r="DA391">
        <v>92.430899999999994</v>
      </c>
      <c r="DB391" t="s">
        <v>1542</v>
      </c>
      <c r="DC391" t="s">
        <v>1541</v>
      </c>
      <c r="DD391">
        <v>0</v>
      </c>
      <c r="DE391">
        <v>70</v>
      </c>
      <c r="DF391">
        <v>5.1000000000000004E-3</v>
      </c>
      <c r="DG391">
        <v>87.545299999999997</v>
      </c>
      <c r="DH391" t="s">
        <v>1542</v>
      </c>
      <c r="DI391" t="s">
        <v>1541</v>
      </c>
      <c r="DJ391">
        <v>0</v>
      </c>
      <c r="DK391">
        <v>50</v>
      </c>
      <c r="DL391">
        <v>1.7600000000000001E-2</v>
      </c>
      <c r="DM391">
        <v>74.423500000000004</v>
      </c>
      <c r="DN391" t="s">
        <v>1542</v>
      </c>
      <c r="DO391" t="s">
        <v>1541</v>
      </c>
      <c r="DP391">
        <v>0</v>
      </c>
      <c r="DQ391">
        <v>41.333300000000001</v>
      </c>
      <c r="DR391">
        <v>1.7100000000000001E-2</v>
      </c>
      <c r="DS391">
        <v>72.575900000000004</v>
      </c>
      <c r="DT391">
        <v>0</v>
      </c>
      <c r="DU391">
        <v>0</v>
      </c>
    </row>
    <row r="392" spans="1:125" x14ac:dyDescent="0.25">
      <c r="A392">
        <v>0</v>
      </c>
      <c r="B392" t="s">
        <v>1544</v>
      </c>
      <c r="C392" t="s">
        <v>32</v>
      </c>
      <c r="D392" t="s">
        <v>1545</v>
      </c>
      <c r="E392" t="s">
        <v>1544</v>
      </c>
      <c r="F392">
        <v>0</v>
      </c>
      <c r="G392">
        <v>49</v>
      </c>
      <c r="H392">
        <v>1.61E-2</v>
      </c>
      <c r="I392">
        <v>77.813000000000002</v>
      </c>
      <c r="J392" t="s">
        <v>1545</v>
      </c>
      <c r="K392" t="s">
        <v>1544</v>
      </c>
      <c r="L392">
        <v>0</v>
      </c>
      <c r="M392">
        <v>49</v>
      </c>
      <c r="N392">
        <v>1.61E-2</v>
      </c>
      <c r="O392">
        <v>77.813000000000002</v>
      </c>
      <c r="P392" t="e">
        <f>-EAGAGSVR</f>
        <v>#NAME?</v>
      </c>
      <c r="Q392" t="s">
        <v>1544</v>
      </c>
      <c r="R392">
        <v>0</v>
      </c>
      <c r="S392">
        <v>69.166700000000006</v>
      </c>
      <c r="T392">
        <v>8.3999999999999995E-3</v>
      </c>
      <c r="U392">
        <v>90.682500000000005</v>
      </c>
      <c r="V392" t="e">
        <f>-EAGAGSVR</f>
        <v>#NAME?</v>
      </c>
      <c r="W392" t="s">
        <v>1544</v>
      </c>
      <c r="X392">
        <v>0</v>
      </c>
      <c r="Y392">
        <v>37.5</v>
      </c>
      <c r="Z392">
        <v>1.9400000000000001E-2</v>
      </c>
      <c r="AA392">
        <v>56.108400000000003</v>
      </c>
      <c r="AB392" t="e">
        <f>-EAGAGSVR</f>
        <v>#NAME?</v>
      </c>
      <c r="AC392" t="s">
        <v>1544</v>
      </c>
      <c r="AD392">
        <v>0</v>
      </c>
      <c r="AE392">
        <v>52.142899999999997</v>
      </c>
      <c r="AF392">
        <v>1.54E-2</v>
      </c>
      <c r="AG392">
        <v>79.070599999999999</v>
      </c>
      <c r="AH392" t="e">
        <f>-EAGAGSVR</f>
        <v>#NAME?</v>
      </c>
      <c r="AI392" t="s">
        <v>1544</v>
      </c>
      <c r="AJ392">
        <v>2.0000000000000001E-4</v>
      </c>
      <c r="AK392">
        <v>23.130400000000002</v>
      </c>
      <c r="AL392">
        <v>3.04E-2</v>
      </c>
      <c r="AM392">
        <v>64.094300000000004</v>
      </c>
      <c r="AN392" t="s">
        <v>1546</v>
      </c>
      <c r="AO392" t="s">
        <v>1544</v>
      </c>
      <c r="AP392">
        <v>1E-4</v>
      </c>
      <c r="AQ392">
        <v>39.4</v>
      </c>
      <c r="AR392">
        <v>6.3E-3</v>
      </c>
      <c r="AS392">
        <v>83.590299999999999</v>
      </c>
      <c r="AT392" t="s">
        <v>1545</v>
      </c>
      <c r="AU392" t="s">
        <v>1544</v>
      </c>
      <c r="AV392">
        <v>0</v>
      </c>
      <c r="AW392">
        <v>55</v>
      </c>
      <c r="AX392">
        <v>6.1999999999999998E-3</v>
      </c>
      <c r="AY392">
        <v>78.116600000000005</v>
      </c>
      <c r="AZ392" t="s">
        <v>1545</v>
      </c>
      <c r="BA392" t="s">
        <v>1544</v>
      </c>
      <c r="BB392">
        <v>0</v>
      </c>
      <c r="BC392">
        <v>70</v>
      </c>
      <c r="BD392">
        <v>6.1000000000000004E-3</v>
      </c>
      <c r="BE392">
        <v>79.367900000000006</v>
      </c>
      <c r="BF392" t="s">
        <v>1545</v>
      </c>
      <c r="BG392" t="s">
        <v>1544</v>
      </c>
      <c r="BH392">
        <v>0</v>
      </c>
      <c r="BI392">
        <v>73.75</v>
      </c>
      <c r="BJ392">
        <v>9.2999999999999992E-3</v>
      </c>
      <c r="BK392">
        <v>92.177400000000006</v>
      </c>
      <c r="BL392" t="s">
        <v>1547</v>
      </c>
      <c r="BM392" t="s">
        <v>1544</v>
      </c>
      <c r="BN392">
        <v>0</v>
      </c>
      <c r="BO392">
        <v>67.5</v>
      </c>
      <c r="BP392">
        <v>6.8999999999999999E-3</v>
      </c>
      <c r="BQ392">
        <v>89.417000000000002</v>
      </c>
      <c r="BR392" t="s">
        <v>1545</v>
      </c>
      <c r="BS392" t="s">
        <v>1544</v>
      </c>
      <c r="BT392">
        <v>0</v>
      </c>
      <c r="BU392">
        <v>55</v>
      </c>
      <c r="BV392">
        <v>1.37E-2</v>
      </c>
      <c r="BW392">
        <v>81.761300000000006</v>
      </c>
      <c r="BX392" t="s">
        <v>1545</v>
      </c>
      <c r="BY392" t="s">
        <v>1544</v>
      </c>
      <c r="BZ392">
        <v>0</v>
      </c>
      <c r="CA392">
        <v>70</v>
      </c>
      <c r="CB392">
        <v>1.0800000000000001E-2</v>
      </c>
      <c r="CC392">
        <v>87.548100000000005</v>
      </c>
      <c r="CD392" t="s">
        <v>1545</v>
      </c>
      <c r="CE392" t="s">
        <v>1544</v>
      </c>
      <c r="CF392">
        <v>0</v>
      </c>
      <c r="CG392">
        <v>80</v>
      </c>
      <c r="CH392">
        <v>5.0000000000000001E-3</v>
      </c>
      <c r="CI392">
        <v>93.167000000000002</v>
      </c>
      <c r="CJ392" t="s">
        <v>1548</v>
      </c>
      <c r="CK392" t="s">
        <v>1544</v>
      </c>
      <c r="CL392">
        <v>0</v>
      </c>
      <c r="CM392">
        <v>70</v>
      </c>
      <c r="CN392">
        <v>3.3E-3</v>
      </c>
      <c r="CO392">
        <v>87.901399999999995</v>
      </c>
      <c r="CP392" t="s">
        <v>1548</v>
      </c>
      <c r="CQ392" t="s">
        <v>1544</v>
      </c>
      <c r="CR392">
        <v>0</v>
      </c>
      <c r="CS392">
        <v>58.333300000000001</v>
      </c>
      <c r="CT392">
        <v>7.3000000000000001E-3</v>
      </c>
      <c r="CU392">
        <v>82.899500000000003</v>
      </c>
      <c r="CV392" t="s">
        <v>1548</v>
      </c>
      <c r="CW392" t="s">
        <v>1544</v>
      </c>
      <c r="CX392">
        <v>0</v>
      </c>
      <c r="CY392">
        <v>58.75</v>
      </c>
      <c r="CZ392">
        <v>8.6999999999999994E-3</v>
      </c>
      <c r="DA392">
        <v>83.227999999999994</v>
      </c>
      <c r="DB392" t="s">
        <v>1547</v>
      </c>
      <c r="DC392" t="s">
        <v>1544</v>
      </c>
      <c r="DD392">
        <v>0</v>
      </c>
      <c r="DE392">
        <v>60</v>
      </c>
      <c r="DF392">
        <v>5.7999999999999996E-3</v>
      </c>
      <c r="DG392">
        <v>84.391099999999994</v>
      </c>
      <c r="DH392" t="s">
        <v>1545</v>
      </c>
      <c r="DI392" t="s">
        <v>1544</v>
      </c>
      <c r="DJ392">
        <v>0</v>
      </c>
      <c r="DK392">
        <v>44.5</v>
      </c>
      <c r="DL392">
        <v>1.9099999999999999E-2</v>
      </c>
      <c r="DM392">
        <v>71.826499999999996</v>
      </c>
      <c r="DN392" t="s">
        <v>1548</v>
      </c>
      <c r="DO392" t="s">
        <v>1544</v>
      </c>
      <c r="DP392">
        <v>0</v>
      </c>
      <c r="DQ392">
        <v>50</v>
      </c>
      <c r="DR392">
        <v>1.7899999999999999E-2</v>
      </c>
      <c r="DS392">
        <v>71.088800000000006</v>
      </c>
      <c r="DT392">
        <v>0</v>
      </c>
      <c r="DU392">
        <v>0</v>
      </c>
    </row>
    <row r="393" spans="1:125" x14ac:dyDescent="0.25">
      <c r="A393">
        <v>0</v>
      </c>
      <c r="B393" t="s">
        <v>1549</v>
      </c>
      <c r="C393" t="s">
        <v>32</v>
      </c>
      <c r="D393" t="s">
        <v>1550</v>
      </c>
      <c r="E393" t="s">
        <v>1549</v>
      </c>
      <c r="F393">
        <v>0</v>
      </c>
      <c r="G393">
        <v>75</v>
      </c>
      <c r="H393">
        <v>1.26E-2</v>
      </c>
      <c r="I393">
        <v>86.924199999999999</v>
      </c>
      <c r="J393" t="s">
        <v>1550</v>
      </c>
      <c r="K393" t="s">
        <v>1549</v>
      </c>
      <c r="L393">
        <v>0</v>
      </c>
      <c r="M393">
        <v>75</v>
      </c>
      <c r="N393">
        <v>1.26E-2</v>
      </c>
      <c r="O393">
        <v>86.924199999999999</v>
      </c>
      <c r="P393" t="s">
        <v>1550</v>
      </c>
      <c r="Q393" t="s">
        <v>1549</v>
      </c>
      <c r="R393">
        <v>1E-4</v>
      </c>
      <c r="S393">
        <v>39.285699999999999</v>
      </c>
      <c r="T393">
        <v>1.38E-2</v>
      </c>
      <c r="U393">
        <v>69.626900000000006</v>
      </c>
      <c r="V393" t="s">
        <v>1550</v>
      </c>
      <c r="W393" t="s">
        <v>1549</v>
      </c>
      <c r="X393">
        <v>1E-4</v>
      </c>
      <c r="Y393">
        <v>31.4</v>
      </c>
      <c r="Z393">
        <v>2.53E-2</v>
      </c>
      <c r="AA393">
        <v>42.9649</v>
      </c>
      <c r="AB393" t="s">
        <v>1550</v>
      </c>
      <c r="AC393" t="s">
        <v>1549</v>
      </c>
      <c r="AD393">
        <v>2.0000000000000001E-4</v>
      </c>
      <c r="AE393">
        <v>25.15</v>
      </c>
      <c r="AF393">
        <v>4.3400000000000001E-2</v>
      </c>
      <c r="AG393">
        <v>32.931600000000003</v>
      </c>
      <c r="AH393" t="s">
        <v>1551</v>
      </c>
      <c r="AI393" t="s">
        <v>1549</v>
      </c>
      <c r="AJ393">
        <v>4.0000000000000002E-4</v>
      </c>
      <c r="AK393">
        <v>18.918399999999998</v>
      </c>
      <c r="AL393">
        <v>6.1699999999999998E-2</v>
      </c>
      <c r="AM393">
        <v>26.8203</v>
      </c>
      <c r="AN393" t="s">
        <v>1550</v>
      </c>
      <c r="AO393" t="s">
        <v>1549</v>
      </c>
      <c r="AP393">
        <v>0</v>
      </c>
      <c r="AQ393">
        <v>67.5</v>
      </c>
      <c r="AR393">
        <v>6.8999999999999999E-3</v>
      </c>
      <c r="AS393">
        <v>81.030699999999996</v>
      </c>
      <c r="AT393" t="s">
        <v>1550</v>
      </c>
      <c r="AU393" t="s">
        <v>1549</v>
      </c>
      <c r="AV393">
        <v>0</v>
      </c>
      <c r="AW393">
        <v>100</v>
      </c>
      <c r="AX393">
        <v>6.1999999999999998E-3</v>
      </c>
      <c r="AY393">
        <v>78.304900000000004</v>
      </c>
      <c r="AZ393" t="s">
        <v>1550</v>
      </c>
      <c r="BA393" t="s">
        <v>1549</v>
      </c>
      <c r="BB393">
        <v>0</v>
      </c>
      <c r="BC393">
        <v>70</v>
      </c>
      <c r="BD393">
        <v>7.1000000000000004E-3</v>
      </c>
      <c r="BE393">
        <v>74.8446</v>
      </c>
      <c r="BF393" t="s">
        <v>1550</v>
      </c>
      <c r="BG393" t="s">
        <v>1549</v>
      </c>
      <c r="BH393">
        <v>0</v>
      </c>
      <c r="BI393">
        <v>59.375</v>
      </c>
      <c r="BJ393">
        <v>1.4500000000000001E-2</v>
      </c>
      <c r="BK393">
        <v>75.911600000000007</v>
      </c>
      <c r="BL393" t="s">
        <v>1550</v>
      </c>
      <c r="BM393" t="s">
        <v>1549</v>
      </c>
      <c r="BN393">
        <v>0</v>
      </c>
      <c r="BO393">
        <v>61.666699999999999</v>
      </c>
      <c r="BP393">
        <v>9.7999999999999997E-3</v>
      </c>
      <c r="BQ393">
        <v>78.358599999999996</v>
      </c>
      <c r="BR393" t="s">
        <v>1550</v>
      </c>
      <c r="BS393" t="s">
        <v>1549</v>
      </c>
      <c r="BT393">
        <v>0</v>
      </c>
      <c r="BU393">
        <v>65</v>
      </c>
      <c r="BV393">
        <v>1.3299999999999999E-2</v>
      </c>
      <c r="BW393">
        <v>82.758399999999995</v>
      </c>
      <c r="BX393" t="s">
        <v>1550</v>
      </c>
      <c r="BY393" t="s">
        <v>1549</v>
      </c>
      <c r="BZ393">
        <v>0</v>
      </c>
      <c r="CA393">
        <v>65</v>
      </c>
      <c r="CB393">
        <v>1.15E-2</v>
      </c>
      <c r="CC393">
        <v>85.802899999999994</v>
      </c>
      <c r="CD393" t="s">
        <v>1550</v>
      </c>
      <c r="CE393" t="s">
        <v>1549</v>
      </c>
      <c r="CF393">
        <v>0</v>
      </c>
      <c r="CG393">
        <v>57.5</v>
      </c>
      <c r="CH393">
        <v>8.2000000000000007E-3</v>
      </c>
      <c r="CI393">
        <v>80.256200000000007</v>
      </c>
      <c r="CJ393" t="s">
        <v>1550</v>
      </c>
      <c r="CK393" t="s">
        <v>1549</v>
      </c>
      <c r="CL393">
        <v>0</v>
      </c>
      <c r="CM393">
        <v>60</v>
      </c>
      <c r="CN393">
        <v>3.3999999999999998E-3</v>
      </c>
      <c r="CO393">
        <v>87.197199999999995</v>
      </c>
      <c r="CP393" t="s">
        <v>1550</v>
      </c>
      <c r="CQ393" t="s">
        <v>1549</v>
      </c>
      <c r="CR393">
        <v>0</v>
      </c>
      <c r="CS393">
        <v>50</v>
      </c>
      <c r="CT393">
        <v>8.0999999999999996E-3</v>
      </c>
      <c r="CU393">
        <v>78.924199999999999</v>
      </c>
      <c r="CV393" t="s">
        <v>1550</v>
      </c>
      <c r="CW393" t="s">
        <v>1549</v>
      </c>
      <c r="CX393">
        <v>0</v>
      </c>
      <c r="CY393">
        <v>50.714300000000001</v>
      </c>
      <c r="CZ393">
        <v>9.7000000000000003E-3</v>
      </c>
      <c r="DA393">
        <v>79.334999999999994</v>
      </c>
      <c r="DB393" t="s">
        <v>1550</v>
      </c>
      <c r="DC393" t="s">
        <v>1549</v>
      </c>
      <c r="DD393">
        <v>0</v>
      </c>
      <c r="DE393">
        <v>57.5</v>
      </c>
      <c r="DF393">
        <v>6.7999999999999996E-3</v>
      </c>
      <c r="DG393">
        <v>80.142200000000003</v>
      </c>
      <c r="DH393" t="s">
        <v>1550</v>
      </c>
      <c r="DI393" t="s">
        <v>1549</v>
      </c>
      <c r="DJ393">
        <v>0</v>
      </c>
      <c r="DK393">
        <v>65</v>
      </c>
      <c r="DL393">
        <v>1.2E-2</v>
      </c>
      <c r="DM393">
        <v>85.350200000000001</v>
      </c>
      <c r="DN393" t="s">
        <v>1550</v>
      </c>
      <c r="DO393" t="s">
        <v>1549</v>
      </c>
      <c r="DP393">
        <v>0</v>
      </c>
      <c r="DQ393">
        <v>52</v>
      </c>
      <c r="DR393">
        <v>1.17E-2</v>
      </c>
      <c r="DS393">
        <v>83.515799999999999</v>
      </c>
      <c r="DT393">
        <v>0</v>
      </c>
      <c r="DU393">
        <v>0</v>
      </c>
    </row>
    <row r="394" spans="1:125" x14ac:dyDescent="0.25">
      <c r="A394">
        <v>0</v>
      </c>
      <c r="B394" t="s">
        <v>1552</v>
      </c>
      <c r="C394" t="s">
        <v>32</v>
      </c>
      <c r="D394" t="s">
        <v>1553</v>
      </c>
      <c r="E394" t="s">
        <v>1552</v>
      </c>
      <c r="F394">
        <v>1E-4</v>
      </c>
      <c r="G394">
        <v>45</v>
      </c>
      <c r="H394">
        <v>3.27E-2</v>
      </c>
      <c r="I394">
        <v>44.565600000000003</v>
      </c>
      <c r="J394" t="s">
        <v>1553</v>
      </c>
      <c r="K394" t="s">
        <v>1552</v>
      </c>
      <c r="L394">
        <v>1E-4</v>
      </c>
      <c r="M394">
        <v>45</v>
      </c>
      <c r="N394">
        <v>3.27E-2</v>
      </c>
      <c r="O394">
        <v>44.565600000000003</v>
      </c>
      <c r="P394" t="s">
        <v>1553</v>
      </c>
      <c r="Q394" t="s">
        <v>1552</v>
      </c>
      <c r="R394">
        <v>1E-3</v>
      </c>
      <c r="S394">
        <v>14.451000000000001</v>
      </c>
      <c r="T394">
        <v>4.3299999999999998E-2</v>
      </c>
      <c r="U394">
        <v>13.0259</v>
      </c>
      <c r="V394" t="s">
        <v>1553</v>
      </c>
      <c r="W394" t="s">
        <v>1552</v>
      </c>
      <c r="X394">
        <v>0</v>
      </c>
      <c r="Y394">
        <v>70</v>
      </c>
      <c r="Z394">
        <v>8.0999999999999996E-3</v>
      </c>
      <c r="AA394">
        <v>91.489599999999996</v>
      </c>
      <c r="AB394" t="s">
        <v>1554</v>
      </c>
      <c r="AC394" t="s">
        <v>1552</v>
      </c>
      <c r="AD394">
        <v>0</v>
      </c>
      <c r="AE394">
        <v>55</v>
      </c>
      <c r="AF394">
        <v>1.6299999999999999E-2</v>
      </c>
      <c r="AG394">
        <v>76.965699999999998</v>
      </c>
      <c r="AH394" t="s">
        <v>1553</v>
      </c>
      <c r="AI394" t="s">
        <v>1552</v>
      </c>
      <c r="AJ394">
        <v>0</v>
      </c>
      <c r="AK394">
        <v>60</v>
      </c>
      <c r="AL394">
        <v>2.1499999999999998E-2</v>
      </c>
      <c r="AM394">
        <v>80.681399999999996</v>
      </c>
      <c r="AN394" t="s">
        <v>1554</v>
      </c>
      <c r="AO394" t="s">
        <v>1552</v>
      </c>
      <c r="AP394">
        <v>0</v>
      </c>
      <c r="AQ394">
        <v>75</v>
      </c>
      <c r="AR394">
        <v>6.4999999999999997E-3</v>
      </c>
      <c r="AS394">
        <v>82.836500000000001</v>
      </c>
      <c r="AT394" t="s">
        <v>1553</v>
      </c>
      <c r="AU394" t="s">
        <v>1552</v>
      </c>
      <c r="AV394">
        <v>0</v>
      </c>
      <c r="AW394">
        <v>100</v>
      </c>
      <c r="AX394">
        <v>3.0000000000000001E-3</v>
      </c>
      <c r="AY394">
        <v>93.667299999999997</v>
      </c>
      <c r="AZ394" t="s">
        <v>1553</v>
      </c>
      <c r="BA394" t="s">
        <v>1552</v>
      </c>
      <c r="BB394">
        <v>0</v>
      </c>
      <c r="BC394">
        <v>100</v>
      </c>
      <c r="BD394">
        <v>2.8E-3</v>
      </c>
      <c r="BE394">
        <v>94.765600000000006</v>
      </c>
      <c r="BF394" t="s">
        <v>1553</v>
      </c>
      <c r="BG394" t="s">
        <v>1552</v>
      </c>
      <c r="BH394">
        <v>0</v>
      </c>
      <c r="BI394">
        <v>73.75</v>
      </c>
      <c r="BJ394">
        <v>1.32E-2</v>
      </c>
      <c r="BK394">
        <v>80.203500000000005</v>
      </c>
      <c r="BL394" t="s">
        <v>1553</v>
      </c>
      <c r="BM394" t="s">
        <v>1552</v>
      </c>
      <c r="BN394">
        <v>0</v>
      </c>
      <c r="BO394">
        <v>90</v>
      </c>
      <c r="BP394">
        <v>4.7000000000000002E-3</v>
      </c>
      <c r="BQ394">
        <v>95.484399999999994</v>
      </c>
      <c r="BR394" t="s">
        <v>1553</v>
      </c>
      <c r="BS394" t="s">
        <v>1552</v>
      </c>
      <c r="BT394">
        <v>0</v>
      </c>
      <c r="BU394">
        <v>33.666699999999999</v>
      </c>
      <c r="BV394">
        <v>3.85E-2</v>
      </c>
      <c r="BW394">
        <v>38.438600000000001</v>
      </c>
      <c r="BX394" t="s">
        <v>1554</v>
      </c>
      <c r="BY394" t="s">
        <v>1552</v>
      </c>
      <c r="BZ394">
        <v>1E-4</v>
      </c>
      <c r="CA394">
        <v>30.714300000000001</v>
      </c>
      <c r="CB394">
        <v>3.5200000000000002E-2</v>
      </c>
      <c r="CC394">
        <v>41.420900000000003</v>
      </c>
      <c r="CD394" t="s">
        <v>1554</v>
      </c>
      <c r="CE394" t="s">
        <v>1552</v>
      </c>
      <c r="CF394">
        <v>0</v>
      </c>
      <c r="CG394">
        <v>37</v>
      </c>
      <c r="CH394">
        <v>1.41E-2</v>
      </c>
      <c r="CI394">
        <v>59.166699999999999</v>
      </c>
      <c r="CJ394" t="s">
        <v>1553</v>
      </c>
      <c r="CK394" t="s">
        <v>1552</v>
      </c>
      <c r="CL394">
        <v>0</v>
      </c>
      <c r="CM394">
        <v>100</v>
      </c>
      <c r="CN394">
        <v>2.0999999999999999E-3</v>
      </c>
      <c r="CO394">
        <v>95.254000000000005</v>
      </c>
      <c r="CP394" t="s">
        <v>1555</v>
      </c>
      <c r="CQ394" t="s">
        <v>1552</v>
      </c>
      <c r="CR394">
        <v>0</v>
      </c>
      <c r="CS394">
        <v>90</v>
      </c>
      <c r="CT394">
        <v>4.4999999999999997E-3</v>
      </c>
      <c r="CU394">
        <v>94.291200000000003</v>
      </c>
      <c r="CV394" t="s">
        <v>1553</v>
      </c>
      <c r="CW394" t="s">
        <v>1552</v>
      </c>
      <c r="CX394">
        <v>0</v>
      </c>
      <c r="CY394">
        <v>80</v>
      </c>
      <c r="CZ394">
        <v>5.3E-3</v>
      </c>
      <c r="DA394">
        <v>94.874600000000001</v>
      </c>
      <c r="DB394" t="s">
        <v>1553</v>
      </c>
      <c r="DC394" t="s">
        <v>1552</v>
      </c>
      <c r="DD394">
        <v>0</v>
      </c>
      <c r="DE394">
        <v>100</v>
      </c>
      <c r="DF394">
        <v>3.5999999999999999E-3</v>
      </c>
      <c r="DG394">
        <v>94.148799999999994</v>
      </c>
      <c r="DH394" t="s">
        <v>1554</v>
      </c>
      <c r="DI394" t="s">
        <v>1552</v>
      </c>
      <c r="DJ394">
        <v>0</v>
      </c>
      <c r="DK394">
        <v>60</v>
      </c>
      <c r="DL394">
        <v>1.67E-2</v>
      </c>
      <c r="DM394">
        <v>76.128299999999996</v>
      </c>
      <c r="DN394" t="e">
        <f>-SRRRLREE</f>
        <v>#NAME?</v>
      </c>
      <c r="DO394" t="s">
        <v>1552</v>
      </c>
      <c r="DP394">
        <v>0</v>
      </c>
      <c r="DQ394">
        <v>65</v>
      </c>
      <c r="DR394">
        <v>1.15E-2</v>
      </c>
      <c r="DS394">
        <v>84.122699999999995</v>
      </c>
      <c r="DT394">
        <v>1E-4</v>
      </c>
      <c r="DU394">
        <v>0</v>
      </c>
    </row>
    <row r="395" spans="1:125" x14ac:dyDescent="0.25">
      <c r="A395">
        <v>0</v>
      </c>
      <c r="B395" t="s">
        <v>1556</v>
      </c>
      <c r="C395" t="s">
        <v>32</v>
      </c>
      <c r="D395" t="s">
        <v>1557</v>
      </c>
      <c r="E395" t="s">
        <v>1556</v>
      </c>
      <c r="F395">
        <v>0</v>
      </c>
      <c r="G395">
        <v>63.571399999999997</v>
      </c>
      <c r="H395">
        <v>1.21E-2</v>
      </c>
      <c r="I395">
        <v>88.112899999999996</v>
      </c>
      <c r="J395" t="s">
        <v>1557</v>
      </c>
      <c r="K395" t="s">
        <v>1556</v>
      </c>
      <c r="L395">
        <v>0</v>
      </c>
      <c r="M395">
        <v>63.571399999999997</v>
      </c>
      <c r="N395">
        <v>1.21E-2</v>
      </c>
      <c r="O395">
        <v>88.112899999999996</v>
      </c>
      <c r="P395" t="s">
        <v>1558</v>
      </c>
      <c r="Q395" t="s">
        <v>1556</v>
      </c>
      <c r="R395">
        <v>0</v>
      </c>
      <c r="S395">
        <v>53.846200000000003</v>
      </c>
      <c r="T395">
        <v>9.5999999999999992E-3</v>
      </c>
      <c r="U395">
        <v>86.672600000000003</v>
      </c>
      <c r="V395" t="s">
        <v>1557</v>
      </c>
      <c r="W395" t="s">
        <v>1556</v>
      </c>
      <c r="X395">
        <v>0</v>
      </c>
      <c r="Y395">
        <v>55</v>
      </c>
      <c r="Z395">
        <v>6.7999999999999996E-3</v>
      </c>
      <c r="AA395">
        <v>94.997299999999996</v>
      </c>
      <c r="AB395" t="s">
        <v>1559</v>
      </c>
      <c r="AC395" t="s">
        <v>1556</v>
      </c>
      <c r="AD395">
        <v>0</v>
      </c>
      <c r="AE395">
        <v>63.75</v>
      </c>
      <c r="AF395">
        <v>9.7999999999999997E-3</v>
      </c>
      <c r="AG395">
        <v>92.417900000000003</v>
      </c>
      <c r="AH395" t="s">
        <v>1557</v>
      </c>
      <c r="AI395" t="s">
        <v>1556</v>
      </c>
      <c r="AJ395">
        <v>0</v>
      </c>
      <c r="AK395">
        <v>49.5</v>
      </c>
      <c r="AL395">
        <v>1.5299999999999999E-2</v>
      </c>
      <c r="AM395">
        <v>91.601399999999998</v>
      </c>
      <c r="AN395" t="s">
        <v>1557</v>
      </c>
      <c r="AO395" t="s">
        <v>1556</v>
      </c>
      <c r="AP395">
        <v>0</v>
      </c>
      <c r="AQ395">
        <v>58.75</v>
      </c>
      <c r="AR395">
        <v>7.7000000000000002E-3</v>
      </c>
      <c r="AS395">
        <v>77.359800000000007</v>
      </c>
      <c r="AT395" t="s">
        <v>1559</v>
      </c>
      <c r="AU395" t="s">
        <v>1556</v>
      </c>
      <c r="AV395">
        <v>0</v>
      </c>
      <c r="AW395">
        <v>65</v>
      </c>
      <c r="AX395">
        <v>4.4999999999999997E-3</v>
      </c>
      <c r="AY395">
        <v>86.338999999999999</v>
      </c>
      <c r="AZ395" t="s">
        <v>1559</v>
      </c>
      <c r="BA395" t="s">
        <v>1556</v>
      </c>
      <c r="BB395">
        <v>0</v>
      </c>
      <c r="BC395">
        <v>70</v>
      </c>
      <c r="BD395">
        <v>4.4999999999999997E-3</v>
      </c>
      <c r="BE395">
        <v>86.7791</v>
      </c>
      <c r="BF395" t="s">
        <v>1559</v>
      </c>
      <c r="BG395" t="s">
        <v>1556</v>
      </c>
      <c r="BH395">
        <v>0</v>
      </c>
      <c r="BI395">
        <v>56.875</v>
      </c>
      <c r="BJ395">
        <v>1.11E-2</v>
      </c>
      <c r="BK395">
        <v>87.073499999999996</v>
      </c>
      <c r="BL395" t="s">
        <v>1559</v>
      </c>
      <c r="BM395" t="s">
        <v>1556</v>
      </c>
      <c r="BN395">
        <v>0</v>
      </c>
      <c r="BO395">
        <v>52</v>
      </c>
      <c r="BP395">
        <v>9.4000000000000004E-3</v>
      </c>
      <c r="BQ395">
        <v>80.111699999999999</v>
      </c>
      <c r="BR395" t="s">
        <v>1557</v>
      </c>
      <c r="BS395" t="s">
        <v>1556</v>
      </c>
      <c r="BT395">
        <v>0</v>
      </c>
      <c r="BU395">
        <v>44</v>
      </c>
      <c r="BV395">
        <v>1.5900000000000001E-2</v>
      </c>
      <c r="BW395">
        <v>76.3857</v>
      </c>
      <c r="BX395" t="s">
        <v>1560</v>
      </c>
      <c r="BY395" t="s">
        <v>1556</v>
      </c>
      <c r="BZ395">
        <v>0</v>
      </c>
      <c r="CA395">
        <v>43.5</v>
      </c>
      <c r="CB395">
        <v>1.2999999999999999E-2</v>
      </c>
      <c r="CC395">
        <v>82.161799999999999</v>
      </c>
      <c r="CD395" t="s">
        <v>1560</v>
      </c>
      <c r="CE395" t="s">
        <v>1556</v>
      </c>
      <c r="CF395">
        <v>0</v>
      </c>
      <c r="CG395">
        <v>57.5</v>
      </c>
      <c r="CH395">
        <v>5.8999999999999999E-3</v>
      </c>
      <c r="CI395">
        <v>89.979799999999997</v>
      </c>
      <c r="CJ395" t="s">
        <v>1557</v>
      </c>
      <c r="CK395" t="s">
        <v>1556</v>
      </c>
      <c r="CL395">
        <v>0</v>
      </c>
      <c r="CM395">
        <v>70</v>
      </c>
      <c r="CN395">
        <v>3.0999999999999999E-3</v>
      </c>
      <c r="CO395">
        <v>89.457700000000003</v>
      </c>
      <c r="CP395" t="s">
        <v>1559</v>
      </c>
      <c r="CQ395" t="s">
        <v>1556</v>
      </c>
      <c r="CR395">
        <v>0</v>
      </c>
      <c r="CS395">
        <v>58.333300000000001</v>
      </c>
      <c r="CT395">
        <v>6.6E-3</v>
      </c>
      <c r="CU395">
        <v>85.982500000000002</v>
      </c>
      <c r="CV395" t="s">
        <v>1559</v>
      </c>
      <c r="CW395" t="s">
        <v>1556</v>
      </c>
      <c r="CX395">
        <v>0</v>
      </c>
      <c r="CY395">
        <v>58.75</v>
      </c>
      <c r="CZ395">
        <v>7.7999999999999996E-3</v>
      </c>
      <c r="DA395">
        <v>86.703999999999994</v>
      </c>
      <c r="DB395" t="s">
        <v>1559</v>
      </c>
      <c r="DC395" t="s">
        <v>1556</v>
      </c>
      <c r="DD395">
        <v>0</v>
      </c>
      <c r="DE395">
        <v>60</v>
      </c>
      <c r="DF395">
        <v>5.1000000000000004E-3</v>
      </c>
      <c r="DG395">
        <v>87.916700000000006</v>
      </c>
      <c r="DH395" t="s">
        <v>1559</v>
      </c>
      <c r="DI395" t="s">
        <v>1556</v>
      </c>
      <c r="DJ395">
        <v>0</v>
      </c>
      <c r="DK395">
        <v>50</v>
      </c>
      <c r="DL395">
        <v>1.4999999999999999E-2</v>
      </c>
      <c r="DM395">
        <v>79.438699999999997</v>
      </c>
      <c r="DN395" t="s">
        <v>1557</v>
      </c>
      <c r="DO395" t="s">
        <v>1556</v>
      </c>
      <c r="DP395">
        <v>0</v>
      </c>
      <c r="DQ395">
        <v>40</v>
      </c>
      <c r="DR395">
        <v>2.18E-2</v>
      </c>
      <c r="DS395">
        <v>64.394099999999995</v>
      </c>
      <c r="DT395">
        <v>0</v>
      </c>
      <c r="DU395">
        <v>0</v>
      </c>
    </row>
    <row r="396" spans="1:125" x14ac:dyDescent="0.25">
      <c r="A396">
        <v>0</v>
      </c>
      <c r="B396" t="s">
        <v>1561</v>
      </c>
      <c r="C396" t="s">
        <v>32</v>
      </c>
      <c r="D396" t="s">
        <v>1562</v>
      </c>
      <c r="E396" t="s">
        <v>1561</v>
      </c>
      <c r="F396">
        <v>0</v>
      </c>
      <c r="G396">
        <v>60.714300000000001</v>
      </c>
      <c r="H396">
        <v>1.72E-2</v>
      </c>
      <c r="I396">
        <v>75.028300000000002</v>
      </c>
      <c r="J396" t="s">
        <v>1562</v>
      </c>
      <c r="K396" t="s">
        <v>1561</v>
      </c>
      <c r="L396">
        <v>0</v>
      </c>
      <c r="M396">
        <v>60.714300000000001</v>
      </c>
      <c r="N396">
        <v>1.72E-2</v>
      </c>
      <c r="O396">
        <v>75.028300000000002</v>
      </c>
      <c r="P396" t="s">
        <v>1562</v>
      </c>
      <c r="Q396" t="s">
        <v>1561</v>
      </c>
      <c r="R396">
        <v>0</v>
      </c>
      <c r="S396">
        <v>87.5</v>
      </c>
      <c r="T396">
        <v>8.5000000000000006E-3</v>
      </c>
      <c r="U396">
        <v>90.422200000000004</v>
      </c>
      <c r="V396" t="s">
        <v>1562</v>
      </c>
      <c r="W396" t="s">
        <v>1561</v>
      </c>
      <c r="X396">
        <v>0</v>
      </c>
      <c r="Y396">
        <v>75</v>
      </c>
      <c r="Z396">
        <v>1.0500000000000001E-2</v>
      </c>
      <c r="AA396">
        <v>83.981200000000001</v>
      </c>
      <c r="AB396" t="s">
        <v>1562</v>
      </c>
      <c r="AC396" t="s">
        <v>1561</v>
      </c>
      <c r="AD396">
        <v>0</v>
      </c>
      <c r="AE396">
        <v>63.75</v>
      </c>
      <c r="AF396">
        <v>1.46E-2</v>
      </c>
      <c r="AG396">
        <v>81.053700000000006</v>
      </c>
      <c r="AH396" t="s">
        <v>1563</v>
      </c>
      <c r="AI396" t="s">
        <v>1561</v>
      </c>
      <c r="AJ396">
        <v>0</v>
      </c>
      <c r="AK396">
        <v>59.285699999999999</v>
      </c>
      <c r="AL396">
        <v>2.5600000000000001E-2</v>
      </c>
      <c r="AM396">
        <v>73.005700000000004</v>
      </c>
      <c r="AN396" t="s">
        <v>1562</v>
      </c>
      <c r="AO396" t="s">
        <v>1561</v>
      </c>
      <c r="AP396">
        <v>0</v>
      </c>
      <c r="AQ396">
        <v>75</v>
      </c>
      <c r="AR396">
        <v>6.4999999999999997E-3</v>
      </c>
      <c r="AS396">
        <v>82.453199999999995</v>
      </c>
      <c r="AT396" t="s">
        <v>1562</v>
      </c>
      <c r="AU396" t="s">
        <v>1561</v>
      </c>
      <c r="AV396">
        <v>0</v>
      </c>
      <c r="AW396">
        <v>65</v>
      </c>
      <c r="AX396">
        <v>7.3000000000000001E-3</v>
      </c>
      <c r="AY396">
        <v>73.558599999999998</v>
      </c>
      <c r="AZ396" t="s">
        <v>1562</v>
      </c>
      <c r="BA396" t="s">
        <v>1561</v>
      </c>
      <c r="BB396">
        <v>0</v>
      </c>
      <c r="BC396">
        <v>70</v>
      </c>
      <c r="BD396">
        <v>7.3000000000000001E-3</v>
      </c>
      <c r="BE396">
        <v>73.9084</v>
      </c>
      <c r="BF396" t="s">
        <v>1562</v>
      </c>
      <c r="BG396" t="s">
        <v>1561</v>
      </c>
      <c r="BH396">
        <v>0</v>
      </c>
      <c r="BI396">
        <v>75</v>
      </c>
      <c r="BJ396">
        <v>1.1900000000000001E-2</v>
      </c>
      <c r="BK396">
        <v>84.7012</v>
      </c>
      <c r="BL396" t="s">
        <v>1562</v>
      </c>
      <c r="BM396" t="s">
        <v>1561</v>
      </c>
      <c r="BN396">
        <v>0</v>
      </c>
      <c r="BO396">
        <v>70</v>
      </c>
      <c r="BP396">
        <v>1.01E-2</v>
      </c>
      <c r="BQ396">
        <v>77.3048</v>
      </c>
      <c r="BR396" t="s">
        <v>1563</v>
      </c>
      <c r="BS396" t="s">
        <v>1561</v>
      </c>
      <c r="BT396">
        <v>0</v>
      </c>
      <c r="BU396">
        <v>75</v>
      </c>
      <c r="BV396">
        <v>9.9000000000000008E-3</v>
      </c>
      <c r="BW396">
        <v>90.870099999999994</v>
      </c>
      <c r="BX396" t="s">
        <v>1563</v>
      </c>
      <c r="BY396" t="s">
        <v>1561</v>
      </c>
      <c r="BZ396">
        <v>0</v>
      </c>
      <c r="CA396">
        <v>90</v>
      </c>
      <c r="CB396">
        <v>7.3000000000000001E-3</v>
      </c>
      <c r="CC396">
        <v>95.116</v>
      </c>
      <c r="CD396" t="s">
        <v>1563</v>
      </c>
      <c r="CE396" t="s">
        <v>1561</v>
      </c>
      <c r="CF396">
        <v>0</v>
      </c>
      <c r="CG396">
        <v>100</v>
      </c>
      <c r="CH396">
        <v>3.8999999999999998E-3</v>
      </c>
      <c r="CI396">
        <v>95.612399999999994</v>
      </c>
      <c r="CJ396" t="s">
        <v>1562</v>
      </c>
      <c r="CK396" t="s">
        <v>1561</v>
      </c>
      <c r="CL396">
        <v>0</v>
      </c>
      <c r="CM396">
        <v>70</v>
      </c>
      <c r="CN396">
        <v>4.1000000000000003E-3</v>
      </c>
      <c r="CO396">
        <v>82.224599999999995</v>
      </c>
      <c r="CP396" t="s">
        <v>1562</v>
      </c>
      <c r="CQ396" t="s">
        <v>1561</v>
      </c>
      <c r="CR396">
        <v>0</v>
      </c>
      <c r="CS396">
        <v>65</v>
      </c>
      <c r="CT396">
        <v>9.1000000000000004E-3</v>
      </c>
      <c r="CU396">
        <v>74.822800000000001</v>
      </c>
      <c r="CV396" t="s">
        <v>1562</v>
      </c>
      <c r="CW396" t="s">
        <v>1561</v>
      </c>
      <c r="CX396">
        <v>0</v>
      </c>
      <c r="CY396">
        <v>63.75</v>
      </c>
      <c r="CZ396">
        <v>1.14E-2</v>
      </c>
      <c r="DA396">
        <v>73.566400000000002</v>
      </c>
      <c r="DB396" t="s">
        <v>1562</v>
      </c>
      <c r="DC396" t="s">
        <v>1561</v>
      </c>
      <c r="DD396">
        <v>0</v>
      </c>
      <c r="DE396">
        <v>60</v>
      </c>
      <c r="DF396">
        <v>8.3000000000000001E-3</v>
      </c>
      <c r="DG396">
        <v>73.784199999999998</v>
      </c>
      <c r="DH396" t="s">
        <v>1562</v>
      </c>
      <c r="DI396" t="s">
        <v>1561</v>
      </c>
      <c r="DJ396">
        <v>0</v>
      </c>
      <c r="DK396">
        <v>60</v>
      </c>
      <c r="DL396">
        <v>1.5800000000000002E-2</v>
      </c>
      <c r="DM396">
        <v>77.831199999999995</v>
      </c>
      <c r="DN396" t="s">
        <v>1562</v>
      </c>
      <c r="DO396" t="s">
        <v>1561</v>
      </c>
      <c r="DP396">
        <v>0</v>
      </c>
      <c r="DQ396">
        <v>58.75</v>
      </c>
      <c r="DR396">
        <v>1.84E-2</v>
      </c>
      <c r="DS396">
        <v>70.073999999999998</v>
      </c>
      <c r="DT396">
        <v>0</v>
      </c>
      <c r="DU396">
        <v>0</v>
      </c>
    </row>
    <row r="397" spans="1:125" x14ac:dyDescent="0.25">
      <c r="A397">
        <v>0</v>
      </c>
      <c r="B397" t="s">
        <v>1564</v>
      </c>
      <c r="C397" t="s">
        <v>32</v>
      </c>
      <c r="D397" t="s">
        <v>1565</v>
      </c>
      <c r="E397" t="s">
        <v>1564</v>
      </c>
      <c r="F397">
        <v>2.9999999999999997E-4</v>
      </c>
      <c r="G397">
        <v>25.444400000000002</v>
      </c>
      <c r="H397">
        <v>6.3700000000000007E-2</v>
      </c>
      <c r="I397">
        <v>20.286799999999999</v>
      </c>
      <c r="J397" t="s">
        <v>1565</v>
      </c>
      <c r="K397" t="s">
        <v>1564</v>
      </c>
      <c r="L397">
        <v>2.9999999999999997E-4</v>
      </c>
      <c r="M397">
        <v>25.444400000000002</v>
      </c>
      <c r="N397">
        <v>6.3700000000000007E-2</v>
      </c>
      <c r="O397">
        <v>20.286799999999999</v>
      </c>
      <c r="P397" t="s">
        <v>1565</v>
      </c>
      <c r="Q397" t="s">
        <v>1564</v>
      </c>
      <c r="R397">
        <v>4.1999999999999997E-3</v>
      </c>
      <c r="S397">
        <v>7.4092000000000002</v>
      </c>
      <c r="T397">
        <v>8.3000000000000004E-2</v>
      </c>
      <c r="U397">
        <v>4.2171000000000003</v>
      </c>
      <c r="V397" t="s">
        <v>1565</v>
      </c>
      <c r="W397" t="s">
        <v>1564</v>
      </c>
      <c r="X397">
        <v>0</v>
      </c>
      <c r="Y397">
        <v>56.666699999999999</v>
      </c>
      <c r="Z397">
        <v>1.46E-2</v>
      </c>
      <c r="AA397">
        <v>69.961200000000005</v>
      </c>
      <c r="AB397" t="s">
        <v>1565</v>
      </c>
      <c r="AC397" t="s">
        <v>1564</v>
      </c>
      <c r="AD397">
        <v>1E-4</v>
      </c>
      <c r="AE397">
        <v>35.571399999999997</v>
      </c>
      <c r="AF397">
        <v>3.5099999999999999E-2</v>
      </c>
      <c r="AG397">
        <v>41.855899999999998</v>
      </c>
      <c r="AH397" t="s">
        <v>1565</v>
      </c>
      <c r="AI397" t="s">
        <v>1564</v>
      </c>
      <c r="AJ397">
        <v>2.0000000000000001E-4</v>
      </c>
      <c r="AK397">
        <v>24.947399999999998</v>
      </c>
      <c r="AL397">
        <v>5.6899999999999999E-2</v>
      </c>
      <c r="AM397">
        <v>30.3172</v>
      </c>
      <c r="AN397" t="s">
        <v>1566</v>
      </c>
      <c r="AO397" t="s">
        <v>1564</v>
      </c>
      <c r="AP397">
        <v>0</v>
      </c>
      <c r="AQ397">
        <v>53.571399999999997</v>
      </c>
      <c r="AR397">
        <v>9.1000000000000004E-3</v>
      </c>
      <c r="AS397">
        <v>71.773700000000005</v>
      </c>
      <c r="AT397" t="s">
        <v>1567</v>
      </c>
      <c r="AU397" t="s">
        <v>1564</v>
      </c>
      <c r="AV397">
        <v>0</v>
      </c>
      <c r="AW397">
        <v>65</v>
      </c>
      <c r="AX397">
        <v>5.4999999999999997E-3</v>
      </c>
      <c r="AY397">
        <v>81.485600000000005</v>
      </c>
      <c r="AZ397" t="s">
        <v>1568</v>
      </c>
      <c r="BA397" t="s">
        <v>1564</v>
      </c>
      <c r="BB397">
        <v>0</v>
      </c>
      <c r="BC397">
        <v>60</v>
      </c>
      <c r="BD397">
        <v>5.5999999999999999E-3</v>
      </c>
      <c r="BE397">
        <v>81.599800000000002</v>
      </c>
      <c r="BF397" t="s">
        <v>1565</v>
      </c>
      <c r="BG397" t="s">
        <v>1564</v>
      </c>
      <c r="BH397">
        <v>1E-4</v>
      </c>
      <c r="BI397">
        <v>44.5</v>
      </c>
      <c r="BJ397">
        <v>2.2599999999999999E-2</v>
      </c>
      <c r="BK397">
        <v>52.038600000000002</v>
      </c>
      <c r="BL397" t="s">
        <v>1569</v>
      </c>
      <c r="BM397" t="s">
        <v>1564</v>
      </c>
      <c r="BN397">
        <v>0</v>
      </c>
      <c r="BO397">
        <v>70</v>
      </c>
      <c r="BP397">
        <v>8.3999999999999995E-3</v>
      </c>
      <c r="BQ397">
        <v>83.879000000000005</v>
      </c>
      <c r="BR397" t="s">
        <v>1565</v>
      </c>
      <c r="BS397" t="s">
        <v>1564</v>
      </c>
      <c r="BT397">
        <v>1E-4</v>
      </c>
      <c r="BU397">
        <v>28.4</v>
      </c>
      <c r="BV397">
        <v>5.1499999999999997E-2</v>
      </c>
      <c r="BW397">
        <v>27.130199999999999</v>
      </c>
      <c r="BX397" t="s">
        <v>1565</v>
      </c>
      <c r="BY397" t="s">
        <v>1564</v>
      </c>
      <c r="BZ397">
        <v>1E-4</v>
      </c>
      <c r="CA397">
        <v>27.4</v>
      </c>
      <c r="CB397">
        <v>4.6199999999999998E-2</v>
      </c>
      <c r="CC397">
        <v>30.631499999999999</v>
      </c>
      <c r="CD397" t="s">
        <v>1565</v>
      </c>
      <c r="CE397" t="s">
        <v>1564</v>
      </c>
      <c r="CF397">
        <v>0</v>
      </c>
      <c r="CG397">
        <v>28.75</v>
      </c>
      <c r="CH397">
        <v>2.4E-2</v>
      </c>
      <c r="CI397">
        <v>38.4221</v>
      </c>
      <c r="CJ397" t="s">
        <v>1570</v>
      </c>
      <c r="CK397" t="s">
        <v>1564</v>
      </c>
      <c r="CL397">
        <v>0</v>
      </c>
      <c r="CM397">
        <v>70</v>
      </c>
      <c r="CN397">
        <v>4.3E-3</v>
      </c>
      <c r="CO397">
        <v>81.1935</v>
      </c>
      <c r="CP397" t="s">
        <v>1570</v>
      </c>
      <c r="CQ397" t="s">
        <v>1564</v>
      </c>
      <c r="CR397">
        <v>0</v>
      </c>
      <c r="CS397">
        <v>65</v>
      </c>
      <c r="CT397">
        <v>8.6999999999999994E-3</v>
      </c>
      <c r="CU397">
        <v>76.274199999999993</v>
      </c>
      <c r="CV397" t="s">
        <v>1570</v>
      </c>
      <c r="CW397" t="s">
        <v>1564</v>
      </c>
      <c r="CX397">
        <v>0</v>
      </c>
      <c r="CY397">
        <v>61.25</v>
      </c>
      <c r="CZ397">
        <v>1.0500000000000001E-2</v>
      </c>
      <c r="DA397">
        <v>76.4499</v>
      </c>
      <c r="DB397" t="s">
        <v>1570</v>
      </c>
      <c r="DC397" t="s">
        <v>1564</v>
      </c>
      <c r="DD397">
        <v>0</v>
      </c>
      <c r="DE397">
        <v>57.5</v>
      </c>
      <c r="DF397">
        <v>7.7000000000000002E-3</v>
      </c>
      <c r="DG397">
        <v>76.372100000000003</v>
      </c>
      <c r="DH397" t="s">
        <v>1565</v>
      </c>
      <c r="DI397" t="s">
        <v>1564</v>
      </c>
      <c r="DJ397">
        <v>0</v>
      </c>
      <c r="DK397">
        <v>55</v>
      </c>
      <c r="DL397">
        <v>2.1700000000000001E-2</v>
      </c>
      <c r="DM397">
        <v>67.437700000000007</v>
      </c>
      <c r="DN397" t="s">
        <v>1565</v>
      </c>
      <c r="DO397" t="s">
        <v>1564</v>
      </c>
      <c r="DP397">
        <v>0</v>
      </c>
      <c r="DQ397">
        <v>65</v>
      </c>
      <c r="DR397">
        <v>1.4E-2</v>
      </c>
      <c r="DS397">
        <v>78.784199999999998</v>
      </c>
      <c r="DT397">
        <v>2.9999999999999997E-4</v>
      </c>
      <c r="DU397">
        <v>0</v>
      </c>
    </row>
    <row r="398" spans="1:125" x14ac:dyDescent="0.25">
      <c r="A398">
        <v>0</v>
      </c>
      <c r="B398" t="s">
        <v>1571</v>
      </c>
      <c r="C398" t="s">
        <v>32</v>
      </c>
      <c r="D398" t="s">
        <v>1572</v>
      </c>
      <c r="E398" t="s">
        <v>1571</v>
      </c>
      <c r="F398">
        <v>0</v>
      </c>
      <c r="G398">
        <v>58.75</v>
      </c>
      <c r="H398">
        <v>1.4999999999999999E-2</v>
      </c>
      <c r="I398">
        <v>80.610500000000002</v>
      </c>
      <c r="J398" t="s">
        <v>1572</v>
      </c>
      <c r="K398" t="s">
        <v>1571</v>
      </c>
      <c r="L398">
        <v>0</v>
      </c>
      <c r="M398">
        <v>58.75</v>
      </c>
      <c r="N398">
        <v>1.4999999999999999E-2</v>
      </c>
      <c r="O398">
        <v>80.610500000000002</v>
      </c>
      <c r="P398" t="s">
        <v>1572</v>
      </c>
      <c r="Q398" t="s">
        <v>1571</v>
      </c>
      <c r="R398">
        <v>0</v>
      </c>
      <c r="S398">
        <v>85</v>
      </c>
      <c r="T398">
        <v>6.4999999999999997E-3</v>
      </c>
      <c r="U398">
        <v>95.315600000000003</v>
      </c>
      <c r="V398" t="s">
        <v>1572</v>
      </c>
      <c r="W398" t="s">
        <v>1571</v>
      </c>
      <c r="X398">
        <v>0</v>
      </c>
      <c r="Y398">
        <v>70</v>
      </c>
      <c r="Z398">
        <v>5.1000000000000004E-3</v>
      </c>
      <c r="AA398">
        <v>96.279700000000005</v>
      </c>
      <c r="AB398" t="s">
        <v>1572</v>
      </c>
      <c r="AC398" t="s">
        <v>1571</v>
      </c>
      <c r="AD398">
        <v>0</v>
      </c>
      <c r="AE398">
        <v>75</v>
      </c>
      <c r="AF398">
        <v>6.3E-3</v>
      </c>
      <c r="AG398">
        <v>96.26</v>
      </c>
      <c r="AH398" t="s">
        <v>1572</v>
      </c>
      <c r="AI398" t="s">
        <v>1571</v>
      </c>
      <c r="AJ398">
        <v>0</v>
      </c>
      <c r="AK398">
        <v>77.5</v>
      </c>
      <c r="AL398">
        <v>1.01E-2</v>
      </c>
      <c r="AM398">
        <v>96.124600000000001</v>
      </c>
      <c r="AN398" t="s">
        <v>1572</v>
      </c>
      <c r="AO398" t="s">
        <v>1571</v>
      </c>
      <c r="AP398">
        <v>0</v>
      </c>
      <c r="AQ398">
        <v>61.666699999999999</v>
      </c>
      <c r="AR398">
        <v>4.7000000000000002E-3</v>
      </c>
      <c r="AS398">
        <v>90.474500000000006</v>
      </c>
      <c r="AT398" t="s">
        <v>1572</v>
      </c>
      <c r="AU398" t="s">
        <v>1571</v>
      </c>
      <c r="AV398">
        <v>0</v>
      </c>
      <c r="AW398">
        <v>65</v>
      </c>
      <c r="AX398">
        <v>4.0000000000000001E-3</v>
      </c>
      <c r="AY398">
        <v>88.826499999999996</v>
      </c>
      <c r="AZ398" t="s">
        <v>1572</v>
      </c>
      <c r="BA398" t="s">
        <v>1571</v>
      </c>
      <c r="BB398">
        <v>0</v>
      </c>
      <c r="BC398">
        <v>60</v>
      </c>
      <c r="BD398">
        <v>4.0000000000000001E-3</v>
      </c>
      <c r="BE398">
        <v>89.330399999999997</v>
      </c>
      <c r="BF398" t="s">
        <v>1572</v>
      </c>
      <c r="BG398" t="s">
        <v>1571</v>
      </c>
      <c r="BH398">
        <v>0</v>
      </c>
      <c r="BI398">
        <v>77.5</v>
      </c>
      <c r="BJ398">
        <v>7.4000000000000003E-3</v>
      </c>
      <c r="BK398">
        <v>95.525700000000001</v>
      </c>
      <c r="BL398" t="s">
        <v>1572</v>
      </c>
      <c r="BM398" t="s">
        <v>1571</v>
      </c>
      <c r="BN398">
        <v>0</v>
      </c>
      <c r="BO398">
        <v>75</v>
      </c>
      <c r="BP398">
        <v>5.1999999999999998E-3</v>
      </c>
      <c r="BQ398">
        <v>95.0124</v>
      </c>
      <c r="BR398" t="s">
        <v>1572</v>
      </c>
      <c r="BS398" t="s">
        <v>1571</v>
      </c>
      <c r="BT398">
        <v>0</v>
      </c>
      <c r="BU398">
        <v>75</v>
      </c>
      <c r="BV398">
        <v>9.7999999999999997E-3</v>
      </c>
      <c r="BW398">
        <v>91.113399999999999</v>
      </c>
      <c r="BX398" t="s">
        <v>1572</v>
      </c>
      <c r="BY398" t="s">
        <v>1571</v>
      </c>
      <c r="BZ398">
        <v>0</v>
      </c>
      <c r="CA398">
        <v>54</v>
      </c>
      <c r="CB398">
        <v>7.3000000000000001E-3</v>
      </c>
      <c r="CC398">
        <v>95.119299999999996</v>
      </c>
      <c r="CD398" t="s">
        <v>1572</v>
      </c>
      <c r="CE398" t="s">
        <v>1571</v>
      </c>
      <c r="CF398">
        <v>0</v>
      </c>
      <c r="CG398">
        <v>80</v>
      </c>
      <c r="CH398">
        <v>3.5000000000000001E-3</v>
      </c>
      <c r="CI398">
        <v>96.026399999999995</v>
      </c>
      <c r="CJ398" t="s">
        <v>1572</v>
      </c>
      <c r="CK398" t="s">
        <v>1571</v>
      </c>
      <c r="CL398">
        <v>0</v>
      </c>
      <c r="CM398">
        <v>70</v>
      </c>
      <c r="CN398">
        <v>2.2000000000000001E-3</v>
      </c>
      <c r="CO398">
        <v>95.119200000000006</v>
      </c>
      <c r="CP398" t="s">
        <v>1572</v>
      </c>
      <c r="CQ398" t="s">
        <v>1571</v>
      </c>
      <c r="CR398">
        <v>0</v>
      </c>
      <c r="CS398">
        <v>67.5</v>
      </c>
      <c r="CT398">
        <v>4.3E-3</v>
      </c>
      <c r="CU398">
        <v>95.046000000000006</v>
      </c>
      <c r="CV398" t="s">
        <v>1572</v>
      </c>
      <c r="CW398" t="s">
        <v>1571</v>
      </c>
      <c r="CX398">
        <v>0</v>
      </c>
      <c r="CY398">
        <v>63.75</v>
      </c>
      <c r="CZ398">
        <v>5.4000000000000003E-3</v>
      </c>
      <c r="DA398">
        <v>94.807100000000005</v>
      </c>
      <c r="DB398" t="s">
        <v>1572</v>
      </c>
      <c r="DC398" t="s">
        <v>1571</v>
      </c>
      <c r="DD398">
        <v>0</v>
      </c>
      <c r="DE398">
        <v>70</v>
      </c>
      <c r="DF398">
        <v>4.1000000000000003E-3</v>
      </c>
      <c r="DG398">
        <v>91.921499999999995</v>
      </c>
      <c r="DH398" t="s">
        <v>1572</v>
      </c>
      <c r="DI398" t="s">
        <v>1571</v>
      </c>
      <c r="DJ398">
        <v>0</v>
      </c>
      <c r="DK398">
        <v>46.5</v>
      </c>
      <c r="DL398">
        <v>1.4800000000000001E-2</v>
      </c>
      <c r="DM398">
        <v>79.727000000000004</v>
      </c>
      <c r="DN398" t="s">
        <v>1572</v>
      </c>
      <c r="DO398" t="s">
        <v>1571</v>
      </c>
      <c r="DP398">
        <v>0</v>
      </c>
      <c r="DQ398">
        <v>38.4</v>
      </c>
      <c r="DR398">
        <v>1.7500000000000002E-2</v>
      </c>
      <c r="DS398">
        <v>71.843699999999998</v>
      </c>
      <c r="DT398">
        <v>0</v>
      </c>
      <c r="DU398">
        <v>0</v>
      </c>
    </row>
    <row r="399" spans="1:125" x14ac:dyDescent="0.25">
      <c r="A399">
        <v>0</v>
      </c>
      <c r="B399" t="s">
        <v>1573</v>
      </c>
      <c r="C399" t="s">
        <v>32</v>
      </c>
      <c r="D399" t="s">
        <v>1574</v>
      </c>
      <c r="E399" t="s">
        <v>1573</v>
      </c>
      <c r="F399">
        <v>0</v>
      </c>
      <c r="G399">
        <v>49.666699999999999</v>
      </c>
      <c r="H399">
        <v>2.01E-2</v>
      </c>
      <c r="I399">
        <v>67.932400000000001</v>
      </c>
      <c r="J399" t="s">
        <v>1574</v>
      </c>
      <c r="K399" t="s">
        <v>1573</v>
      </c>
      <c r="L399">
        <v>0</v>
      </c>
      <c r="M399">
        <v>49.666699999999999</v>
      </c>
      <c r="N399">
        <v>2.01E-2</v>
      </c>
      <c r="O399">
        <v>67.932400000000001</v>
      </c>
      <c r="P399" t="s">
        <v>1575</v>
      </c>
      <c r="Q399" t="s">
        <v>1573</v>
      </c>
      <c r="R399">
        <v>5.9999999999999995E-4</v>
      </c>
      <c r="S399">
        <v>18.3611</v>
      </c>
      <c r="T399">
        <v>2.7699999999999999E-2</v>
      </c>
      <c r="U399">
        <v>29.047799999999999</v>
      </c>
      <c r="V399" t="s">
        <v>1574</v>
      </c>
      <c r="W399" t="s">
        <v>1573</v>
      </c>
      <c r="X399">
        <v>1E-4</v>
      </c>
      <c r="Y399">
        <v>24.916699999999999</v>
      </c>
      <c r="Z399">
        <v>2.8299999999999999E-2</v>
      </c>
      <c r="AA399">
        <v>37.856699999999996</v>
      </c>
      <c r="AB399" t="s">
        <v>1574</v>
      </c>
      <c r="AC399" t="s">
        <v>1573</v>
      </c>
      <c r="AD399">
        <v>2.9999999999999997E-4</v>
      </c>
      <c r="AE399">
        <v>21.1111</v>
      </c>
      <c r="AF399">
        <v>3.0200000000000001E-2</v>
      </c>
      <c r="AG399">
        <v>48.728200000000001</v>
      </c>
      <c r="AH399" t="s">
        <v>1574</v>
      </c>
      <c r="AI399" t="s">
        <v>1573</v>
      </c>
      <c r="AJ399">
        <v>8.0000000000000004E-4</v>
      </c>
      <c r="AK399">
        <v>13.504200000000001</v>
      </c>
      <c r="AL399">
        <v>4.9299999999999997E-2</v>
      </c>
      <c r="AM399">
        <v>37.407600000000002</v>
      </c>
      <c r="AN399" t="s">
        <v>1574</v>
      </c>
      <c r="AO399" t="s">
        <v>1573</v>
      </c>
      <c r="AP399">
        <v>0</v>
      </c>
      <c r="AQ399">
        <v>63.333300000000001</v>
      </c>
      <c r="AR399">
        <v>7.7000000000000002E-3</v>
      </c>
      <c r="AS399">
        <v>77.719700000000003</v>
      </c>
      <c r="AT399" t="s">
        <v>1574</v>
      </c>
      <c r="AU399" t="s">
        <v>1573</v>
      </c>
      <c r="AV399">
        <v>0</v>
      </c>
      <c r="AW399">
        <v>35</v>
      </c>
      <c r="AX399">
        <v>8.6999999999999994E-3</v>
      </c>
      <c r="AY399">
        <v>68.096599999999995</v>
      </c>
      <c r="AZ399" t="s">
        <v>1574</v>
      </c>
      <c r="BA399" t="s">
        <v>1573</v>
      </c>
      <c r="BB399">
        <v>0</v>
      </c>
      <c r="BC399">
        <v>49</v>
      </c>
      <c r="BD399">
        <v>8.3999999999999995E-3</v>
      </c>
      <c r="BE399">
        <v>69.850300000000004</v>
      </c>
      <c r="BF399" t="s">
        <v>1575</v>
      </c>
      <c r="BG399" t="s">
        <v>1573</v>
      </c>
      <c r="BH399">
        <v>1E-4</v>
      </c>
      <c r="BI399">
        <v>41.4</v>
      </c>
      <c r="BJ399">
        <v>1.9599999999999999E-2</v>
      </c>
      <c r="BK399">
        <v>59.9223</v>
      </c>
      <c r="BL399" t="s">
        <v>1574</v>
      </c>
      <c r="BM399" t="s">
        <v>1573</v>
      </c>
      <c r="BN399">
        <v>0</v>
      </c>
      <c r="BO399">
        <v>42.5</v>
      </c>
      <c r="BP399">
        <v>1.41E-2</v>
      </c>
      <c r="BQ399">
        <v>63.759799999999998</v>
      </c>
      <c r="BR399" t="s">
        <v>1576</v>
      </c>
      <c r="BS399" t="s">
        <v>1573</v>
      </c>
      <c r="BT399">
        <v>0</v>
      </c>
      <c r="BU399">
        <v>41.5</v>
      </c>
      <c r="BV399">
        <v>1.9699999999999999E-2</v>
      </c>
      <c r="BW399">
        <v>67.714500000000001</v>
      </c>
      <c r="BX399" t="s">
        <v>1575</v>
      </c>
      <c r="BY399" t="s">
        <v>1573</v>
      </c>
      <c r="BZ399">
        <v>0</v>
      </c>
      <c r="CA399">
        <v>46.5</v>
      </c>
      <c r="CB399">
        <v>1.77E-2</v>
      </c>
      <c r="CC399">
        <v>70.674800000000005</v>
      </c>
      <c r="CD399" t="s">
        <v>1574</v>
      </c>
      <c r="CE399" t="s">
        <v>1573</v>
      </c>
      <c r="CF399">
        <v>0</v>
      </c>
      <c r="CG399">
        <v>47</v>
      </c>
      <c r="CH399">
        <v>9.1999999999999998E-3</v>
      </c>
      <c r="CI399">
        <v>76.496399999999994</v>
      </c>
      <c r="CJ399" t="s">
        <v>1574</v>
      </c>
      <c r="CK399" t="s">
        <v>1573</v>
      </c>
      <c r="CL399">
        <v>0</v>
      </c>
      <c r="CM399">
        <v>45</v>
      </c>
      <c r="CN399">
        <v>5.1000000000000004E-3</v>
      </c>
      <c r="CO399">
        <v>75.055199999999999</v>
      </c>
      <c r="CP399" t="s">
        <v>1574</v>
      </c>
      <c r="CQ399" t="s">
        <v>1573</v>
      </c>
      <c r="CR399">
        <v>0</v>
      </c>
      <c r="CS399">
        <v>38</v>
      </c>
      <c r="CT399">
        <v>1.0999999999999999E-2</v>
      </c>
      <c r="CU399">
        <v>67.045100000000005</v>
      </c>
      <c r="CV399" t="s">
        <v>1574</v>
      </c>
      <c r="CW399" t="s">
        <v>1573</v>
      </c>
      <c r="CX399">
        <v>1E-4</v>
      </c>
      <c r="CY399">
        <v>38.799999999999997</v>
      </c>
      <c r="CZ399">
        <v>1.32E-2</v>
      </c>
      <c r="DA399">
        <v>67.194199999999995</v>
      </c>
      <c r="DB399" t="s">
        <v>1574</v>
      </c>
      <c r="DC399" t="s">
        <v>1573</v>
      </c>
      <c r="DD399">
        <v>0</v>
      </c>
      <c r="DE399">
        <v>37.333300000000001</v>
      </c>
      <c r="DF399">
        <v>9.5999999999999992E-3</v>
      </c>
      <c r="DG399">
        <v>68.891999999999996</v>
      </c>
      <c r="DH399" t="s">
        <v>1577</v>
      </c>
      <c r="DI399" t="s">
        <v>1573</v>
      </c>
      <c r="DJ399">
        <v>0</v>
      </c>
      <c r="DK399">
        <v>43</v>
      </c>
      <c r="DL399">
        <v>2.0299999999999999E-2</v>
      </c>
      <c r="DM399">
        <v>69.685500000000005</v>
      </c>
      <c r="DN399" t="s">
        <v>1577</v>
      </c>
      <c r="DO399" t="s">
        <v>1573</v>
      </c>
      <c r="DP399">
        <v>0</v>
      </c>
      <c r="DQ399">
        <v>42.333300000000001</v>
      </c>
      <c r="DR399">
        <v>2.41E-2</v>
      </c>
      <c r="DS399">
        <v>60.823999999999998</v>
      </c>
      <c r="DT399">
        <v>1E-4</v>
      </c>
      <c r="DU399">
        <v>0</v>
      </c>
    </row>
    <row r="400" spans="1:125" x14ac:dyDescent="0.25">
      <c r="A400">
        <v>0</v>
      </c>
      <c r="B400" t="s">
        <v>1578</v>
      </c>
      <c r="C400" t="s">
        <v>32</v>
      </c>
      <c r="D400" t="s">
        <v>1579</v>
      </c>
      <c r="E400" t="s">
        <v>1578</v>
      </c>
      <c r="F400">
        <v>1E-4</v>
      </c>
      <c r="G400">
        <v>46.25</v>
      </c>
      <c r="H400">
        <v>2.0899999999999998E-2</v>
      </c>
      <c r="I400">
        <v>66.150000000000006</v>
      </c>
      <c r="J400" t="s">
        <v>1579</v>
      </c>
      <c r="K400" t="s">
        <v>1578</v>
      </c>
      <c r="L400">
        <v>1E-4</v>
      </c>
      <c r="M400">
        <v>46.25</v>
      </c>
      <c r="N400">
        <v>2.0899999999999998E-2</v>
      </c>
      <c r="O400">
        <v>66.150000000000006</v>
      </c>
      <c r="P400" t="s">
        <v>1579</v>
      </c>
      <c r="Q400" t="s">
        <v>1578</v>
      </c>
      <c r="R400">
        <v>2.9000000000000001E-2</v>
      </c>
      <c r="S400">
        <v>2.9746999999999999</v>
      </c>
      <c r="T400">
        <v>8.8400000000000006E-2</v>
      </c>
      <c r="U400">
        <v>3.8020999999999998</v>
      </c>
      <c r="V400" t="s">
        <v>1579</v>
      </c>
      <c r="W400" t="s">
        <v>1578</v>
      </c>
      <c r="X400">
        <v>0</v>
      </c>
      <c r="Y400">
        <v>55</v>
      </c>
      <c r="Z400">
        <v>9.9000000000000008E-3</v>
      </c>
      <c r="AA400">
        <v>86.174800000000005</v>
      </c>
      <c r="AB400" t="s">
        <v>1580</v>
      </c>
      <c r="AC400" t="s">
        <v>1578</v>
      </c>
      <c r="AD400">
        <v>1E-4</v>
      </c>
      <c r="AE400">
        <v>35.428600000000003</v>
      </c>
      <c r="AF400">
        <v>1.7999999999999999E-2</v>
      </c>
      <c r="AG400">
        <v>72.799899999999994</v>
      </c>
      <c r="AH400" t="s">
        <v>1580</v>
      </c>
      <c r="AI400" t="s">
        <v>1578</v>
      </c>
      <c r="AJ400">
        <v>0</v>
      </c>
      <c r="AK400">
        <v>55.714300000000001</v>
      </c>
      <c r="AL400">
        <v>1.95E-2</v>
      </c>
      <c r="AM400">
        <v>84.415899999999993</v>
      </c>
      <c r="AN400" t="s">
        <v>1580</v>
      </c>
      <c r="AO400" t="s">
        <v>1578</v>
      </c>
      <c r="AP400">
        <v>0</v>
      </c>
      <c r="AQ400">
        <v>80</v>
      </c>
      <c r="AR400">
        <v>4.5999999999999999E-3</v>
      </c>
      <c r="AS400">
        <v>90.713700000000003</v>
      </c>
      <c r="AT400" t="s">
        <v>1581</v>
      </c>
      <c r="AU400" t="s">
        <v>1578</v>
      </c>
      <c r="AV400">
        <v>0</v>
      </c>
      <c r="AW400">
        <v>100</v>
      </c>
      <c r="AX400">
        <v>2.5999999999999999E-3</v>
      </c>
      <c r="AY400">
        <v>95.243700000000004</v>
      </c>
      <c r="AZ400" t="s">
        <v>1579</v>
      </c>
      <c r="BA400" t="s">
        <v>1578</v>
      </c>
      <c r="BB400">
        <v>0</v>
      </c>
      <c r="BC400">
        <v>100</v>
      </c>
      <c r="BD400">
        <v>2.3999999999999998E-3</v>
      </c>
      <c r="BE400">
        <v>95.622100000000003</v>
      </c>
      <c r="BF400" t="s">
        <v>1580</v>
      </c>
      <c r="BG400" t="s">
        <v>1578</v>
      </c>
      <c r="BH400">
        <v>0</v>
      </c>
      <c r="BI400">
        <v>60</v>
      </c>
      <c r="BJ400">
        <v>1.38E-2</v>
      </c>
      <c r="BK400">
        <v>78.241500000000002</v>
      </c>
      <c r="BL400" t="s">
        <v>1580</v>
      </c>
      <c r="BM400" t="s">
        <v>1578</v>
      </c>
      <c r="BN400">
        <v>0</v>
      </c>
      <c r="BO400">
        <v>90</v>
      </c>
      <c r="BP400">
        <v>5.0000000000000001E-3</v>
      </c>
      <c r="BQ400">
        <v>95.241699999999994</v>
      </c>
      <c r="BR400" t="s">
        <v>1580</v>
      </c>
      <c r="BS400" t="s">
        <v>1578</v>
      </c>
      <c r="BT400">
        <v>1E-4</v>
      </c>
      <c r="BU400">
        <v>24.75</v>
      </c>
      <c r="BV400">
        <v>2.6499999999999999E-2</v>
      </c>
      <c r="BW400">
        <v>54.604500000000002</v>
      </c>
      <c r="BX400" t="s">
        <v>1581</v>
      </c>
      <c r="BY400" t="s">
        <v>1578</v>
      </c>
      <c r="BZ400">
        <v>1E-4</v>
      </c>
      <c r="CA400">
        <v>26.818200000000001</v>
      </c>
      <c r="CB400">
        <v>2.5499999999999998E-2</v>
      </c>
      <c r="CC400">
        <v>54.944099999999999</v>
      </c>
      <c r="CD400" t="s">
        <v>1580</v>
      </c>
      <c r="CE400" t="s">
        <v>1578</v>
      </c>
      <c r="CF400">
        <v>0</v>
      </c>
      <c r="CG400">
        <v>55</v>
      </c>
      <c r="CH400">
        <v>7.7000000000000002E-3</v>
      </c>
      <c r="CI400">
        <v>82.450400000000002</v>
      </c>
      <c r="CJ400" t="s">
        <v>1580</v>
      </c>
      <c r="CK400" t="s">
        <v>1578</v>
      </c>
      <c r="CL400">
        <v>0</v>
      </c>
      <c r="CM400">
        <v>100</v>
      </c>
      <c r="CN400">
        <v>2E-3</v>
      </c>
      <c r="CO400">
        <v>95.404700000000005</v>
      </c>
      <c r="CP400" t="s">
        <v>1582</v>
      </c>
      <c r="CQ400" t="s">
        <v>1578</v>
      </c>
      <c r="CR400">
        <v>0</v>
      </c>
      <c r="CS400">
        <v>90</v>
      </c>
      <c r="CT400">
        <v>4.3E-3</v>
      </c>
      <c r="CU400">
        <v>95.0655</v>
      </c>
      <c r="CV400" t="s">
        <v>1582</v>
      </c>
      <c r="CW400" t="s">
        <v>1578</v>
      </c>
      <c r="CX400">
        <v>0</v>
      </c>
      <c r="CY400">
        <v>80</v>
      </c>
      <c r="CZ400">
        <v>5.1999999999999998E-3</v>
      </c>
      <c r="DA400">
        <v>95.062299999999993</v>
      </c>
      <c r="DB400" t="s">
        <v>1580</v>
      </c>
      <c r="DC400" t="s">
        <v>1578</v>
      </c>
      <c r="DD400">
        <v>0</v>
      </c>
      <c r="DE400">
        <v>100</v>
      </c>
      <c r="DF400">
        <v>3.3E-3</v>
      </c>
      <c r="DG400">
        <v>95.056100000000001</v>
      </c>
      <c r="DH400" t="s">
        <v>1580</v>
      </c>
      <c r="DI400" t="s">
        <v>1578</v>
      </c>
      <c r="DJ400">
        <v>0</v>
      </c>
      <c r="DK400">
        <v>56.666699999999999</v>
      </c>
      <c r="DL400">
        <v>1.15E-2</v>
      </c>
      <c r="DM400">
        <v>86.400700000000001</v>
      </c>
      <c r="DN400" t="s">
        <v>1580</v>
      </c>
      <c r="DO400" t="s">
        <v>1578</v>
      </c>
      <c r="DP400">
        <v>0</v>
      </c>
      <c r="DQ400">
        <v>67.5</v>
      </c>
      <c r="DR400">
        <v>1.0200000000000001E-2</v>
      </c>
      <c r="DS400">
        <v>86.886200000000002</v>
      </c>
      <c r="DT400">
        <v>1.5E-3</v>
      </c>
      <c r="DU400">
        <v>0</v>
      </c>
    </row>
    <row r="401" spans="1:125" x14ac:dyDescent="0.25">
      <c r="A401">
        <v>0</v>
      </c>
      <c r="B401" t="s">
        <v>1583</v>
      </c>
      <c r="C401" t="s">
        <v>32</v>
      </c>
      <c r="D401" t="s">
        <v>1584</v>
      </c>
      <c r="E401" t="s">
        <v>1583</v>
      </c>
      <c r="F401">
        <v>0</v>
      </c>
      <c r="G401">
        <v>87.5</v>
      </c>
      <c r="H401">
        <v>8.6E-3</v>
      </c>
      <c r="I401">
        <v>95.204099999999997</v>
      </c>
      <c r="J401" t="s">
        <v>1584</v>
      </c>
      <c r="K401" t="s">
        <v>1583</v>
      </c>
      <c r="L401">
        <v>0</v>
      </c>
      <c r="M401">
        <v>87.5</v>
      </c>
      <c r="N401">
        <v>8.6E-3</v>
      </c>
      <c r="O401">
        <v>95.204099999999997</v>
      </c>
      <c r="P401" t="s">
        <v>1584</v>
      </c>
      <c r="Q401" t="s">
        <v>1583</v>
      </c>
      <c r="R401">
        <v>0</v>
      </c>
      <c r="S401">
        <v>95</v>
      </c>
      <c r="T401">
        <v>7.0000000000000001E-3</v>
      </c>
      <c r="U401">
        <v>94.797600000000003</v>
      </c>
      <c r="V401" t="s">
        <v>1585</v>
      </c>
      <c r="W401" t="s">
        <v>1583</v>
      </c>
      <c r="X401">
        <v>0</v>
      </c>
      <c r="Y401">
        <v>100</v>
      </c>
      <c r="Z401">
        <v>3.8999999999999998E-3</v>
      </c>
      <c r="AA401">
        <v>97.128</v>
      </c>
      <c r="AB401" t="s">
        <v>1585</v>
      </c>
      <c r="AC401" t="s">
        <v>1583</v>
      </c>
      <c r="AD401">
        <v>0</v>
      </c>
      <c r="AE401">
        <v>90</v>
      </c>
      <c r="AF401">
        <v>7.0000000000000001E-3</v>
      </c>
      <c r="AG401">
        <v>95.891800000000003</v>
      </c>
      <c r="AH401" t="s">
        <v>1585</v>
      </c>
      <c r="AI401" t="s">
        <v>1583</v>
      </c>
      <c r="AJ401">
        <v>0</v>
      </c>
      <c r="AK401">
        <v>90</v>
      </c>
      <c r="AL401">
        <v>1.18E-2</v>
      </c>
      <c r="AM401">
        <v>95.461500000000001</v>
      </c>
      <c r="AN401" t="s">
        <v>1584</v>
      </c>
      <c r="AO401" t="s">
        <v>1583</v>
      </c>
      <c r="AP401">
        <v>0</v>
      </c>
      <c r="AQ401">
        <v>75</v>
      </c>
      <c r="AR401">
        <v>4.8999999999999998E-3</v>
      </c>
      <c r="AS401">
        <v>89.631399999999999</v>
      </c>
      <c r="AT401" t="s">
        <v>1585</v>
      </c>
      <c r="AU401" t="s">
        <v>1583</v>
      </c>
      <c r="AV401">
        <v>0</v>
      </c>
      <c r="AW401">
        <v>100</v>
      </c>
      <c r="AX401">
        <v>2.2000000000000001E-3</v>
      </c>
      <c r="AY401">
        <v>95.998900000000006</v>
      </c>
      <c r="AZ401" t="s">
        <v>1585</v>
      </c>
      <c r="BA401" t="s">
        <v>1583</v>
      </c>
      <c r="BB401">
        <v>0</v>
      </c>
      <c r="BC401">
        <v>100</v>
      </c>
      <c r="BD401">
        <v>2E-3</v>
      </c>
      <c r="BE401">
        <v>96.394599999999997</v>
      </c>
      <c r="BF401" t="s">
        <v>1584</v>
      </c>
      <c r="BG401" t="s">
        <v>1583</v>
      </c>
      <c r="BH401">
        <v>0</v>
      </c>
      <c r="BI401">
        <v>90</v>
      </c>
      <c r="BJ401">
        <v>5.8999999999999999E-3</v>
      </c>
      <c r="BK401">
        <v>96.446700000000007</v>
      </c>
      <c r="BL401" t="s">
        <v>1584</v>
      </c>
      <c r="BM401" t="s">
        <v>1583</v>
      </c>
      <c r="BN401">
        <v>0</v>
      </c>
      <c r="BO401">
        <v>90</v>
      </c>
      <c r="BP401">
        <v>3.7000000000000002E-3</v>
      </c>
      <c r="BQ401">
        <v>96.444699999999997</v>
      </c>
      <c r="BR401" t="s">
        <v>1584</v>
      </c>
      <c r="BS401" t="s">
        <v>1583</v>
      </c>
      <c r="BT401">
        <v>0</v>
      </c>
      <c r="BU401">
        <v>100</v>
      </c>
      <c r="BV401">
        <v>6.3E-3</v>
      </c>
      <c r="BW401">
        <v>95.983599999999996</v>
      </c>
      <c r="BX401" t="s">
        <v>1584</v>
      </c>
      <c r="BY401" t="s">
        <v>1583</v>
      </c>
      <c r="BZ401">
        <v>0</v>
      </c>
      <c r="CA401">
        <v>100</v>
      </c>
      <c r="CB401">
        <v>5.3E-3</v>
      </c>
      <c r="CC401">
        <v>96.428299999999993</v>
      </c>
      <c r="CD401" t="s">
        <v>1585</v>
      </c>
      <c r="CE401" t="s">
        <v>1583</v>
      </c>
      <c r="CF401">
        <v>0</v>
      </c>
      <c r="CG401">
        <v>100</v>
      </c>
      <c r="CH401">
        <v>3.0000000000000001E-3</v>
      </c>
      <c r="CI401">
        <v>96.633200000000002</v>
      </c>
      <c r="CJ401" t="s">
        <v>1585</v>
      </c>
      <c r="CK401" t="s">
        <v>1583</v>
      </c>
      <c r="CL401">
        <v>0</v>
      </c>
      <c r="CM401">
        <v>100</v>
      </c>
      <c r="CN401">
        <v>1.5E-3</v>
      </c>
      <c r="CO401">
        <v>96.715400000000002</v>
      </c>
      <c r="CP401" t="s">
        <v>1584</v>
      </c>
      <c r="CQ401" t="s">
        <v>1583</v>
      </c>
      <c r="CR401">
        <v>0</v>
      </c>
      <c r="CS401">
        <v>90</v>
      </c>
      <c r="CT401">
        <v>3.3999999999999998E-3</v>
      </c>
      <c r="CU401">
        <v>96.127600000000001</v>
      </c>
      <c r="CV401" t="s">
        <v>1584</v>
      </c>
      <c r="CW401" t="s">
        <v>1583</v>
      </c>
      <c r="CX401">
        <v>0</v>
      </c>
      <c r="CY401">
        <v>90</v>
      </c>
      <c r="CZ401">
        <v>4.3E-3</v>
      </c>
      <c r="DA401">
        <v>95.924499999999995</v>
      </c>
      <c r="DB401" t="s">
        <v>1584</v>
      </c>
      <c r="DC401" t="s">
        <v>1583</v>
      </c>
      <c r="DD401">
        <v>0</v>
      </c>
      <c r="DE401">
        <v>100</v>
      </c>
      <c r="DF401">
        <v>2.5999999999999999E-3</v>
      </c>
      <c r="DG401">
        <v>96.190200000000004</v>
      </c>
      <c r="DH401" t="s">
        <v>1584</v>
      </c>
      <c r="DI401" t="s">
        <v>1583</v>
      </c>
      <c r="DJ401">
        <v>0</v>
      </c>
      <c r="DK401">
        <v>100</v>
      </c>
      <c r="DL401">
        <v>6.1000000000000004E-3</v>
      </c>
      <c r="DM401">
        <v>95.595500000000001</v>
      </c>
      <c r="DN401" t="s">
        <v>1584</v>
      </c>
      <c r="DO401" t="s">
        <v>1583</v>
      </c>
      <c r="DP401">
        <v>0</v>
      </c>
      <c r="DQ401">
        <v>85</v>
      </c>
      <c r="DR401">
        <v>6.7999999999999996E-3</v>
      </c>
      <c r="DS401">
        <v>93.929299999999998</v>
      </c>
      <c r="DT401">
        <v>0</v>
      </c>
      <c r="DU401">
        <v>0</v>
      </c>
    </row>
    <row r="402" spans="1:125" x14ac:dyDescent="0.25">
      <c r="A402">
        <v>0</v>
      </c>
      <c r="B402" t="s">
        <v>1586</v>
      </c>
      <c r="C402" t="s">
        <v>32</v>
      </c>
      <c r="D402" t="s">
        <v>1587</v>
      </c>
      <c r="E402" t="s">
        <v>1586</v>
      </c>
      <c r="F402">
        <v>5.9999999999999995E-4</v>
      </c>
      <c r="G402">
        <v>17.858799999999999</v>
      </c>
      <c r="H402">
        <v>3.95E-2</v>
      </c>
      <c r="I402">
        <v>36.232900000000001</v>
      </c>
      <c r="J402" t="s">
        <v>1587</v>
      </c>
      <c r="K402" t="s">
        <v>1586</v>
      </c>
      <c r="L402">
        <v>5.9999999999999995E-4</v>
      </c>
      <c r="M402">
        <v>17.858799999999999</v>
      </c>
      <c r="N402">
        <v>3.95E-2</v>
      </c>
      <c r="O402">
        <v>36.232900000000001</v>
      </c>
      <c r="P402" t="e">
        <f>-QAPXGGKI</f>
        <v>#NAME?</v>
      </c>
      <c r="Q402" t="s">
        <v>1586</v>
      </c>
      <c r="R402">
        <v>1E-4</v>
      </c>
      <c r="S402">
        <v>50.769199999999998</v>
      </c>
      <c r="T402">
        <v>1.55E-2</v>
      </c>
      <c r="U402">
        <v>62.964300000000001</v>
      </c>
      <c r="V402" t="e">
        <f>-QAPXGGKI</f>
        <v>#NAME?</v>
      </c>
      <c r="W402" t="s">
        <v>1586</v>
      </c>
      <c r="X402">
        <v>2.0000000000000001E-4</v>
      </c>
      <c r="Y402">
        <v>18.296299999999999</v>
      </c>
      <c r="Z402">
        <v>3.32E-2</v>
      </c>
      <c r="AA402">
        <v>31.2424</v>
      </c>
      <c r="AB402" t="e">
        <f>-QAPXGGKI</f>
        <v>#NAME?</v>
      </c>
      <c r="AC402" t="s">
        <v>1586</v>
      </c>
      <c r="AD402">
        <v>2.0000000000000001E-4</v>
      </c>
      <c r="AE402">
        <v>27.75</v>
      </c>
      <c r="AF402">
        <v>3.0300000000000001E-2</v>
      </c>
      <c r="AG402">
        <v>48.519100000000002</v>
      </c>
      <c r="AH402" t="e">
        <f>-QAPXGGKI</f>
        <v>#NAME?</v>
      </c>
      <c r="AI402" t="s">
        <v>1586</v>
      </c>
      <c r="AJ402">
        <v>2.0000000000000001E-4</v>
      </c>
      <c r="AK402">
        <v>24.684200000000001</v>
      </c>
      <c r="AL402">
        <v>4.3700000000000003E-2</v>
      </c>
      <c r="AM402">
        <v>43.821399999999997</v>
      </c>
      <c r="AN402" t="s">
        <v>1587</v>
      </c>
      <c r="AO402" t="s">
        <v>1586</v>
      </c>
      <c r="AP402">
        <v>0.1893</v>
      </c>
      <c r="AQ402">
        <v>0.52610000000000001</v>
      </c>
      <c r="AR402">
        <v>0.18379999999999999</v>
      </c>
      <c r="AS402">
        <v>1.6281000000000001</v>
      </c>
      <c r="AT402" t="s">
        <v>1588</v>
      </c>
      <c r="AU402" t="s">
        <v>1586</v>
      </c>
      <c r="AV402">
        <v>1.9E-3</v>
      </c>
      <c r="AW402">
        <v>6.7154999999999996</v>
      </c>
      <c r="AX402">
        <v>5.9400000000000001E-2</v>
      </c>
      <c r="AY402">
        <v>16.322299999999998</v>
      </c>
      <c r="AZ402" t="s">
        <v>1589</v>
      </c>
      <c r="BA402" t="s">
        <v>1586</v>
      </c>
      <c r="BB402">
        <v>2.5999999999999999E-3</v>
      </c>
      <c r="BC402">
        <v>7.5774999999999997</v>
      </c>
      <c r="BD402">
        <v>6.1199999999999997E-2</v>
      </c>
      <c r="BE402">
        <v>16.598400000000002</v>
      </c>
      <c r="BF402" t="s">
        <v>1587</v>
      </c>
      <c r="BG402" t="s">
        <v>1586</v>
      </c>
      <c r="BH402">
        <v>2.5000000000000001E-3</v>
      </c>
      <c r="BI402">
        <v>8.4967000000000006</v>
      </c>
      <c r="BJ402">
        <v>4.2999999999999997E-2</v>
      </c>
      <c r="BK402">
        <v>21.2547</v>
      </c>
      <c r="BL402" t="s">
        <v>1587</v>
      </c>
      <c r="BM402" t="s">
        <v>1586</v>
      </c>
      <c r="BN402">
        <v>3.7000000000000002E-3</v>
      </c>
      <c r="BO402">
        <v>6.5</v>
      </c>
      <c r="BP402">
        <v>5.6000000000000001E-2</v>
      </c>
      <c r="BQ402">
        <v>15.6678</v>
      </c>
      <c r="BR402" t="s">
        <v>1587</v>
      </c>
      <c r="BS402" t="s">
        <v>1586</v>
      </c>
      <c r="BT402">
        <v>1E-4</v>
      </c>
      <c r="BU402">
        <v>27.833300000000001</v>
      </c>
      <c r="BV402">
        <v>3.5799999999999998E-2</v>
      </c>
      <c r="BW402">
        <v>41.550800000000002</v>
      </c>
      <c r="BX402" t="s">
        <v>1587</v>
      </c>
      <c r="BY402" t="s">
        <v>1586</v>
      </c>
      <c r="BZ402">
        <v>1E-4</v>
      </c>
      <c r="CA402">
        <v>23.066700000000001</v>
      </c>
      <c r="CB402">
        <v>2.9700000000000001E-2</v>
      </c>
      <c r="CC402">
        <v>48.546500000000002</v>
      </c>
      <c r="CD402" t="s">
        <v>1590</v>
      </c>
      <c r="CE402" t="s">
        <v>1586</v>
      </c>
      <c r="CF402">
        <v>4.0000000000000002E-4</v>
      </c>
      <c r="CG402">
        <v>12.378399999999999</v>
      </c>
      <c r="CH402">
        <v>3.2500000000000001E-2</v>
      </c>
      <c r="CI402">
        <v>28.3919</v>
      </c>
      <c r="CJ402" t="s">
        <v>1587</v>
      </c>
      <c r="CK402" t="s">
        <v>1586</v>
      </c>
      <c r="CL402">
        <v>2.8999999999999998E-3</v>
      </c>
      <c r="CM402">
        <v>4.4669999999999996</v>
      </c>
      <c r="CN402">
        <v>2.9600000000000001E-2</v>
      </c>
      <c r="CO402">
        <v>17.7395</v>
      </c>
      <c r="CP402" t="s">
        <v>1591</v>
      </c>
      <c r="CQ402" t="s">
        <v>1586</v>
      </c>
      <c r="CR402">
        <v>9.4000000000000004E-3</v>
      </c>
      <c r="CS402">
        <v>3.8565</v>
      </c>
      <c r="CT402">
        <v>5.4300000000000001E-2</v>
      </c>
      <c r="CU402">
        <v>12.7369</v>
      </c>
      <c r="CV402" t="s">
        <v>1587</v>
      </c>
      <c r="CW402" t="s">
        <v>1586</v>
      </c>
      <c r="CX402">
        <v>1.09E-2</v>
      </c>
      <c r="CY402">
        <v>4.6063000000000001</v>
      </c>
      <c r="CZ402">
        <v>6.13E-2</v>
      </c>
      <c r="DA402">
        <v>13.402100000000001</v>
      </c>
      <c r="DB402" t="s">
        <v>1587</v>
      </c>
      <c r="DC402" t="s">
        <v>1586</v>
      </c>
      <c r="DD402">
        <v>8.0999999999999996E-3</v>
      </c>
      <c r="DE402">
        <v>4.8472</v>
      </c>
      <c r="DF402">
        <v>5.5599999999999997E-2</v>
      </c>
      <c r="DG402">
        <v>15.1707</v>
      </c>
      <c r="DH402" t="s">
        <v>1587</v>
      </c>
      <c r="DI402" t="s">
        <v>1586</v>
      </c>
      <c r="DJ402">
        <v>1.9E-3</v>
      </c>
      <c r="DK402">
        <v>8.6532</v>
      </c>
      <c r="DL402">
        <v>8.9399999999999993E-2</v>
      </c>
      <c r="DM402">
        <v>21</v>
      </c>
      <c r="DN402" t="s">
        <v>1587</v>
      </c>
      <c r="DO402" t="s">
        <v>1586</v>
      </c>
      <c r="DP402">
        <v>2.2000000000000001E-3</v>
      </c>
      <c r="DQ402">
        <v>10.9735</v>
      </c>
      <c r="DR402">
        <v>7.8E-2</v>
      </c>
      <c r="DS402">
        <v>23.035599999999999</v>
      </c>
      <c r="DT402">
        <v>1.1900000000000001E-2</v>
      </c>
      <c r="DU402">
        <v>1</v>
      </c>
    </row>
    <row r="403" spans="1:125" x14ac:dyDescent="0.25">
      <c r="A403">
        <v>0</v>
      </c>
      <c r="B403" t="s">
        <v>1592</v>
      </c>
      <c r="C403" t="s">
        <v>32</v>
      </c>
      <c r="D403" t="s">
        <v>1593</v>
      </c>
      <c r="E403" t="s">
        <v>1592</v>
      </c>
      <c r="F403">
        <v>4.0000000000000002E-4</v>
      </c>
      <c r="G403">
        <v>21.765999999999998</v>
      </c>
      <c r="H403">
        <v>6.6900000000000001E-2</v>
      </c>
      <c r="I403">
        <v>18.989799999999999</v>
      </c>
      <c r="J403" t="s">
        <v>1593</v>
      </c>
      <c r="K403" t="s">
        <v>1592</v>
      </c>
      <c r="L403">
        <v>4.0000000000000002E-4</v>
      </c>
      <c r="M403">
        <v>21.765999999999998</v>
      </c>
      <c r="N403">
        <v>6.6900000000000001E-2</v>
      </c>
      <c r="O403">
        <v>18.989799999999999</v>
      </c>
      <c r="P403" t="s">
        <v>1593</v>
      </c>
      <c r="Q403" t="s">
        <v>1592</v>
      </c>
      <c r="R403">
        <v>0</v>
      </c>
      <c r="S403">
        <v>62.142899999999997</v>
      </c>
      <c r="T403">
        <v>1.5699999999999999E-2</v>
      </c>
      <c r="U403">
        <v>62.214500000000001</v>
      </c>
      <c r="V403" t="s">
        <v>1593</v>
      </c>
      <c r="W403" t="s">
        <v>1592</v>
      </c>
      <c r="X403">
        <v>0</v>
      </c>
      <c r="Y403">
        <v>50</v>
      </c>
      <c r="Z403">
        <v>1.2E-2</v>
      </c>
      <c r="AA403">
        <v>78.897400000000005</v>
      </c>
      <c r="AB403" t="s">
        <v>1593</v>
      </c>
      <c r="AC403" t="s">
        <v>1592</v>
      </c>
      <c r="AD403">
        <v>0</v>
      </c>
      <c r="AE403">
        <v>47</v>
      </c>
      <c r="AF403">
        <v>2.01E-2</v>
      </c>
      <c r="AG403">
        <v>67.8489</v>
      </c>
      <c r="AH403" t="s">
        <v>1593</v>
      </c>
      <c r="AI403" t="s">
        <v>1592</v>
      </c>
      <c r="AJ403">
        <v>1E-4</v>
      </c>
      <c r="AK403">
        <v>44.25</v>
      </c>
      <c r="AL403">
        <v>3.2099999999999997E-2</v>
      </c>
      <c r="AM403">
        <v>61.108499999999999</v>
      </c>
      <c r="AN403" t="s">
        <v>1593</v>
      </c>
      <c r="AO403" t="s">
        <v>1592</v>
      </c>
      <c r="AP403">
        <v>0</v>
      </c>
      <c r="AQ403">
        <v>40.75</v>
      </c>
      <c r="AR403">
        <v>1.38E-2</v>
      </c>
      <c r="AS403">
        <v>55.886400000000002</v>
      </c>
      <c r="AT403" t="s">
        <v>1593</v>
      </c>
      <c r="AU403" t="s">
        <v>1592</v>
      </c>
      <c r="AV403">
        <v>0</v>
      </c>
      <c r="AW403">
        <v>65</v>
      </c>
      <c r="AX403">
        <v>6.0000000000000001E-3</v>
      </c>
      <c r="AY403">
        <v>79.062799999999996</v>
      </c>
      <c r="AZ403" t="s">
        <v>1593</v>
      </c>
      <c r="BA403" t="s">
        <v>1592</v>
      </c>
      <c r="BB403">
        <v>0</v>
      </c>
      <c r="BC403">
        <v>70</v>
      </c>
      <c r="BD403">
        <v>6.3E-3</v>
      </c>
      <c r="BE403">
        <v>78.304299999999998</v>
      </c>
      <c r="BF403" t="s">
        <v>1593</v>
      </c>
      <c r="BG403" t="s">
        <v>1592</v>
      </c>
      <c r="BH403">
        <v>0</v>
      </c>
      <c r="BI403">
        <v>47.333300000000001</v>
      </c>
      <c r="BJ403">
        <v>1.8200000000000001E-2</v>
      </c>
      <c r="BK403">
        <v>64.077100000000002</v>
      </c>
      <c r="BL403" t="s">
        <v>1593</v>
      </c>
      <c r="BM403" t="s">
        <v>1592</v>
      </c>
      <c r="BN403">
        <v>0</v>
      </c>
      <c r="BO403">
        <v>55</v>
      </c>
      <c r="BP403">
        <v>9.4000000000000004E-3</v>
      </c>
      <c r="BQ403">
        <v>79.916600000000003</v>
      </c>
      <c r="BR403" t="s">
        <v>1593</v>
      </c>
      <c r="BS403" t="s">
        <v>1592</v>
      </c>
      <c r="BT403">
        <v>0</v>
      </c>
      <c r="BU403">
        <v>39</v>
      </c>
      <c r="BV403">
        <v>2.12E-2</v>
      </c>
      <c r="BW403">
        <v>64.539599999999993</v>
      </c>
      <c r="BX403" t="s">
        <v>1593</v>
      </c>
      <c r="BY403" t="s">
        <v>1592</v>
      </c>
      <c r="BZ403">
        <v>0</v>
      </c>
      <c r="CA403">
        <v>58.333300000000001</v>
      </c>
      <c r="CB403">
        <v>1.7399999999999999E-2</v>
      </c>
      <c r="CC403">
        <v>71.239500000000007</v>
      </c>
      <c r="CD403" t="s">
        <v>1593</v>
      </c>
      <c r="CE403" t="s">
        <v>1592</v>
      </c>
      <c r="CF403">
        <v>0</v>
      </c>
      <c r="CG403">
        <v>48</v>
      </c>
      <c r="CH403">
        <v>1.01E-2</v>
      </c>
      <c r="CI403">
        <v>72.633600000000001</v>
      </c>
      <c r="CJ403" t="s">
        <v>1593</v>
      </c>
      <c r="CK403" t="s">
        <v>1592</v>
      </c>
      <c r="CL403">
        <v>0</v>
      </c>
      <c r="CM403">
        <v>100</v>
      </c>
      <c r="CN403">
        <v>2.8999999999999998E-3</v>
      </c>
      <c r="CO403">
        <v>90.653800000000004</v>
      </c>
      <c r="CP403" t="s">
        <v>1593</v>
      </c>
      <c r="CQ403" t="s">
        <v>1592</v>
      </c>
      <c r="CR403">
        <v>0</v>
      </c>
      <c r="CS403">
        <v>56.666699999999999</v>
      </c>
      <c r="CT403">
        <v>8.0000000000000002E-3</v>
      </c>
      <c r="CU403">
        <v>79.541399999999996</v>
      </c>
      <c r="CV403" t="s">
        <v>1593</v>
      </c>
      <c r="CW403" t="s">
        <v>1592</v>
      </c>
      <c r="CX403">
        <v>0</v>
      </c>
      <c r="CY403">
        <v>60</v>
      </c>
      <c r="CZ403">
        <v>1.01E-2</v>
      </c>
      <c r="DA403">
        <v>77.921499999999995</v>
      </c>
      <c r="DB403" t="s">
        <v>1593</v>
      </c>
      <c r="DC403" t="s">
        <v>1592</v>
      </c>
      <c r="DD403">
        <v>0</v>
      </c>
      <c r="DE403">
        <v>62.5</v>
      </c>
      <c r="DF403">
        <v>6.7999999999999996E-3</v>
      </c>
      <c r="DG403">
        <v>79.948999999999998</v>
      </c>
      <c r="DH403" t="s">
        <v>1593</v>
      </c>
      <c r="DI403" t="s">
        <v>1592</v>
      </c>
      <c r="DJ403">
        <v>0</v>
      </c>
      <c r="DK403">
        <v>46.5</v>
      </c>
      <c r="DL403">
        <v>2.1299999999999999E-2</v>
      </c>
      <c r="DM403">
        <v>68.066699999999997</v>
      </c>
      <c r="DN403" t="s">
        <v>1593</v>
      </c>
      <c r="DO403" t="s">
        <v>1592</v>
      </c>
      <c r="DP403">
        <v>0</v>
      </c>
      <c r="DQ403">
        <v>49</v>
      </c>
      <c r="DR403">
        <v>1.9199999999999998E-2</v>
      </c>
      <c r="DS403">
        <v>68.747399999999999</v>
      </c>
      <c r="DT403">
        <v>1E-4</v>
      </c>
      <c r="DU403">
        <v>0</v>
      </c>
    </row>
    <row r="404" spans="1:125" x14ac:dyDescent="0.25">
      <c r="A404">
        <v>0</v>
      </c>
      <c r="B404" t="s">
        <v>1594</v>
      </c>
      <c r="C404" t="s">
        <v>32</v>
      </c>
      <c r="D404" t="s">
        <v>1595</v>
      </c>
      <c r="E404" t="s">
        <v>1594</v>
      </c>
      <c r="F404">
        <v>5.9999999999999995E-4</v>
      </c>
      <c r="G404">
        <v>18.693300000000001</v>
      </c>
      <c r="H404">
        <v>4.2500000000000003E-2</v>
      </c>
      <c r="I404">
        <v>33.3626</v>
      </c>
      <c r="J404" t="s">
        <v>1595</v>
      </c>
      <c r="K404" t="s">
        <v>1594</v>
      </c>
      <c r="L404">
        <v>5.9999999999999995E-4</v>
      </c>
      <c r="M404">
        <v>18.693300000000001</v>
      </c>
      <c r="N404">
        <v>4.2500000000000003E-2</v>
      </c>
      <c r="O404">
        <v>33.3626</v>
      </c>
      <c r="P404" t="s">
        <v>1596</v>
      </c>
      <c r="Q404" t="s">
        <v>1594</v>
      </c>
      <c r="R404">
        <v>0</v>
      </c>
      <c r="S404">
        <v>58</v>
      </c>
      <c r="T404">
        <v>1.34E-2</v>
      </c>
      <c r="U404">
        <v>71.440399999999997</v>
      </c>
      <c r="V404" t="s">
        <v>1595</v>
      </c>
      <c r="W404" t="s">
        <v>1594</v>
      </c>
      <c r="X404">
        <v>0</v>
      </c>
      <c r="Y404">
        <v>37</v>
      </c>
      <c r="Z404">
        <v>1.5599999999999999E-2</v>
      </c>
      <c r="AA404">
        <v>66.879800000000003</v>
      </c>
      <c r="AB404" t="s">
        <v>1597</v>
      </c>
      <c r="AC404" t="s">
        <v>1594</v>
      </c>
      <c r="AD404">
        <v>1E-4</v>
      </c>
      <c r="AE404">
        <v>30.2727</v>
      </c>
      <c r="AF404">
        <v>2.0500000000000001E-2</v>
      </c>
      <c r="AG404">
        <v>66.962199999999996</v>
      </c>
      <c r="AH404" t="s">
        <v>1595</v>
      </c>
      <c r="AI404" t="s">
        <v>1594</v>
      </c>
      <c r="AJ404">
        <v>0</v>
      </c>
      <c r="AK404">
        <v>52.222200000000001</v>
      </c>
      <c r="AL404">
        <v>0.02</v>
      </c>
      <c r="AM404">
        <v>83.547399999999996</v>
      </c>
      <c r="AN404" t="s">
        <v>1595</v>
      </c>
      <c r="AO404" t="s">
        <v>1594</v>
      </c>
      <c r="AP404">
        <v>1.4E-3</v>
      </c>
      <c r="AQ404">
        <v>12.353999999999999</v>
      </c>
      <c r="AR404">
        <v>3.6799999999999999E-2</v>
      </c>
      <c r="AS404">
        <v>23.039200000000001</v>
      </c>
      <c r="AT404" t="s">
        <v>1595</v>
      </c>
      <c r="AU404" t="s">
        <v>1594</v>
      </c>
      <c r="AV404">
        <v>6.9999999999999999E-4</v>
      </c>
      <c r="AW404">
        <v>9.8650000000000002</v>
      </c>
      <c r="AX404">
        <v>3.8399999999999997E-2</v>
      </c>
      <c r="AY404">
        <v>24.714200000000002</v>
      </c>
      <c r="AZ404" t="s">
        <v>1595</v>
      </c>
      <c r="BA404" t="s">
        <v>1594</v>
      </c>
      <c r="BB404">
        <v>1.1000000000000001E-3</v>
      </c>
      <c r="BC404">
        <v>10.4846</v>
      </c>
      <c r="BD404">
        <v>3.9300000000000002E-2</v>
      </c>
      <c r="BE404">
        <v>25.2195</v>
      </c>
      <c r="BF404" t="s">
        <v>1595</v>
      </c>
      <c r="BG404" t="s">
        <v>1594</v>
      </c>
      <c r="BH404">
        <v>1E-4</v>
      </c>
      <c r="BI404">
        <v>31.833300000000001</v>
      </c>
      <c r="BJ404">
        <v>2.52E-2</v>
      </c>
      <c r="BK404">
        <v>45.903399999999998</v>
      </c>
      <c r="BL404" t="s">
        <v>1595</v>
      </c>
      <c r="BM404" t="s">
        <v>1594</v>
      </c>
      <c r="BN404">
        <v>2.9999999999999997E-4</v>
      </c>
      <c r="BO404">
        <v>20.441199999999998</v>
      </c>
      <c r="BP404">
        <v>2.7699999999999999E-2</v>
      </c>
      <c r="BQ404">
        <v>36.453600000000002</v>
      </c>
      <c r="BR404" t="s">
        <v>1595</v>
      </c>
      <c r="BS404" t="s">
        <v>1594</v>
      </c>
      <c r="BT404">
        <v>0</v>
      </c>
      <c r="BU404">
        <v>42</v>
      </c>
      <c r="BV404">
        <v>2.5999999999999999E-2</v>
      </c>
      <c r="BW404">
        <v>55.547800000000002</v>
      </c>
      <c r="BX404" t="s">
        <v>1595</v>
      </c>
      <c r="BY404" t="s">
        <v>1594</v>
      </c>
      <c r="BZ404">
        <v>0</v>
      </c>
      <c r="CA404">
        <v>42.5</v>
      </c>
      <c r="CB404">
        <v>2.1700000000000001E-2</v>
      </c>
      <c r="CC404">
        <v>62.046300000000002</v>
      </c>
      <c r="CD404" t="s">
        <v>1595</v>
      </c>
      <c r="CE404" t="s">
        <v>1594</v>
      </c>
      <c r="CF404">
        <v>0</v>
      </c>
      <c r="CG404">
        <v>27.6</v>
      </c>
      <c r="CH404">
        <v>2.1399999999999999E-2</v>
      </c>
      <c r="CI404">
        <v>42.665500000000002</v>
      </c>
      <c r="CJ404" t="s">
        <v>1595</v>
      </c>
      <c r="CK404" t="s">
        <v>1594</v>
      </c>
      <c r="CL404">
        <v>2.0000000000000001E-4</v>
      </c>
      <c r="CM404">
        <v>14.235300000000001</v>
      </c>
      <c r="CN404">
        <v>1.55E-2</v>
      </c>
      <c r="CO404">
        <v>35.315800000000003</v>
      </c>
      <c r="CP404" t="s">
        <v>1595</v>
      </c>
      <c r="CQ404" t="s">
        <v>1594</v>
      </c>
      <c r="CR404">
        <v>2.9999999999999997E-4</v>
      </c>
      <c r="CS404">
        <v>18.025600000000001</v>
      </c>
      <c r="CT404">
        <v>2.35E-2</v>
      </c>
      <c r="CU404">
        <v>35.981299999999997</v>
      </c>
      <c r="CV404" t="s">
        <v>1595</v>
      </c>
      <c r="CW404" t="s">
        <v>1594</v>
      </c>
      <c r="CX404">
        <v>4.0000000000000002E-4</v>
      </c>
      <c r="CY404">
        <v>18.701499999999999</v>
      </c>
      <c r="CZ404">
        <v>2.75E-2</v>
      </c>
      <c r="DA404">
        <v>36.847099999999998</v>
      </c>
      <c r="DB404" t="s">
        <v>1595</v>
      </c>
      <c r="DC404" t="s">
        <v>1594</v>
      </c>
      <c r="DD404">
        <v>1.2999999999999999E-3</v>
      </c>
      <c r="DE404">
        <v>10.7982</v>
      </c>
      <c r="DF404">
        <v>3.56E-2</v>
      </c>
      <c r="DG404">
        <v>25.444099999999999</v>
      </c>
      <c r="DH404" t="s">
        <v>1595</v>
      </c>
      <c r="DI404" t="s">
        <v>1594</v>
      </c>
      <c r="DJ404">
        <v>8.0000000000000004E-4</v>
      </c>
      <c r="DK404">
        <v>12.4938</v>
      </c>
      <c r="DL404">
        <v>5.7000000000000002E-2</v>
      </c>
      <c r="DM404">
        <v>33.897199999999998</v>
      </c>
      <c r="DN404" t="s">
        <v>1595</v>
      </c>
      <c r="DO404" t="s">
        <v>1594</v>
      </c>
      <c r="DP404">
        <v>1.23E-2</v>
      </c>
      <c r="DQ404">
        <v>5.1047000000000002</v>
      </c>
      <c r="DR404">
        <v>9.2299999999999993E-2</v>
      </c>
      <c r="DS404">
        <v>18.8535</v>
      </c>
      <c r="DT404">
        <v>1E-3</v>
      </c>
      <c r="DU404">
        <v>0</v>
      </c>
    </row>
    <row r="405" spans="1:125" x14ac:dyDescent="0.25">
      <c r="A405">
        <v>0</v>
      </c>
      <c r="B405" t="s">
        <v>1598</v>
      </c>
      <c r="C405" t="s">
        <v>32</v>
      </c>
      <c r="D405" t="s">
        <v>1599</v>
      </c>
      <c r="E405" t="s">
        <v>1598</v>
      </c>
      <c r="F405">
        <v>5.1700000000000003E-2</v>
      </c>
      <c r="G405">
        <v>2.2113999999999998</v>
      </c>
      <c r="H405">
        <v>0.1578</v>
      </c>
      <c r="I405">
        <v>5.6006</v>
      </c>
      <c r="J405" t="s">
        <v>1599</v>
      </c>
      <c r="K405" t="s">
        <v>1598</v>
      </c>
      <c r="L405">
        <v>5.1700000000000003E-2</v>
      </c>
      <c r="M405">
        <v>2.2113999999999998</v>
      </c>
      <c r="N405">
        <v>0.1578</v>
      </c>
      <c r="O405">
        <v>5.6006</v>
      </c>
      <c r="P405" t="s">
        <v>1599</v>
      </c>
      <c r="Q405" t="s">
        <v>1598</v>
      </c>
      <c r="R405">
        <v>0</v>
      </c>
      <c r="S405">
        <v>64.285700000000006</v>
      </c>
      <c r="T405">
        <v>6.1999999999999998E-3</v>
      </c>
      <c r="U405">
        <v>95.487200000000001</v>
      </c>
      <c r="V405" t="s">
        <v>1599</v>
      </c>
      <c r="W405" t="s">
        <v>1598</v>
      </c>
      <c r="X405">
        <v>0</v>
      </c>
      <c r="Y405">
        <v>45</v>
      </c>
      <c r="Z405">
        <v>7.9000000000000008E-3</v>
      </c>
      <c r="AA405">
        <v>92.106200000000001</v>
      </c>
      <c r="AB405" t="s">
        <v>1599</v>
      </c>
      <c r="AC405" t="s">
        <v>1598</v>
      </c>
      <c r="AD405">
        <v>1E-4</v>
      </c>
      <c r="AE405">
        <v>36.833300000000001</v>
      </c>
      <c r="AF405">
        <v>1.2699999999999999E-2</v>
      </c>
      <c r="AG405">
        <v>85.707700000000003</v>
      </c>
      <c r="AH405" t="s">
        <v>1599</v>
      </c>
      <c r="AI405" t="s">
        <v>1598</v>
      </c>
      <c r="AJ405">
        <v>1E-4</v>
      </c>
      <c r="AK405">
        <v>32.200000000000003</v>
      </c>
      <c r="AL405">
        <v>1.9300000000000001E-2</v>
      </c>
      <c r="AM405">
        <v>84.846500000000006</v>
      </c>
      <c r="AN405" t="e">
        <f>-APXGGKIS</f>
        <v>#NAME?</v>
      </c>
      <c r="AO405" t="s">
        <v>1598</v>
      </c>
      <c r="AP405">
        <v>1E-4</v>
      </c>
      <c r="AQ405">
        <v>34.75</v>
      </c>
      <c r="AR405">
        <v>1.44E-2</v>
      </c>
      <c r="AS405">
        <v>54.086799999999997</v>
      </c>
      <c r="AT405" t="s">
        <v>1599</v>
      </c>
      <c r="AU405" t="s">
        <v>1598</v>
      </c>
      <c r="AV405">
        <v>0</v>
      </c>
      <c r="AW405">
        <v>47</v>
      </c>
      <c r="AX405">
        <v>8.3999999999999995E-3</v>
      </c>
      <c r="AY405">
        <v>69.044700000000006</v>
      </c>
      <c r="AZ405" t="s">
        <v>1599</v>
      </c>
      <c r="BA405" t="s">
        <v>1598</v>
      </c>
      <c r="BB405">
        <v>0</v>
      </c>
      <c r="BC405">
        <v>47</v>
      </c>
      <c r="BD405">
        <v>7.1999999999999998E-3</v>
      </c>
      <c r="BE405">
        <v>74.2988</v>
      </c>
      <c r="BF405" t="s">
        <v>1599</v>
      </c>
      <c r="BG405" t="s">
        <v>1598</v>
      </c>
      <c r="BH405">
        <v>1E-4</v>
      </c>
      <c r="BI405">
        <v>37.857100000000003</v>
      </c>
      <c r="BJ405">
        <v>1.2699999999999999E-2</v>
      </c>
      <c r="BK405">
        <v>81.854900000000001</v>
      </c>
      <c r="BL405" t="s">
        <v>1599</v>
      </c>
      <c r="BM405" t="s">
        <v>1598</v>
      </c>
      <c r="BN405">
        <v>0</v>
      </c>
      <c r="BO405">
        <v>51</v>
      </c>
      <c r="BP405">
        <v>8.2000000000000007E-3</v>
      </c>
      <c r="BQ405">
        <v>84.499200000000002</v>
      </c>
      <c r="BR405" t="s">
        <v>1599</v>
      </c>
      <c r="BS405" t="s">
        <v>1598</v>
      </c>
      <c r="BT405">
        <v>0</v>
      </c>
      <c r="BU405">
        <v>65</v>
      </c>
      <c r="BV405">
        <v>7.1999999999999998E-3</v>
      </c>
      <c r="BW405">
        <v>95.451599999999999</v>
      </c>
      <c r="BX405" t="s">
        <v>1599</v>
      </c>
      <c r="BY405" t="s">
        <v>1598</v>
      </c>
      <c r="BZ405">
        <v>0</v>
      </c>
      <c r="CA405">
        <v>75</v>
      </c>
      <c r="CB405">
        <v>7.7999999999999996E-3</v>
      </c>
      <c r="CC405">
        <v>94.261899999999997</v>
      </c>
      <c r="CD405" t="s">
        <v>1599</v>
      </c>
      <c r="CE405" t="s">
        <v>1598</v>
      </c>
      <c r="CF405">
        <v>0</v>
      </c>
      <c r="CG405">
        <v>80</v>
      </c>
      <c r="CH405">
        <v>5.7999999999999996E-3</v>
      </c>
      <c r="CI405">
        <v>90.109700000000004</v>
      </c>
      <c r="CJ405" t="s">
        <v>1599</v>
      </c>
      <c r="CK405" t="s">
        <v>1598</v>
      </c>
      <c r="CL405">
        <v>0</v>
      </c>
      <c r="CM405">
        <v>50</v>
      </c>
      <c r="CN405">
        <v>4.3E-3</v>
      </c>
      <c r="CO405">
        <v>80.543800000000005</v>
      </c>
      <c r="CP405" t="s">
        <v>1599</v>
      </c>
      <c r="CQ405" t="s">
        <v>1598</v>
      </c>
      <c r="CR405">
        <v>0</v>
      </c>
      <c r="CS405">
        <v>43</v>
      </c>
      <c r="CT405">
        <v>8.8000000000000005E-3</v>
      </c>
      <c r="CU405">
        <v>75.996499999999997</v>
      </c>
      <c r="CV405" t="s">
        <v>1599</v>
      </c>
      <c r="CW405" t="s">
        <v>1598</v>
      </c>
      <c r="CX405">
        <v>0</v>
      </c>
      <c r="CY405">
        <v>40</v>
      </c>
      <c r="CZ405">
        <v>1.1599999999999999E-2</v>
      </c>
      <c r="DA405">
        <v>72.657300000000006</v>
      </c>
      <c r="DB405" t="s">
        <v>1599</v>
      </c>
      <c r="DC405" t="s">
        <v>1598</v>
      </c>
      <c r="DD405">
        <v>0</v>
      </c>
      <c r="DE405">
        <v>42</v>
      </c>
      <c r="DF405">
        <v>8.5000000000000006E-3</v>
      </c>
      <c r="DG405">
        <v>72.959299999999999</v>
      </c>
      <c r="DH405" t="s">
        <v>1599</v>
      </c>
      <c r="DI405" t="s">
        <v>1598</v>
      </c>
      <c r="DJ405">
        <v>0</v>
      </c>
      <c r="DK405">
        <v>51.25</v>
      </c>
      <c r="DL405">
        <v>1.4500000000000001E-2</v>
      </c>
      <c r="DM405">
        <v>80.263800000000003</v>
      </c>
      <c r="DN405" t="s">
        <v>1599</v>
      </c>
      <c r="DO405" t="s">
        <v>1598</v>
      </c>
      <c r="DP405">
        <v>1E-4</v>
      </c>
      <c r="DQ405">
        <v>36</v>
      </c>
      <c r="DR405">
        <v>1.11E-2</v>
      </c>
      <c r="DS405">
        <v>84.821100000000001</v>
      </c>
      <c r="DT405">
        <v>5.1999999999999998E-3</v>
      </c>
      <c r="DU405">
        <v>0</v>
      </c>
    </row>
    <row r="406" spans="1:125" x14ac:dyDescent="0.25">
      <c r="A406">
        <v>0</v>
      </c>
      <c r="B406" t="s">
        <v>1600</v>
      </c>
      <c r="C406" t="s">
        <v>32</v>
      </c>
      <c r="D406" t="s">
        <v>1601</v>
      </c>
      <c r="E406" t="s">
        <v>1600</v>
      </c>
      <c r="F406">
        <v>0</v>
      </c>
      <c r="G406">
        <v>55</v>
      </c>
      <c r="H406">
        <v>1.9099999999999999E-2</v>
      </c>
      <c r="I406">
        <v>70.363799999999998</v>
      </c>
      <c r="J406" t="s">
        <v>1601</v>
      </c>
      <c r="K406" t="s">
        <v>1600</v>
      </c>
      <c r="L406">
        <v>0</v>
      </c>
      <c r="M406">
        <v>55</v>
      </c>
      <c r="N406">
        <v>1.9099999999999999E-2</v>
      </c>
      <c r="O406">
        <v>70.363799999999998</v>
      </c>
      <c r="P406" t="s">
        <v>1602</v>
      </c>
      <c r="Q406" t="s">
        <v>1600</v>
      </c>
      <c r="R406">
        <v>2.0000000000000001E-4</v>
      </c>
      <c r="S406">
        <v>28.3889</v>
      </c>
      <c r="T406">
        <v>1.78E-2</v>
      </c>
      <c r="U406">
        <v>54.630800000000001</v>
      </c>
      <c r="V406" t="s">
        <v>1602</v>
      </c>
      <c r="W406" t="s">
        <v>1600</v>
      </c>
      <c r="X406">
        <v>0</v>
      </c>
      <c r="Y406">
        <v>65</v>
      </c>
      <c r="Z406">
        <v>7.4999999999999997E-3</v>
      </c>
      <c r="AA406">
        <v>93.15</v>
      </c>
      <c r="AB406" t="s">
        <v>1602</v>
      </c>
      <c r="AC406" t="s">
        <v>1600</v>
      </c>
      <c r="AD406">
        <v>0</v>
      </c>
      <c r="AE406">
        <v>67.5</v>
      </c>
      <c r="AF406">
        <v>9.5999999999999992E-3</v>
      </c>
      <c r="AG406">
        <v>92.772199999999998</v>
      </c>
      <c r="AH406" t="s">
        <v>1603</v>
      </c>
      <c r="AI406" t="s">
        <v>1600</v>
      </c>
      <c r="AJ406">
        <v>0</v>
      </c>
      <c r="AK406">
        <v>65</v>
      </c>
      <c r="AL406">
        <v>1.43E-2</v>
      </c>
      <c r="AM406">
        <v>93.098799999999997</v>
      </c>
      <c r="AN406" t="s">
        <v>1604</v>
      </c>
      <c r="AO406" t="s">
        <v>1600</v>
      </c>
      <c r="AP406">
        <v>0</v>
      </c>
      <c r="AQ406">
        <v>75</v>
      </c>
      <c r="AR406">
        <v>4.7000000000000002E-3</v>
      </c>
      <c r="AS406">
        <v>90.443100000000001</v>
      </c>
      <c r="AT406" t="s">
        <v>1602</v>
      </c>
      <c r="AU406" t="s">
        <v>1600</v>
      </c>
      <c r="AV406">
        <v>0</v>
      </c>
      <c r="AW406">
        <v>100</v>
      </c>
      <c r="AX406">
        <v>3.5000000000000001E-3</v>
      </c>
      <c r="AY406">
        <v>91.202200000000005</v>
      </c>
      <c r="AZ406" t="s">
        <v>1602</v>
      </c>
      <c r="BA406" t="s">
        <v>1600</v>
      </c>
      <c r="BB406">
        <v>0</v>
      </c>
      <c r="BC406">
        <v>100</v>
      </c>
      <c r="BD406">
        <v>3.3E-3</v>
      </c>
      <c r="BE406">
        <v>92.463200000000001</v>
      </c>
      <c r="BF406" t="s">
        <v>1602</v>
      </c>
      <c r="BG406" t="s">
        <v>1600</v>
      </c>
      <c r="BH406">
        <v>0</v>
      </c>
      <c r="BI406">
        <v>66.25</v>
      </c>
      <c r="BJ406">
        <v>1.2200000000000001E-2</v>
      </c>
      <c r="BK406">
        <v>83.6999</v>
      </c>
      <c r="BL406" t="s">
        <v>1602</v>
      </c>
      <c r="BM406" t="s">
        <v>1600</v>
      </c>
      <c r="BN406">
        <v>0</v>
      </c>
      <c r="BO406">
        <v>90</v>
      </c>
      <c r="BP406">
        <v>5.3E-3</v>
      </c>
      <c r="BQ406">
        <v>94.761399999999995</v>
      </c>
      <c r="BR406" t="s">
        <v>1602</v>
      </c>
      <c r="BS406" t="s">
        <v>1600</v>
      </c>
      <c r="BT406">
        <v>0</v>
      </c>
      <c r="BU406">
        <v>43</v>
      </c>
      <c r="BV406">
        <v>2.6800000000000001E-2</v>
      </c>
      <c r="BW406">
        <v>54.1021</v>
      </c>
      <c r="BX406" t="s">
        <v>1605</v>
      </c>
      <c r="BY406" t="s">
        <v>1600</v>
      </c>
      <c r="BZ406">
        <v>0</v>
      </c>
      <c r="CA406">
        <v>36.333300000000001</v>
      </c>
      <c r="CB406">
        <v>2.8400000000000002E-2</v>
      </c>
      <c r="CC406">
        <v>50.402200000000001</v>
      </c>
      <c r="CD406" t="s">
        <v>1602</v>
      </c>
      <c r="CE406" t="s">
        <v>1600</v>
      </c>
      <c r="CF406">
        <v>0</v>
      </c>
      <c r="CG406">
        <v>57.5</v>
      </c>
      <c r="CH406">
        <v>9.4999999999999998E-3</v>
      </c>
      <c r="CI406">
        <v>74.930300000000003</v>
      </c>
      <c r="CJ406" t="s">
        <v>1602</v>
      </c>
      <c r="CK406" t="s">
        <v>1600</v>
      </c>
      <c r="CL406">
        <v>0</v>
      </c>
      <c r="CM406">
        <v>100</v>
      </c>
      <c r="CN406">
        <v>1.8E-3</v>
      </c>
      <c r="CO406">
        <v>95.930800000000005</v>
      </c>
      <c r="CP406" t="s">
        <v>1602</v>
      </c>
      <c r="CQ406" t="s">
        <v>1600</v>
      </c>
      <c r="CR406">
        <v>0</v>
      </c>
      <c r="CS406">
        <v>75</v>
      </c>
      <c r="CT406">
        <v>5.1999999999999998E-3</v>
      </c>
      <c r="CU406">
        <v>91.887500000000003</v>
      </c>
      <c r="CV406" t="s">
        <v>1602</v>
      </c>
      <c r="CW406" t="s">
        <v>1600</v>
      </c>
      <c r="CX406">
        <v>0</v>
      </c>
      <c r="CY406">
        <v>75</v>
      </c>
      <c r="CZ406">
        <v>6.4999999999999997E-3</v>
      </c>
      <c r="DA406">
        <v>91.099699999999999</v>
      </c>
      <c r="DB406" t="s">
        <v>1602</v>
      </c>
      <c r="DC406" t="s">
        <v>1600</v>
      </c>
      <c r="DD406">
        <v>0</v>
      </c>
      <c r="DE406">
        <v>80</v>
      </c>
      <c r="DF406">
        <v>3.7000000000000002E-3</v>
      </c>
      <c r="DG406">
        <v>93.665300000000002</v>
      </c>
      <c r="DH406" t="s">
        <v>1605</v>
      </c>
      <c r="DI406" t="s">
        <v>1600</v>
      </c>
      <c r="DJ406">
        <v>0</v>
      </c>
      <c r="DK406">
        <v>70</v>
      </c>
      <c r="DL406">
        <v>1.1900000000000001E-2</v>
      </c>
      <c r="DM406">
        <v>85.6387</v>
      </c>
      <c r="DN406" t="e">
        <f>-LREEARSQ</f>
        <v>#NAME?</v>
      </c>
      <c r="DO406" t="s">
        <v>1600</v>
      </c>
      <c r="DP406">
        <v>0</v>
      </c>
      <c r="DQ406">
        <v>67.5</v>
      </c>
      <c r="DR406">
        <v>8.6999999999999994E-3</v>
      </c>
      <c r="DS406">
        <v>90.172799999999995</v>
      </c>
      <c r="DT406">
        <v>0</v>
      </c>
      <c r="DU406">
        <v>0</v>
      </c>
    </row>
    <row r="407" spans="1:125" x14ac:dyDescent="0.25">
      <c r="A407">
        <v>0</v>
      </c>
      <c r="B407" t="s">
        <v>1606</v>
      </c>
      <c r="C407" t="s">
        <v>32</v>
      </c>
      <c r="D407" t="s">
        <v>1607</v>
      </c>
      <c r="E407" t="s">
        <v>1606</v>
      </c>
      <c r="F407">
        <v>1E-4</v>
      </c>
      <c r="G407">
        <v>36.75</v>
      </c>
      <c r="H407">
        <v>3.2800000000000003E-2</v>
      </c>
      <c r="I407">
        <v>44.430300000000003</v>
      </c>
      <c r="J407" t="s">
        <v>1607</v>
      </c>
      <c r="K407" t="s">
        <v>1606</v>
      </c>
      <c r="L407">
        <v>1E-4</v>
      </c>
      <c r="M407">
        <v>36.75</v>
      </c>
      <c r="N407">
        <v>3.2800000000000003E-2</v>
      </c>
      <c r="O407">
        <v>44.430300000000003</v>
      </c>
      <c r="P407" t="s">
        <v>1608</v>
      </c>
      <c r="Q407" t="s">
        <v>1606</v>
      </c>
      <c r="R407">
        <v>0</v>
      </c>
      <c r="S407">
        <v>60</v>
      </c>
      <c r="T407">
        <v>1.6199999999999999E-2</v>
      </c>
      <c r="U407">
        <v>60.213700000000003</v>
      </c>
      <c r="V407" t="s">
        <v>1608</v>
      </c>
      <c r="W407" t="s">
        <v>1606</v>
      </c>
      <c r="X407">
        <v>0</v>
      </c>
      <c r="Y407">
        <v>67.5</v>
      </c>
      <c r="Z407">
        <v>7.4999999999999997E-3</v>
      </c>
      <c r="AA407">
        <v>93.096599999999995</v>
      </c>
      <c r="AB407" t="s">
        <v>1608</v>
      </c>
      <c r="AC407" t="s">
        <v>1606</v>
      </c>
      <c r="AD407">
        <v>0</v>
      </c>
      <c r="AE407">
        <v>70</v>
      </c>
      <c r="AF407">
        <v>1.0699999999999999E-2</v>
      </c>
      <c r="AG407">
        <v>90.5184</v>
      </c>
      <c r="AH407" t="s">
        <v>1608</v>
      </c>
      <c r="AI407" t="s">
        <v>1606</v>
      </c>
      <c r="AJ407">
        <v>0</v>
      </c>
      <c r="AK407">
        <v>62.5</v>
      </c>
      <c r="AL407">
        <v>1.4999999999999999E-2</v>
      </c>
      <c r="AM407">
        <v>92.036199999999994</v>
      </c>
      <c r="AN407" t="s">
        <v>1608</v>
      </c>
      <c r="AO407" t="s">
        <v>1606</v>
      </c>
      <c r="AP407">
        <v>0</v>
      </c>
      <c r="AQ407">
        <v>67.5</v>
      </c>
      <c r="AR407">
        <v>8.3999999999999995E-3</v>
      </c>
      <c r="AS407">
        <v>74.510400000000004</v>
      </c>
      <c r="AT407" t="s">
        <v>1608</v>
      </c>
      <c r="AU407" t="s">
        <v>1606</v>
      </c>
      <c r="AV407">
        <v>0</v>
      </c>
      <c r="AW407">
        <v>100</v>
      </c>
      <c r="AX407">
        <v>4.4999999999999997E-3</v>
      </c>
      <c r="AY407">
        <v>86.328999999999994</v>
      </c>
      <c r="AZ407" t="s">
        <v>1608</v>
      </c>
      <c r="BA407" t="s">
        <v>1606</v>
      </c>
      <c r="BB407">
        <v>0</v>
      </c>
      <c r="BC407">
        <v>70</v>
      </c>
      <c r="BD407">
        <v>4.7999999999999996E-3</v>
      </c>
      <c r="BE407">
        <v>85.351900000000001</v>
      </c>
      <c r="BF407" t="s">
        <v>1609</v>
      </c>
      <c r="BG407" t="s">
        <v>1606</v>
      </c>
      <c r="BH407">
        <v>0</v>
      </c>
      <c r="BI407">
        <v>70</v>
      </c>
      <c r="BJ407">
        <v>1.2999999999999999E-2</v>
      </c>
      <c r="BK407">
        <v>81.149000000000001</v>
      </c>
      <c r="BL407" t="s">
        <v>1608</v>
      </c>
      <c r="BM407" t="s">
        <v>1606</v>
      </c>
      <c r="BN407">
        <v>0</v>
      </c>
      <c r="BO407">
        <v>63.333300000000001</v>
      </c>
      <c r="BP407">
        <v>8.6999999999999994E-3</v>
      </c>
      <c r="BQ407">
        <v>82.808199999999999</v>
      </c>
      <c r="BR407" t="s">
        <v>1608</v>
      </c>
      <c r="BS407" t="s">
        <v>1606</v>
      </c>
      <c r="BT407">
        <v>0</v>
      </c>
      <c r="BU407">
        <v>49</v>
      </c>
      <c r="BV407">
        <v>2.2200000000000001E-2</v>
      </c>
      <c r="BW407">
        <v>62.594099999999997</v>
      </c>
      <c r="BX407" t="s">
        <v>1608</v>
      </c>
      <c r="BY407" t="s">
        <v>1606</v>
      </c>
      <c r="BZ407">
        <v>0</v>
      </c>
      <c r="CA407">
        <v>48</v>
      </c>
      <c r="CB407">
        <v>1.7600000000000001E-2</v>
      </c>
      <c r="CC407">
        <v>70.773200000000003</v>
      </c>
      <c r="CD407" t="s">
        <v>1608</v>
      </c>
      <c r="CE407" t="s">
        <v>1606</v>
      </c>
      <c r="CF407">
        <v>0</v>
      </c>
      <c r="CG407">
        <v>60</v>
      </c>
      <c r="CH407">
        <v>7.4999999999999997E-3</v>
      </c>
      <c r="CI407">
        <v>83.380200000000002</v>
      </c>
      <c r="CJ407" t="s">
        <v>1607</v>
      </c>
      <c r="CK407" t="s">
        <v>1606</v>
      </c>
      <c r="CL407">
        <v>0</v>
      </c>
      <c r="CM407">
        <v>100</v>
      </c>
      <c r="CN407">
        <v>2.7000000000000001E-3</v>
      </c>
      <c r="CO407">
        <v>91.961500000000001</v>
      </c>
      <c r="CP407" t="s">
        <v>1607</v>
      </c>
      <c r="CQ407" t="s">
        <v>1606</v>
      </c>
      <c r="CR407">
        <v>0</v>
      </c>
      <c r="CS407">
        <v>67.5</v>
      </c>
      <c r="CT407">
        <v>6.1999999999999998E-3</v>
      </c>
      <c r="CU407">
        <v>87.530699999999996</v>
      </c>
      <c r="CV407" t="s">
        <v>1607</v>
      </c>
      <c r="CW407" t="s">
        <v>1606</v>
      </c>
      <c r="CX407">
        <v>0</v>
      </c>
      <c r="CY407">
        <v>70</v>
      </c>
      <c r="CZ407">
        <v>7.4000000000000003E-3</v>
      </c>
      <c r="DA407">
        <v>88.191299999999998</v>
      </c>
      <c r="DB407" t="s">
        <v>1607</v>
      </c>
      <c r="DC407" t="s">
        <v>1606</v>
      </c>
      <c r="DD407">
        <v>0</v>
      </c>
      <c r="DE407">
        <v>70</v>
      </c>
      <c r="DF407">
        <v>4.7999999999999996E-3</v>
      </c>
      <c r="DG407">
        <v>88.863200000000006</v>
      </c>
      <c r="DH407" t="s">
        <v>1608</v>
      </c>
      <c r="DI407" t="s">
        <v>1606</v>
      </c>
      <c r="DJ407">
        <v>0</v>
      </c>
      <c r="DK407">
        <v>44.5</v>
      </c>
      <c r="DL407">
        <v>2.0799999999999999E-2</v>
      </c>
      <c r="DM407">
        <v>68.877700000000004</v>
      </c>
      <c r="DN407" t="s">
        <v>1608</v>
      </c>
      <c r="DO407" t="s">
        <v>1606</v>
      </c>
      <c r="DP407">
        <v>1E-4</v>
      </c>
      <c r="DQ407">
        <v>31</v>
      </c>
      <c r="DR407">
        <v>2.6700000000000002E-2</v>
      </c>
      <c r="DS407">
        <v>57.220199999999998</v>
      </c>
      <c r="DT407">
        <v>0</v>
      </c>
      <c r="DU407">
        <v>0</v>
      </c>
    </row>
    <row r="408" spans="1:125" x14ac:dyDescent="0.25">
      <c r="A408">
        <v>0</v>
      </c>
      <c r="B408" t="s">
        <v>1610</v>
      </c>
      <c r="C408" t="s">
        <v>32</v>
      </c>
      <c r="D408" t="e">
        <f>-PXGGKISG</f>
        <v>#NAME?</v>
      </c>
      <c r="E408" t="s">
        <v>1610</v>
      </c>
      <c r="F408">
        <v>1E-4</v>
      </c>
      <c r="G408">
        <v>41.2</v>
      </c>
      <c r="H408">
        <v>3.1800000000000002E-2</v>
      </c>
      <c r="I408">
        <v>45.776200000000003</v>
      </c>
      <c r="J408" t="e">
        <f>-PXGGKISG</f>
        <v>#NAME?</v>
      </c>
      <c r="K408" t="s">
        <v>1610</v>
      </c>
      <c r="L408">
        <v>1E-4</v>
      </c>
      <c r="M408">
        <v>41.2</v>
      </c>
      <c r="N408">
        <v>3.1800000000000002E-2</v>
      </c>
      <c r="O408">
        <v>45.776200000000003</v>
      </c>
      <c r="P408" t="e">
        <f>-PXGGKISG</f>
        <v>#NAME?</v>
      </c>
      <c r="Q408" t="s">
        <v>1610</v>
      </c>
      <c r="R408">
        <v>0</v>
      </c>
      <c r="S408">
        <v>95</v>
      </c>
      <c r="T408">
        <v>3.8999999999999998E-3</v>
      </c>
      <c r="U408">
        <v>97.173199999999994</v>
      </c>
      <c r="V408" t="e">
        <f>-PXGGKISG</f>
        <v>#NAME?</v>
      </c>
      <c r="W408" t="s">
        <v>1610</v>
      </c>
      <c r="X408">
        <v>0</v>
      </c>
      <c r="Y408">
        <v>100</v>
      </c>
      <c r="Z408">
        <v>2.5999999999999999E-3</v>
      </c>
      <c r="AA408">
        <v>98.087800000000001</v>
      </c>
      <c r="AB408" t="e">
        <f>-PXGGKISG</f>
        <v>#NAME?</v>
      </c>
      <c r="AC408" t="s">
        <v>1610</v>
      </c>
      <c r="AD408">
        <v>0</v>
      </c>
      <c r="AE408">
        <v>85</v>
      </c>
      <c r="AF408">
        <v>4.5999999999999999E-3</v>
      </c>
      <c r="AG408">
        <v>97.268100000000004</v>
      </c>
      <c r="AH408" t="e">
        <f>-PXGGKISG</f>
        <v>#NAME?</v>
      </c>
      <c r="AI408" t="s">
        <v>1610</v>
      </c>
      <c r="AJ408">
        <v>0</v>
      </c>
      <c r="AK408">
        <v>85</v>
      </c>
      <c r="AL408">
        <v>6.6E-3</v>
      </c>
      <c r="AM408">
        <v>97.462599999999995</v>
      </c>
      <c r="AN408" t="e">
        <f>-PXGGKISG</f>
        <v>#NAME?</v>
      </c>
      <c r="AO408" t="s">
        <v>1610</v>
      </c>
      <c r="AP408">
        <v>0</v>
      </c>
      <c r="AQ408">
        <v>90</v>
      </c>
      <c r="AR408">
        <v>2E-3</v>
      </c>
      <c r="AS408">
        <v>97.140799999999999</v>
      </c>
      <c r="AT408" t="e">
        <f>-PXGGKISG</f>
        <v>#NAME?</v>
      </c>
      <c r="AU408" t="s">
        <v>1610</v>
      </c>
      <c r="AV408">
        <v>0</v>
      </c>
      <c r="AW408">
        <v>100</v>
      </c>
      <c r="AX408">
        <v>2.3E-3</v>
      </c>
      <c r="AY408">
        <v>95.745900000000006</v>
      </c>
      <c r="AZ408" t="e">
        <f>-PXGGKISG</f>
        <v>#NAME?</v>
      </c>
      <c r="BA408" t="s">
        <v>1610</v>
      </c>
      <c r="BB408">
        <v>0</v>
      </c>
      <c r="BC408">
        <v>100</v>
      </c>
      <c r="BD408">
        <v>2.0999999999999999E-3</v>
      </c>
      <c r="BE408">
        <v>96.144400000000005</v>
      </c>
      <c r="BF408" t="e">
        <f>-PXGGKISG</f>
        <v>#NAME?</v>
      </c>
      <c r="BG408" t="s">
        <v>1610</v>
      </c>
      <c r="BH408">
        <v>0</v>
      </c>
      <c r="BI408">
        <v>90</v>
      </c>
      <c r="BJ408">
        <v>4.7000000000000002E-3</v>
      </c>
      <c r="BK408">
        <v>97.147300000000001</v>
      </c>
      <c r="BL408" t="e">
        <f>-PXGGKISG</f>
        <v>#NAME?</v>
      </c>
      <c r="BM408" t="s">
        <v>1610</v>
      </c>
      <c r="BN408">
        <v>0</v>
      </c>
      <c r="BO408">
        <v>100</v>
      </c>
      <c r="BP408">
        <v>2.8999999999999998E-3</v>
      </c>
      <c r="BQ408">
        <v>97.2654</v>
      </c>
      <c r="BR408" t="e">
        <f>-PXGGKISG</f>
        <v>#NAME?</v>
      </c>
      <c r="BS408" t="s">
        <v>1610</v>
      </c>
      <c r="BT408">
        <v>0</v>
      </c>
      <c r="BU408">
        <v>100</v>
      </c>
      <c r="BV408">
        <v>3.5999999999999999E-3</v>
      </c>
      <c r="BW408">
        <v>97.732399999999998</v>
      </c>
      <c r="BX408" t="s">
        <v>1611</v>
      </c>
      <c r="BY408" t="s">
        <v>1610</v>
      </c>
      <c r="BZ408">
        <v>0</v>
      </c>
      <c r="CA408">
        <v>100</v>
      </c>
      <c r="CB408">
        <v>2.8E-3</v>
      </c>
      <c r="CC408">
        <v>98.108599999999996</v>
      </c>
      <c r="CD408" t="e">
        <f>-PXGGKISG</f>
        <v>#NAME?</v>
      </c>
      <c r="CE408" t="s">
        <v>1610</v>
      </c>
      <c r="CF408">
        <v>0</v>
      </c>
      <c r="CG408">
        <v>100</v>
      </c>
      <c r="CH408">
        <v>2E-3</v>
      </c>
      <c r="CI408">
        <v>97.733999999999995</v>
      </c>
      <c r="CJ408" t="e">
        <f>-PXGGKISG</f>
        <v>#NAME?</v>
      </c>
      <c r="CK408" t="s">
        <v>1610</v>
      </c>
      <c r="CL408">
        <v>0</v>
      </c>
      <c r="CM408">
        <v>100</v>
      </c>
      <c r="CN408">
        <v>1.5E-3</v>
      </c>
      <c r="CO408">
        <v>96.560199999999995</v>
      </c>
      <c r="CP408" t="e">
        <f>-PXGGKISG</f>
        <v>#NAME?</v>
      </c>
      <c r="CQ408" t="s">
        <v>1610</v>
      </c>
      <c r="CR408">
        <v>0</v>
      </c>
      <c r="CS408">
        <v>90</v>
      </c>
      <c r="CT408">
        <v>2.5000000000000001E-3</v>
      </c>
      <c r="CU408">
        <v>97.097700000000003</v>
      </c>
      <c r="CV408" t="e">
        <f>-PXGGKISG</f>
        <v>#NAME?</v>
      </c>
      <c r="CW408" t="s">
        <v>1610</v>
      </c>
      <c r="CX408">
        <v>0</v>
      </c>
      <c r="CY408">
        <v>90</v>
      </c>
      <c r="CZ408">
        <v>3.2000000000000002E-3</v>
      </c>
      <c r="DA408">
        <v>96.982100000000003</v>
      </c>
      <c r="DB408" t="e">
        <f>-PXGGKISG</f>
        <v>#NAME?</v>
      </c>
      <c r="DC408" t="s">
        <v>1610</v>
      </c>
      <c r="DD408">
        <v>0</v>
      </c>
      <c r="DE408">
        <v>80</v>
      </c>
      <c r="DF408">
        <v>2.5999999999999999E-3</v>
      </c>
      <c r="DG408">
        <v>96.137</v>
      </c>
      <c r="DH408" t="e">
        <f>-PXGGKISG</f>
        <v>#NAME?</v>
      </c>
      <c r="DI408" t="s">
        <v>1610</v>
      </c>
      <c r="DJ408">
        <v>0</v>
      </c>
      <c r="DK408">
        <v>100</v>
      </c>
      <c r="DL408">
        <v>4.5999999999999999E-3</v>
      </c>
      <c r="DM408">
        <v>96.675799999999995</v>
      </c>
      <c r="DN408" t="e">
        <f>-PXGGKISG</f>
        <v>#NAME?</v>
      </c>
      <c r="DO408" t="s">
        <v>1610</v>
      </c>
      <c r="DP408">
        <v>0</v>
      </c>
      <c r="DQ408">
        <v>100</v>
      </c>
      <c r="DR408">
        <v>3.2000000000000002E-3</v>
      </c>
      <c r="DS408">
        <v>97.475300000000004</v>
      </c>
      <c r="DT408">
        <v>0</v>
      </c>
      <c r="DU408">
        <v>0</v>
      </c>
    </row>
    <row r="409" spans="1:125" x14ac:dyDescent="0.25">
      <c r="A409">
        <v>0</v>
      </c>
      <c r="B409" t="s">
        <v>1612</v>
      </c>
      <c r="C409" t="s">
        <v>32</v>
      </c>
      <c r="D409" t="s">
        <v>1613</v>
      </c>
      <c r="E409" t="s">
        <v>1612</v>
      </c>
      <c r="F409">
        <v>0</v>
      </c>
      <c r="G409">
        <v>65</v>
      </c>
      <c r="H409">
        <v>1.7100000000000001E-2</v>
      </c>
      <c r="I409">
        <v>75.309100000000001</v>
      </c>
      <c r="J409" t="s">
        <v>1613</v>
      </c>
      <c r="K409" t="s">
        <v>1612</v>
      </c>
      <c r="L409">
        <v>0</v>
      </c>
      <c r="M409">
        <v>65</v>
      </c>
      <c r="N409">
        <v>1.7100000000000001E-2</v>
      </c>
      <c r="O409">
        <v>75.309100000000001</v>
      </c>
      <c r="P409" t="s">
        <v>1614</v>
      </c>
      <c r="Q409" t="s">
        <v>1612</v>
      </c>
      <c r="R409">
        <v>0</v>
      </c>
      <c r="S409">
        <v>73.75</v>
      </c>
      <c r="T409">
        <v>1.15E-2</v>
      </c>
      <c r="U409">
        <v>78.935000000000002</v>
      </c>
      <c r="V409" t="s">
        <v>1615</v>
      </c>
      <c r="W409" t="s">
        <v>1612</v>
      </c>
      <c r="X409">
        <v>2.9999999999999997E-4</v>
      </c>
      <c r="Y409">
        <v>16.324999999999999</v>
      </c>
      <c r="Z409">
        <v>3.7900000000000003E-2</v>
      </c>
      <c r="AA409">
        <v>26.5106</v>
      </c>
      <c r="AB409" t="s">
        <v>1615</v>
      </c>
      <c r="AC409" t="s">
        <v>1612</v>
      </c>
      <c r="AD409">
        <v>1.1999999999999999E-3</v>
      </c>
      <c r="AE409">
        <v>12.437200000000001</v>
      </c>
      <c r="AF409">
        <v>8.3799999999999999E-2</v>
      </c>
      <c r="AG409">
        <v>13.9955</v>
      </c>
      <c r="AH409" t="s">
        <v>1613</v>
      </c>
      <c r="AI409" t="s">
        <v>1612</v>
      </c>
      <c r="AJ409">
        <v>1.0200000000000001E-2</v>
      </c>
      <c r="AK409">
        <v>4.2609000000000004</v>
      </c>
      <c r="AL409">
        <v>0.1575</v>
      </c>
      <c r="AM409">
        <v>6.2774999999999999</v>
      </c>
      <c r="AN409" t="s">
        <v>1616</v>
      </c>
      <c r="AO409" t="s">
        <v>1612</v>
      </c>
      <c r="AP409">
        <v>0</v>
      </c>
      <c r="AQ409">
        <v>90</v>
      </c>
      <c r="AR409">
        <v>3.7000000000000002E-3</v>
      </c>
      <c r="AS409">
        <v>94.372600000000006</v>
      </c>
      <c r="AT409" t="s">
        <v>1615</v>
      </c>
      <c r="AU409" t="s">
        <v>1612</v>
      </c>
      <c r="AV409">
        <v>0</v>
      </c>
      <c r="AW409">
        <v>100</v>
      </c>
      <c r="AX409">
        <v>3.0000000000000001E-3</v>
      </c>
      <c r="AY409">
        <v>93.555400000000006</v>
      </c>
      <c r="AZ409" t="s">
        <v>1613</v>
      </c>
      <c r="BA409" t="s">
        <v>1612</v>
      </c>
      <c r="BB409">
        <v>0</v>
      </c>
      <c r="BC409">
        <v>100</v>
      </c>
      <c r="BD409">
        <v>3.0000000000000001E-3</v>
      </c>
      <c r="BE409">
        <v>94.011899999999997</v>
      </c>
      <c r="BF409" t="s">
        <v>1615</v>
      </c>
      <c r="BG409" t="s">
        <v>1612</v>
      </c>
      <c r="BH409">
        <v>0</v>
      </c>
      <c r="BI409">
        <v>55.625</v>
      </c>
      <c r="BJ409">
        <v>1.4E-2</v>
      </c>
      <c r="BK409">
        <v>77.812899999999999</v>
      </c>
      <c r="BL409" t="s">
        <v>1615</v>
      </c>
      <c r="BM409" t="s">
        <v>1612</v>
      </c>
      <c r="BN409">
        <v>0</v>
      </c>
      <c r="BO409">
        <v>70</v>
      </c>
      <c r="BP409">
        <v>7.3000000000000001E-3</v>
      </c>
      <c r="BQ409">
        <v>87.9041</v>
      </c>
      <c r="BR409" t="s">
        <v>1615</v>
      </c>
      <c r="BS409" t="s">
        <v>1612</v>
      </c>
      <c r="BT409">
        <v>0</v>
      </c>
      <c r="BU409">
        <v>85</v>
      </c>
      <c r="BV409">
        <v>9.4999999999999998E-3</v>
      </c>
      <c r="BW409">
        <v>91.608199999999997</v>
      </c>
      <c r="BX409" t="e">
        <f>-REEARSQG</f>
        <v>#NAME?</v>
      </c>
      <c r="BY409" t="s">
        <v>1612</v>
      </c>
      <c r="BZ409">
        <v>0</v>
      </c>
      <c r="CA409">
        <v>80</v>
      </c>
      <c r="CB409">
        <v>9.4000000000000004E-3</v>
      </c>
      <c r="CC409">
        <v>90.949200000000005</v>
      </c>
      <c r="CD409" t="s">
        <v>1615</v>
      </c>
      <c r="CE409" t="s">
        <v>1612</v>
      </c>
      <c r="CF409">
        <v>0</v>
      </c>
      <c r="CG409">
        <v>80</v>
      </c>
      <c r="CH409">
        <v>5.3E-3</v>
      </c>
      <c r="CI409">
        <v>92.091300000000004</v>
      </c>
      <c r="CJ409" t="s">
        <v>1615</v>
      </c>
      <c r="CK409" t="s">
        <v>1612</v>
      </c>
      <c r="CL409">
        <v>0</v>
      </c>
      <c r="CM409">
        <v>100</v>
      </c>
      <c r="CN409">
        <v>2.3999999999999998E-3</v>
      </c>
      <c r="CO409">
        <v>93.839699999999993</v>
      </c>
      <c r="CP409" t="s">
        <v>1615</v>
      </c>
      <c r="CQ409" t="s">
        <v>1612</v>
      </c>
      <c r="CR409">
        <v>0</v>
      </c>
      <c r="CS409">
        <v>65</v>
      </c>
      <c r="CT409">
        <v>5.7999999999999996E-3</v>
      </c>
      <c r="CU409">
        <v>89.364000000000004</v>
      </c>
      <c r="CV409" t="s">
        <v>1615</v>
      </c>
      <c r="CW409" t="s">
        <v>1612</v>
      </c>
      <c r="CX409">
        <v>0</v>
      </c>
      <c r="CY409">
        <v>61.25</v>
      </c>
      <c r="CZ409">
        <v>6.7999999999999996E-3</v>
      </c>
      <c r="DA409">
        <v>90.054699999999997</v>
      </c>
      <c r="DB409" t="s">
        <v>1615</v>
      </c>
      <c r="DC409" t="s">
        <v>1612</v>
      </c>
      <c r="DD409">
        <v>0</v>
      </c>
      <c r="DE409">
        <v>80</v>
      </c>
      <c r="DF409">
        <v>3.5999999999999999E-3</v>
      </c>
      <c r="DG409">
        <v>94.115700000000004</v>
      </c>
      <c r="DH409" t="s">
        <v>1615</v>
      </c>
      <c r="DI409" t="s">
        <v>1612</v>
      </c>
      <c r="DJ409">
        <v>0</v>
      </c>
      <c r="DK409">
        <v>100</v>
      </c>
      <c r="DL409">
        <v>5.7999999999999996E-3</v>
      </c>
      <c r="DM409">
        <v>95.844700000000003</v>
      </c>
      <c r="DN409" t="s">
        <v>1615</v>
      </c>
      <c r="DO409" t="s">
        <v>1612</v>
      </c>
      <c r="DP409">
        <v>0</v>
      </c>
      <c r="DQ409">
        <v>100</v>
      </c>
      <c r="DR409">
        <v>4.8999999999999998E-3</v>
      </c>
      <c r="DS409">
        <v>96.066199999999995</v>
      </c>
      <c r="DT409">
        <v>5.9999999999999995E-4</v>
      </c>
      <c r="DU409">
        <v>0</v>
      </c>
    </row>
    <row r="410" spans="1:125" x14ac:dyDescent="0.25">
      <c r="A410">
        <v>0</v>
      </c>
      <c r="B410" t="s">
        <v>1617</v>
      </c>
      <c r="C410" t="s">
        <v>32</v>
      </c>
      <c r="D410" t="s">
        <v>1618</v>
      </c>
      <c r="E410" t="s">
        <v>1617</v>
      </c>
      <c r="F410">
        <v>0</v>
      </c>
      <c r="G410">
        <v>70</v>
      </c>
      <c r="H410">
        <v>1.6299999999999999E-2</v>
      </c>
      <c r="I410">
        <v>77.369900000000001</v>
      </c>
      <c r="J410" t="s">
        <v>1618</v>
      </c>
      <c r="K410" t="s">
        <v>1617</v>
      </c>
      <c r="L410">
        <v>0</v>
      </c>
      <c r="M410">
        <v>70</v>
      </c>
      <c r="N410">
        <v>1.6299999999999999E-2</v>
      </c>
      <c r="O410">
        <v>77.369900000000001</v>
      </c>
      <c r="P410" t="s">
        <v>1618</v>
      </c>
      <c r="Q410" t="s">
        <v>1617</v>
      </c>
      <c r="R410">
        <v>5.0000000000000001E-4</v>
      </c>
      <c r="S410">
        <v>19.543900000000001</v>
      </c>
      <c r="T410">
        <v>2.52E-2</v>
      </c>
      <c r="U410">
        <v>33.849600000000002</v>
      </c>
      <c r="V410" t="s">
        <v>1618</v>
      </c>
      <c r="W410" t="s">
        <v>1617</v>
      </c>
      <c r="X410">
        <v>0</v>
      </c>
      <c r="Y410">
        <v>70</v>
      </c>
      <c r="Z410">
        <v>6.0000000000000001E-3</v>
      </c>
      <c r="AA410">
        <v>95.570899999999995</v>
      </c>
      <c r="AB410" t="s">
        <v>1618</v>
      </c>
      <c r="AC410" t="s">
        <v>1617</v>
      </c>
      <c r="AD410">
        <v>0</v>
      </c>
      <c r="AE410">
        <v>72.5</v>
      </c>
      <c r="AF410">
        <v>8.8999999999999999E-3</v>
      </c>
      <c r="AG410">
        <v>94.089299999999994</v>
      </c>
      <c r="AH410" t="s">
        <v>1618</v>
      </c>
      <c r="AI410" t="s">
        <v>1617</v>
      </c>
      <c r="AJ410">
        <v>0</v>
      </c>
      <c r="AK410">
        <v>75</v>
      </c>
      <c r="AL410">
        <v>1.15E-2</v>
      </c>
      <c r="AM410">
        <v>95.582499999999996</v>
      </c>
      <c r="AN410" t="s">
        <v>1618</v>
      </c>
      <c r="AO410" t="s">
        <v>1617</v>
      </c>
      <c r="AP410">
        <v>0</v>
      </c>
      <c r="AQ410">
        <v>90</v>
      </c>
      <c r="AR410">
        <v>3.5999999999999999E-3</v>
      </c>
      <c r="AS410">
        <v>94.792199999999994</v>
      </c>
      <c r="AT410" t="s">
        <v>1618</v>
      </c>
      <c r="AU410" t="s">
        <v>1617</v>
      </c>
      <c r="AV410">
        <v>0</v>
      </c>
      <c r="AW410">
        <v>100</v>
      </c>
      <c r="AX410">
        <v>2.3999999999999998E-3</v>
      </c>
      <c r="AY410">
        <v>95.592699999999994</v>
      </c>
      <c r="AZ410" t="s">
        <v>1618</v>
      </c>
      <c r="BA410" t="s">
        <v>1617</v>
      </c>
      <c r="BB410">
        <v>0</v>
      </c>
      <c r="BC410">
        <v>100</v>
      </c>
      <c r="BD410">
        <v>2.2000000000000001E-3</v>
      </c>
      <c r="BE410">
        <v>95.972099999999998</v>
      </c>
      <c r="BF410" t="s">
        <v>1618</v>
      </c>
      <c r="BG410" t="s">
        <v>1617</v>
      </c>
      <c r="BH410">
        <v>0</v>
      </c>
      <c r="BI410">
        <v>77.5</v>
      </c>
      <c r="BJ410">
        <v>9.7999999999999997E-3</v>
      </c>
      <c r="BK410">
        <v>90.930599999999998</v>
      </c>
      <c r="BL410" t="s">
        <v>1618</v>
      </c>
      <c r="BM410" t="s">
        <v>1617</v>
      </c>
      <c r="BN410">
        <v>0</v>
      </c>
      <c r="BO410">
        <v>90</v>
      </c>
      <c r="BP410">
        <v>3.8999999999999998E-3</v>
      </c>
      <c r="BQ410">
        <v>96.291799999999995</v>
      </c>
      <c r="BR410" t="s">
        <v>1618</v>
      </c>
      <c r="BS410" t="s">
        <v>1617</v>
      </c>
      <c r="BT410">
        <v>0</v>
      </c>
      <c r="BU410">
        <v>32.5</v>
      </c>
      <c r="BV410">
        <v>3.2300000000000002E-2</v>
      </c>
      <c r="BW410">
        <v>45.877200000000002</v>
      </c>
      <c r="BX410" t="s">
        <v>1618</v>
      </c>
      <c r="BY410" t="s">
        <v>1617</v>
      </c>
      <c r="BZ410">
        <v>0</v>
      </c>
      <c r="CA410">
        <v>35.75</v>
      </c>
      <c r="CB410">
        <v>3.1199999999999999E-2</v>
      </c>
      <c r="CC410">
        <v>46.338299999999997</v>
      </c>
      <c r="CD410" t="s">
        <v>1618</v>
      </c>
      <c r="CE410" t="s">
        <v>1617</v>
      </c>
      <c r="CF410">
        <v>0</v>
      </c>
      <c r="CG410">
        <v>57.5</v>
      </c>
      <c r="CH410">
        <v>9.2999999999999992E-3</v>
      </c>
      <c r="CI410">
        <v>75.912400000000005</v>
      </c>
      <c r="CJ410" t="s">
        <v>1618</v>
      </c>
      <c r="CK410" t="s">
        <v>1617</v>
      </c>
      <c r="CL410">
        <v>0</v>
      </c>
      <c r="CM410">
        <v>100</v>
      </c>
      <c r="CN410">
        <v>1.5E-3</v>
      </c>
      <c r="CO410">
        <v>96.717600000000004</v>
      </c>
      <c r="CP410" t="s">
        <v>1618</v>
      </c>
      <c r="CQ410" t="s">
        <v>1617</v>
      </c>
      <c r="CR410">
        <v>0</v>
      </c>
      <c r="CS410">
        <v>90</v>
      </c>
      <c r="CT410">
        <v>3.0999999999999999E-3</v>
      </c>
      <c r="CU410">
        <v>96.403499999999994</v>
      </c>
      <c r="CV410" t="s">
        <v>1618</v>
      </c>
      <c r="CW410" t="s">
        <v>1617</v>
      </c>
      <c r="CX410">
        <v>0</v>
      </c>
      <c r="CY410">
        <v>90</v>
      </c>
      <c r="CZ410">
        <v>3.7000000000000002E-3</v>
      </c>
      <c r="DA410">
        <v>96.4863</v>
      </c>
      <c r="DB410" t="s">
        <v>1618</v>
      </c>
      <c r="DC410" t="s">
        <v>1617</v>
      </c>
      <c r="DD410">
        <v>0</v>
      </c>
      <c r="DE410">
        <v>100</v>
      </c>
      <c r="DF410">
        <v>2.8E-3</v>
      </c>
      <c r="DG410">
        <v>95.874200000000002</v>
      </c>
      <c r="DH410" t="s">
        <v>1618</v>
      </c>
      <c r="DI410" t="s">
        <v>1617</v>
      </c>
      <c r="DJ410">
        <v>0</v>
      </c>
      <c r="DK410">
        <v>65</v>
      </c>
      <c r="DL410">
        <v>1.24E-2</v>
      </c>
      <c r="DM410">
        <v>84.567099999999996</v>
      </c>
      <c r="DN410" t="s">
        <v>1618</v>
      </c>
      <c r="DO410" t="s">
        <v>1617</v>
      </c>
      <c r="DP410">
        <v>0</v>
      </c>
      <c r="DQ410">
        <v>85</v>
      </c>
      <c r="DR410">
        <v>6.6E-3</v>
      </c>
      <c r="DS410">
        <v>94.383300000000006</v>
      </c>
      <c r="DT410">
        <v>0</v>
      </c>
      <c r="DU410">
        <v>0</v>
      </c>
    </row>
    <row r="411" spans="1:125" x14ac:dyDescent="0.25">
      <c r="A411">
        <v>0</v>
      </c>
      <c r="B411" t="s">
        <v>1619</v>
      </c>
      <c r="C411" t="s">
        <v>32</v>
      </c>
      <c r="D411" t="s">
        <v>1620</v>
      </c>
      <c r="E411" t="s">
        <v>1619</v>
      </c>
      <c r="F411">
        <v>0</v>
      </c>
      <c r="G411">
        <v>95</v>
      </c>
      <c r="H411">
        <v>8.5000000000000006E-3</v>
      </c>
      <c r="I411">
        <v>95.241100000000003</v>
      </c>
      <c r="J411" t="s">
        <v>1620</v>
      </c>
      <c r="K411" t="s">
        <v>1619</v>
      </c>
      <c r="L411">
        <v>0</v>
      </c>
      <c r="M411">
        <v>95</v>
      </c>
      <c r="N411">
        <v>8.5000000000000006E-3</v>
      </c>
      <c r="O411">
        <v>95.241100000000003</v>
      </c>
      <c r="P411" t="s">
        <v>1620</v>
      </c>
      <c r="Q411" t="s">
        <v>1619</v>
      </c>
      <c r="R411">
        <v>0</v>
      </c>
      <c r="S411">
        <v>97.5</v>
      </c>
      <c r="T411">
        <v>6.4000000000000003E-3</v>
      </c>
      <c r="U411">
        <v>95.353300000000004</v>
      </c>
      <c r="V411" t="s">
        <v>1620</v>
      </c>
      <c r="W411" t="s">
        <v>1619</v>
      </c>
      <c r="X411">
        <v>0</v>
      </c>
      <c r="Y411">
        <v>100</v>
      </c>
      <c r="Z411">
        <v>3.5000000000000001E-3</v>
      </c>
      <c r="AA411">
        <v>97.447900000000004</v>
      </c>
      <c r="AB411" t="s">
        <v>1620</v>
      </c>
      <c r="AC411" t="s">
        <v>1619</v>
      </c>
      <c r="AD411">
        <v>0</v>
      </c>
      <c r="AE411">
        <v>90</v>
      </c>
      <c r="AF411">
        <v>6.8999999999999999E-3</v>
      </c>
      <c r="AG411">
        <v>95.941900000000004</v>
      </c>
      <c r="AH411" t="s">
        <v>1621</v>
      </c>
      <c r="AI411" t="s">
        <v>1619</v>
      </c>
      <c r="AJ411">
        <v>0</v>
      </c>
      <c r="AK411">
        <v>95</v>
      </c>
      <c r="AL411">
        <v>9.5999999999999992E-3</v>
      </c>
      <c r="AM411">
        <v>96.285600000000002</v>
      </c>
      <c r="AN411" t="s">
        <v>1622</v>
      </c>
      <c r="AO411" t="s">
        <v>1619</v>
      </c>
      <c r="AP411">
        <v>0</v>
      </c>
      <c r="AQ411">
        <v>90</v>
      </c>
      <c r="AR411">
        <v>3.5000000000000001E-3</v>
      </c>
      <c r="AS411">
        <v>95.081800000000001</v>
      </c>
      <c r="AT411" t="s">
        <v>1620</v>
      </c>
      <c r="AU411" t="s">
        <v>1619</v>
      </c>
      <c r="AV411">
        <v>0</v>
      </c>
      <c r="AW411">
        <v>100</v>
      </c>
      <c r="AX411">
        <v>2.2000000000000001E-3</v>
      </c>
      <c r="AY411">
        <v>95.900999999999996</v>
      </c>
      <c r="AZ411" t="s">
        <v>1621</v>
      </c>
      <c r="BA411" t="s">
        <v>1619</v>
      </c>
      <c r="BB411">
        <v>0</v>
      </c>
      <c r="BC411">
        <v>100</v>
      </c>
      <c r="BD411">
        <v>2.3999999999999998E-3</v>
      </c>
      <c r="BE411">
        <v>95.710899999999995</v>
      </c>
      <c r="BF411" t="s">
        <v>1620</v>
      </c>
      <c r="BG411" t="s">
        <v>1619</v>
      </c>
      <c r="BH411">
        <v>0</v>
      </c>
      <c r="BI411">
        <v>90</v>
      </c>
      <c r="BJ411">
        <v>6.8999999999999999E-3</v>
      </c>
      <c r="BK411">
        <v>95.789199999999994</v>
      </c>
      <c r="BL411" t="s">
        <v>1621</v>
      </c>
      <c r="BM411" t="s">
        <v>1619</v>
      </c>
      <c r="BN411">
        <v>0</v>
      </c>
      <c r="BO411">
        <v>90</v>
      </c>
      <c r="BP411">
        <v>4.7000000000000002E-3</v>
      </c>
      <c r="BQ411">
        <v>95.513999999999996</v>
      </c>
      <c r="BR411" t="s">
        <v>1620</v>
      </c>
      <c r="BS411" t="s">
        <v>1619</v>
      </c>
      <c r="BT411">
        <v>0</v>
      </c>
      <c r="BU411">
        <v>100</v>
      </c>
      <c r="BV411">
        <v>5.4999999999999997E-3</v>
      </c>
      <c r="BW411">
        <v>96.516800000000003</v>
      </c>
      <c r="BX411" t="s">
        <v>1620</v>
      </c>
      <c r="BY411" t="s">
        <v>1619</v>
      </c>
      <c r="BZ411">
        <v>0</v>
      </c>
      <c r="CA411">
        <v>90</v>
      </c>
      <c r="CB411">
        <v>5.4000000000000003E-3</v>
      </c>
      <c r="CC411">
        <v>96.347899999999996</v>
      </c>
      <c r="CD411" t="s">
        <v>1621</v>
      </c>
      <c r="CE411" t="s">
        <v>1619</v>
      </c>
      <c r="CF411">
        <v>0</v>
      </c>
      <c r="CG411">
        <v>100</v>
      </c>
      <c r="CH411">
        <v>3.3E-3</v>
      </c>
      <c r="CI411">
        <v>96.307199999999995</v>
      </c>
      <c r="CJ411" t="s">
        <v>1622</v>
      </c>
      <c r="CK411" t="s">
        <v>1619</v>
      </c>
      <c r="CL411">
        <v>0</v>
      </c>
      <c r="CM411">
        <v>100</v>
      </c>
      <c r="CN411">
        <v>1.9E-3</v>
      </c>
      <c r="CO411">
        <v>95.777900000000002</v>
      </c>
      <c r="CP411" t="s">
        <v>1621</v>
      </c>
      <c r="CQ411" t="s">
        <v>1619</v>
      </c>
      <c r="CR411">
        <v>0</v>
      </c>
      <c r="CS411">
        <v>90</v>
      </c>
      <c r="CT411">
        <v>4.4999999999999997E-3</v>
      </c>
      <c r="CU411">
        <v>94.476100000000002</v>
      </c>
      <c r="CV411" t="s">
        <v>1620</v>
      </c>
      <c r="CW411" t="s">
        <v>1619</v>
      </c>
      <c r="CX411">
        <v>0</v>
      </c>
      <c r="CY411">
        <v>80</v>
      </c>
      <c r="CZ411">
        <v>5.5999999999999999E-3</v>
      </c>
      <c r="DA411">
        <v>93.871399999999994</v>
      </c>
      <c r="DB411" t="s">
        <v>1622</v>
      </c>
      <c r="DC411" t="s">
        <v>1619</v>
      </c>
      <c r="DD411">
        <v>0</v>
      </c>
      <c r="DE411">
        <v>100</v>
      </c>
      <c r="DF411">
        <v>3.3999999999999998E-3</v>
      </c>
      <c r="DG411">
        <v>94.871899999999997</v>
      </c>
      <c r="DH411" t="s">
        <v>1621</v>
      </c>
      <c r="DI411" t="s">
        <v>1619</v>
      </c>
      <c r="DJ411">
        <v>0</v>
      </c>
      <c r="DK411">
        <v>100</v>
      </c>
      <c r="DL411">
        <v>5.5999999999999999E-3</v>
      </c>
      <c r="DM411">
        <v>95.968999999999994</v>
      </c>
      <c r="DN411" t="s">
        <v>1620</v>
      </c>
      <c r="DO411" t="s">
        <v>1619</v>
      </c>
      <c r="DP411">
        <v>0</v>
      </c>
      <c r="DQ411">
        <v>100</v>
      </c>
      <c r="DR411">
        <v>5.3E-3</v>
      </c>
      <c r="DS411">
        <v>95.798199999999994</v>
      </c>
      <c r="DT411">
        <v>0</v>
      </c>
      <c r="DU411">
        <v>0</v>
      </c>
    </row>
    <row r="412" spans="1:125" x14ac:dyDescent="0.25">
      <c r="A412">
        <v>0</v>
      </c>
      <c r="B412" t="s">
        <v>1623</v>
      </c>
      <c r="C412" t="s">
        <v>32</v>
      </c>
      <c r="D412" t="s">
        <v>1624</v>
      </c>
      <c r="E412" t="s">
        <v>1623</v>
      </c>
      <c r="F412">
        <v>1E-4</v>
      </c>
      <c r="G412">
        <v>36.125</v>
      </c>
      <c r="H412">
        <v>1.9800000000000002E-2</v>
      </c>
      <c r="I412">
        <v>68.677599999999998</v>
      </c>
      <c r="J412" t="s">
        <v>1624</v>
      </c>
      <c r="K412" t="s">
        <v>1623</v>
      </c>
      <c r="L412">
        <v>1E-4</v>
      </c>
      <c r="M412">
        <v>36.125</v>
      </c>
      <c r="N412">
        <v>1.9800000000000002E-2</v>
      </c>
      <c r="O412">
        <v>68.677599999999998</v>
      </c>
      <c r="P412" t="s">
        <v>1625</v>
      </c>
      <c r="Q412" t="s">
        <v>1623</v>
      </c>
      <c r="R412">
        <v>0</v>
      </c>
      <c r="S412">
        <v>66.666700000000006</v>
      </c>
      <c r="T412">
        <v>9.2999999999999992E-3</v>
      </c>
      <c r="U412">
        <v>87.599900000000005</v>
      </c>
      <c r="V412" t="s">
        <v>1625</v>
      </c>
      <c r="W412" t="s">
        <v>1623</v>
      </c>
      <c r="X412">
        <v>2.3999999999999998E-3</v>
      </c>
      <c r="Y412">
        <v>6.5118</v>
      </c>
      <c r="Z412">
        <v>5.6500000000000002E-2</v>
      </c>
      <c r="AA412">
        <v>15.097099999999999</v>
      </c>
      <c r="AB412" t="s">
        <v>1624</v>
      </c>
      <c r="AC412" t="s">
        <v>1623</v>
      </c>
      <c r="AD412">
        <v>1.3299999999999999E-2</v>
      </c>
      <c r="AE412">
        <v>4.5155000000000003</v>
      </c>
      <c r="AF412">
        <v>9.4200000000000006E-2</v>
      </c>
      <c r="AG412">
        <v>12.0162</v>
      </c>
      <c r="AH412" t="s">
        <v>1624</v>
      </c>
      <c r="AI412" t="s">
        <v>1623</v>
      </c>
      <c r="AJ412">
        <v>6.1400000000000003E-2</v>
      </c>
      <c r="AK412">
        <v>1.6677999999999999</v>
      </c>
      <c r="AL412">
        <v>0.17829999999999999</v>
      </c>
      <c r="AM412">
        <v>5.1938000000000004</v>
      </c>
      <c r="AN412" t="s">
        <v>1624</v>
      </c>
      <c r="AO412" t="s">
        <v>1623</v>
      </c>
      <c r="AP412">
        <v>0</v>
      </c>
      <c r="AQ412">
        <v>54.285699999999999</v>
      </c>
      <c r="AR412">
        <v>5.1999999999999998E-3</v>
      </c>
      <c r="AS412">
        <v>88.245999999999995</v>
      </c>
      <c r="AT412" t="s">
        <v>1624</v>
      </c>
      <c r="AU412" t="s">
        <v>1623</v>
      </c>
      <c r="AV412">
        <v>0</v>
      </c>
      <c r="AW412">
        <v>50</v>
      </c>
      <c r="AX412">
        <v>5.4999999999999997E-3</v>
      </c>
      <c r="AY412">
        <v>81.360600000000005</v>
      </c>
      <c r="AZ412" t="s">
        <v>1624</v>
      </c>
      <c r="BA412" t="s">
        <v>1623</v>
      </c>
      <c r="BB412">
        <v>0</v>
      </c>
      <c r="BC412">
        <v>60</v>
      </c>
      <c r="BD412">
        <v>5.5999999999999999E-3</v>
      </c>
      <c r="BE412">
        <v>81.571200000000005</v>
      </c>
      <c r="BF412" t="s">
        <v>1624</v>
      </c>
      <c r="BG412" t="s">
        <v>1623</v>
      </c>
      <c r="BH412">
        <v>1E-4</v>
      </c>
      <c r="BI412">
        <v>35.5</v>
      </c>
      <c r="BJ412">
        <v>1.46E-2</v>
      </c>
      <c r="BK412">
        <v>75.571399999999997</v>
      </c>
      <c r="BL412" t="s">
        <v>1624</v>
      </c>
      <c r="BM412" t="s">
        <v>1623</v>
      </c>
      <c r="BN412">
        <v>0</v>
      </c>
      <c r="BO412">
        <v>40.666699999999999</v>
      </c>
      <c r="BP412">
        <v>1.06E-2</v>
      </c>
      <c r="BQ412">
        <v>75.428399999999996</v>
      </c>
      <c r="BR412" t="s">
        <v>1624</v>
      </c>
      <c r="BS412" t="s">
        <v>1623</v>
      </c>
      <c r="BT412">
        <v>0</v>
      </c>
      <c r="BU412">
        <v>60</v>
      </c>
      <c r="BV412">
        <v>1.21E-2</v>
      </c>
      <c r="BW412">
        <v>85.744299999999996</v>
      </c>
      <c r="BX412" t="s">
        <v>1624</v>
      </c>
      <c r="BY412" t="s">
        <v>1623</v>
      </c>
      <c r="BZ412">
        <v>0</v>
      </c>
      <c r="CA412">
        <v>55</v>
      </c>
      <c r="CB412">
        <v>9.1999999999999998E-3</v>
      </c>
      <c r="CC412">
        <v>91.243600000000001</v>
      </c>
      <c r="CD412" t="s">
        <v>1624</v>
      </c>
      <c r="CE412" t="s">
        <v>1623</v>
      </c>
      <c r="CF412">
        <v>0</v>
      </c>
      <c r="CG412">
        <v>47</v>
      </c>
      <c r="CH412">
        <v>8.0000000000000002E-3</v>
      </c>
      <c r="CI412">
        <v>81.061999999999998</v>
      </c>
      <c r="CJ412" t="s">
        <v>1624</v>
      </c>
      <c r="CK412" t="s">
        <v>1623</v>
      </c>
      <c r="CL412">
        <v>0</v>
      </c>
      <c r="CM412">
        <v>26</v>
      </c>
      <c r="CN412">
        <v>5.4000000000000003E-3</v>
      </c>
      <c r="CO412">
        <v>73.386899999999997</v>
      </c>
      <c r="CP412" t="s">
        <v>1624</v>
      </c>
      <c r="CQ412" t="s">
        <v>1623</v>
      </c>
      <c r="CR412">
        <v>0</v>
      </c>
      <c r="CS412">
        <v>40</v>
      </c>
      <c r="CT412">
        <v>9.1000000000000004E-3</v>
      </c>
      <c r="CU412">
        <v>74.8523</v>
      </c>
      <c r="CV412" t="s">
        <v>1624</v>
      </c>
      <c r="CW412" t="s">
        <v>1623</v>
      </c>
      <c r="CX412">
        <v>1E-4</v>
      </c>
      <c r="CY412">
        <v>36</v>
      </c>
      <c r="CZ412">
        <v>1.11E-2</v>
      </c>
      <c r="DA412">
        <v>74.353099999999998</v>
      </c>
      <c r="DB412" t="s">
        <v>1624</v>
      </c>
      <c r="DC412" t="s">
        <v>1623</v>
      </c>
      <c r="DD412">
        <v>0</v>
      </c>
      <c r="DE412">
        <v>35</v>
      </c>
      <c r="DF412">
        <v>7.3000000000000001E-3</v>
      </c>
      <c r="DG412">
        <v>77.990700000000004</v>
      </c>
      <c r="DH412" t="s">
        <v>1624</v>
      </c>
      <c r="DI412" t="s">
        <v>1623</v>
      </c>
      <c r="DJ412">
        <v>0</v>
      </c>
      <c r="DK412">
        <v>50</v>
      </c>
      <c r="DL412">
        <v>1.1299999999999999E-2</v>
      </c>
      <c r="DM412">
        <v>86.6614</v>
      </c>
      <c r="DN412" t="s">
        <v>1624</v>
      </c>
      <c r="DO412" t="s">
        <v>1623</v>
      </c>
      <c r="DP412">
        <v>0</v>
      </c>
      <c r="DQ412">
        <v>67.5</v>
      </c>
      <c r="DR412">
        <v>6.7999999999999996E-3</v>
      </c>
      <c r="DS412">
        <v>93.907200000000003</v>
      </c>
      <c r="DT412">
        <v>3.8999999999999998E-3</v>
      </c>
      <c r="DU412">
        <v>1</v>
      </c>
    </row>
    <row r="413" spans="1:125" x14ac:dyDescent="0.25">
      <c r="A413">
        <v>0</v>
      </c>
      <c r="B413" t="s">
        <v>1626</v>
      </c>
      <c r="C413" t="s">
        <v>32</v>
      </c>
      <c r="D413" t="s">
        <v>1627</v>
      </c>
      <c r="E413" t="s">
        <v>1626</v>
      </c>
      <c r="F413">
        <v>2.5999999999999999E-3</v>
      </c>
      <c r="G413">
        <v>9.5261999999999993</v>
      </c>
      <c r="H413">
        <v>9.4200000000000006E-2</v>
      </c>
      <c r="I413">
        <v>11.974299999999999</v>
      </c>
      <c r="J413" t="s">
        <v>1627</v>
      </c>
      <c r="K413" t="s">
        <v>1626</v>
      </c>
      <c r="L413">
        <v>2.5999999999999999E-3</v>
      </c>
      <c r="M413">
        <v>9.5261999999999993</v>
      </c>
      <c r="N413">
        <v>9.4200000000000006E-2</v>
      </c>
      <c r="O413">
        <v>11.974299999999999</v>
      </c>
      <c r="P413" t="s">
        <v>1627</v>
      </c>
      <c r="Q413" t="s">
        <v>1626</v>
      </c>
      <c r="R413">
        <v>0.15079999999999999</v>
      </c>
      <c r="S413">
        <v>1.1634</v>
      </c>
      <c r="T413">
        <v>0.1186</v>
      </c>
      <c r="U413">
        <v>2.2313000000000001</v>
      </c>
      <c r="V413" t="s">
        <v>1627</v>
      </c>
      <c r="W413" t="s">
        <v>1626</v>
      </c>
      <c r="X413">
        <v>1.2999999999999999E-3</v>
      </c>
      <c r="Y413">
        <v>8.4215</v>
      </c>
      <c r="Z413">
        <v>4.4999999999999998E-2</v>
      </c>
      <c r="AA413">
        <v>20.948599999999999</v>
      </c>
      <c r="AB413" t="s">
        <v>1627</v>
      </c>
      <c r="AC413" t="s">
        <v>1626</v>
      </c>
      <c r="AD413">
        <v>3.7000000000000002E-3</v>
      </c>
      <c r="AE413">
        <v>7.6367000000000003</v>
      </c>
      <c r="AF413">
        <v>6.9400000000000003E-2</v>
      </c>
      <c r="AG413">
        <v>18.0444</v>
      </c>
      <c r="AH413" t="s">
        <v>1627</v>
      </c>
      <c r="AI413" t="s">
        <v>1626</v>
      </c>
      <c r="AJ413">
        <v>5.9999999999999995E-4</v>
      </c>
      <c r="AK413">
        <v>15.9125</v>
      </c>
      <c r="AL413">
        <v>4.8599999999999997E-2</v>
      </c>
      <c r="AM413">
        <v>38.081699999999998</v>
      </c>
      <c r="AN413" t="s">
        <v>1628</v>
      </c>
      <c r="AO413" t="s">
        <v>1626</v>
      </c>
      <c r="AP413">
        <v>8.0000000000000004E-4</v>
      </c>
      <c r="AQ413">
        <v>15.1691</v>
      </c>
      <c r="AR413">
        <v>3.0300000000000001E-2</v>
      </c>
      <c r="AS413">
        <v>28.3598</v>
      </c>
      <c r="AT413" t="s">
        <v>1629</v>
      </c>
      <c r="AU413" t="s">
        <v>1626</v>
      </c>
      <c r="AV413">
        <v>1E-4</v>
      </c>
      <c r="AW413">
        <v>23</v>
      </c>
      <c r="AX413">
        <v>2.0799999999999999E-2</v>
      </c>
      <c r="AY413">
        <v>40.487200000000001</v>
      </c>
      <c r="AZ413" t="s">
        <v>1628</v>
      </c>
      <c r="BA413" t="s">
        <v>1626</v>
      </c>
      <c r="BB413">
        <v>1E-4</v>
      </c>
      <c r="BC413">
        <v>25.444400000000002</v>
      </c>
      <c r="BD413">
        <v>2.1499999999999998E-2</v>
      </c>
      <c r="BE413">
        <v>40.3688</v>
      </c>
      <c r="BF413" t="s">
        <v>1627</v>
      </c>
      <c r="BG413" t="s">
        <v>1626</v>
      </c>
      <c r="BH413">
        <v>5.3E-3</v>
      </c>
      <c r="BI413">
        <v>5.3634000000000004</v>
      </c>
      <c r="BJ413">
        <v>5.9299999999999999E-2</v>
      </c>
      <c r="BK413">
        <v>11.095700000000001</v>
      </c>
      <c r="BL413" t="s">
        <v>1627</v>
      </c>
      <c r="BM413" t="s">
        <v>1626</v>
      </c>
      <c r="BN413">
        <v>2.9999999999999997E-4</v>
      </c>
      <c r="BO413">
        <v>20.588200000000001</v>
      </c>
      <c r="BP413">
        <v>2.4299999999999999E-2</v>
      </c>
      <c r="BQ413">
        <v>41.214500000000001</v>
      </c>
      <c r="BR413" t="s">
        <v>1630</v>
      </c>
      <c r="BS413" t="s">
        <v>1626</v>
      </c>
      <c r="BT413">
        <v>4.9399999999999999E-2</v>
      </c>
      <c r="BU413">
        <v>0.58189999999999997</v>
      </c>
      <c r="BV413">
        <v>0.2109</v>
      </c>
      <c r="BW413">
        <v>1.7329000000000001</v>
      </c>
      <c r="BX413" t="s">
        <v>1630</v>
      </c>
      <c r="BY413" t="s">
        <v>1626</v>
      </c>
      <c r="BZ413">
        <v>3.85E-2</v>
      </c>
      <c r="CA413">
        <v>1.1843999999999999</v>
      </c>
      <c r="CB413">
        <v>0.1792</v>
      </c>
      <c r="CC413">
        <v>3.2012999999999998</v>
      </c>
      <c r="CD413" t="s">
        <v>1628</v>
      </c>
      <c r="CE413" t="s">
        <v>1626</v>
      </c>
      <c r="CF413">
        <v>1.55E-2</v>
      </c>
      <c r="CG413">
        <v>1.6734</v>
      </c>
      <c r="CH413">
        <v>0.12130000000000001</v>
      </c>
      <c r="CI413">
        <v>3.6558000000000002</v>
      </c>
      <c r="CJ413" t="s">
        <v>1627</v>
      </c>
      <c r="CK413" t="s">
        <v>1626</v>
      </c>
      <c r="CL413">
        <v>1E-4</v>
      </c>
      <c r="CM413">
        <v>20.399999999999999</v>
      </c>
      <c r="CN413">
        <v>1.0500000000000001E-2</v>
      </c>
      <c r="CO413">
        <v>49.042700000000004</v>
      </c>
      <c r="CP413" t="s">
        <v>1627</v>
      </c>
      <c r="CQ413" t="s">
        <v>1626</v>
      </c>
      <c r="CR413">
        <v>2.0000000000000001E-4</v>
      </c>
      <c r="CS413">
        <v>20.678599999999999</v>
      </c>
      <c r="CT413">
        <v>2.0500000000000001E-2</v>
      </c>
      <c r="CU413">
        <v>41.105600000000003</v>
      </c>
      <c r="CV413" t="s">
        <v>1627</v>
      </c>
      <c r="CW413" t="s">
        <v>1626</v>
      </c>
      <c r="CX413">
        <v>2.9999999999999997E-4</v>
      </c>
      <c r="CY413">
        <v>21.486499999999999</v>
      </c>
      <c r="CZ413">
        <v>2.41E-2</v>
      </c>
      <c r="DA413">
        <v>41.957299999999996</v>
      </c>
      <c r="DB413" t="s">
        <v>1627</v>
      </c>
      <c r="DC413" t="s">
        <v>1626</v>
      </c>
      <c r="DD413">
        <v>2.0000000000000001E-4</v>
      </c>
      <c r="DE413">
        <v>23.25</v>
      </c>
      <c r="DF413">
        <v>1.8499999999999999E-2</v>
      </c>
      <c r="DG413">
        <v>45.637</v>
      </c>
      <c r="DH413" t="s">
        <v>1628</v>
      </c>
      <c r="DI413" t="s">
        <v>1626</v>
      </c>
      <c r="DJ413">
        <v>6.9999999999999999E-4</v>
      </c>
      <c r="DK413">
        <v>13.674799999999999</v>
      </c>
      <c r="DL413">
        <v>5.8000000000000003E-2</v>
      </c>
      <c r="DM413">
        <v>33.381500000000003</v>
      </c>
      <c r="DN413" t="s">
        <v>1628</v>
      </c>
      <c r="DO413" t="s">
        <v>1626</v>
      </c>
      <c r="DP413">
        <v>1.4E-3</v>
      </c>
      <c r="DQ413">
        <v>13.108499999999999</v>
      </c>
      <c r="DR413">
        <v>5.9200000000000003E-2</v>
      </c>
      <c r="DS413">
        <v>30.806799999999999</v>
      </c>
      <c r="DT413">
        <v>1.37E-2</v>
      </c>
      <c r="DU413">
        <v>4</v>
      </c>
    </row>
    <row r="414" spans="1:125" x14ac:dyDescent="0.25">
      <c r="A414">
        <v>0</v>
      </c>
      <c r="B414" t="s">
        <v>1631</v>
      </c>
      <c r="C414" t="s">
        <v>32</v>
      </c>
      <c r="D414" t="s">
        <v>1632</v>
      </c>
      <c r="E414" t="s">
        <v>1631</v>
      </c>
      <c r="F414">
        <v>1E-4</v>
      </c>
      <c r="G414">
        <v>46.25</v>
      </c>
      <c r="H414">
        <v>0.02</v>
      </c>
      <c r="I414">
        <v>68.325699999999998</v>
      </c>
      <c r="J414" t="s">
        <v>1632</v>
      </c>
      <c r="K414" t="s">
        <v>1631</v>
      </c>
      <c r="L414">
        <v>1E-4</v>
      </c>
      <c r="M414">
        <v>46.25</v>
      </c>
      <c r="N414">
        <v>0.02</v>
      </c>
      <c r="O414">
        <v>68.325699999999998</v>
      </c>
      <c r="P414" t="s">
        <v>1633</v>
      </c>
      <c r="Q414" t="s">
        <v>1631</v>
      </c>
      <c r="R414">
        <v>0</v>
      </c>
      <c r="S414">
        <v>81.666700000000006</v>
      </c>
      <c r="T414">
        <v>9.4999999999999998E-3</v>
      </c>
      <c r="U414">
        <v>87.086299999999994</v>
      </c>
      <c r="V414" t="s">
        <v>1632</v>
      </c>
      <c r="W414" t="s">
        <v>1631</v>
      </c>
      <c r="X414">
        <v>0</v>
      </c>
      <c r="Y414">
        <v>75</v>
      </c>
      <c r="Z414">
        <v>6.7000000000000002E-3</v>
      </c>
      <c r="AA414">
        <v>95.076300000000003</v>
      </c>
      <c r="AB414" t="s">
        <v>1632</v>
      </c>
      <c r="AC414" t="s">
        <v>1631</v>
      </c>
      <c r="AD414">
        <v>0</v>
      </c>
      <c r="AE414">
        <v>62.5</v>
      </c>
      <c r="AF414">
        <v>1.2699999999999999E-2</v>
      </c>
      <c r="AG414">
        <v>85.768299999999996</v>
      </c>
      <c r="AH414" t="s">
        <v>1632</v>
      </c>
      <c r="AI414" t="s">
        <v>1631</v>
      </c>
      <c r="AJ414">
        <v>0</v>
      </c>
      <c r="AK414">
        <v>53.8889</v>
      </c>
      <c r="AL414">
        <v>1.6799999999999999E-2</v>
      </c>
      <c r="AM414">
        <v>89.180300000000003</v>
      </c>
      <c r="AN414" t="s">
        <v>1632</v>
      </c>
      <c r="AO414" t="s">
        <v>1631</v>
      </c>
      <c r="AP414">
        <v>0</v>
      </c>
      <c r="AQ414">
        <v>63.333300000000001</v>
      </c>
      <c r="AR414">
        <v>6.4999999999999997E-3</v>
      </c>
      <c r="AS414">
        <v>82.568100000000001</v>
      </c>
      <c r="AT414" t="s">
        <v>1632</v>
      </c>
      <c r="AU414" t="s">
        <v>1631</v>
      </c>
      <c r="AV414">
        <v>0</v>
      </c>
      <c r="AW414">
        <v>55</v>
      </c>
      <c r="AX414">
        <v>5.5999999999999999E-3</v>
      </c>
      <c r="AY414">
        <v>81.019199999999998</v>
      </c>
      <c r="AZ414" t="s">
        <v>1632</v>
      </c>
      <c r="BA414" t="s">
        <v>1631</v>
      </c>
      <c r="BB414">
        <v>0</v>
      </c>
      <c r="BC414">
        <v>70</v>
      </c>
      <c r="BD414">
        <v>5.1999999999999998E-3</v>
      </c>
      <c r="BE414">
        <v>83.390600000000006</v>
      </c>
      <c r="BF414" t="s">
        <v>1633</v>
      </c>
      <c r="BG414" t="s">
        <v>1631</v>
      </c>
      <c r="BH414">
        <v>0</v>
      </c>
      <c r="BI414">
        <v>63.333300000000001</v>
      </c>
      <c r="BJ414">
        <v>1.15E-2</v>
      </c>
      <c r="BK414">
        <v>85.893500000000003</v>
      </c>
      <c r="BL414" t="s">
        <v>1633</v>
      </c>
      <c r="BM414" t="s">
        <v>1631</v>
      </c>
      <c r="BN414">
        <v>0</v>
      </c>
      <c r="BO414">
        <v>54</v>
      </c>
      <c r="BP414">
        <v>7.4999999999999997E-3</v>
      </c>
      <c r="BQ414">
        <v>87.424400000000006</v>
      </c>
      <c r="BR414" t="s">
        <v>1632</v>
      </c>
      <c r="BS414" t="s">
        <v>1631</v>
      </c>
      <c r="BT414">
        <v>0</v>
      </c>
      <c r="BU414">
        <v>75</v>
      </c>
      <c r="BV414">
        <v>1.1299999999999999E-2</v>
      </c>
      <c r="BW414">
        <v>87.725700000000003</v>
      </c>
      <c r="BX414" t="s">
        <v>1632</v>
      </c>
      <c r="BY414" t="s">
        <v>1631</v>
      </c>
      <c r="BZ414">
        <v>0</v>
      </c>
      <c r="CA414">
        <v>70</v>
      </c>
      <c r="CB414">
        <v>9.4999999999999998E-3</v>
      </c>
      <c r="CC414">
        <v>90.629300000000001</v>
      </c>
      <c r="CD414" t="s">
        <v>1632</v>
      </c>
      <c r="CE414" t="s">
        <v>1631</v>
      </c>
      <c r="CF414">
        <v>0</v>
      </c>
      <c r="CG414">
        <v>70</v>
      </c>
      <c r="CH414">
        <v>5.3E-3</v>
      </c>
      <c r="CI414">
        <v>91.896699999999996</v>
      </c>
      <c r="CJ414" t="s">
        <v>1632</v>
      </c>
      <c r="CK414" t="s">
        <v>1631</v>
      </c>
      <c r="CL414">
        <v>0</v>
      </c>
      <c r="CM414">
        <v>70</v>
      </c>
      <c r="CN414">
        <v>3.0999999999999999E-3</v>
      </c>
      <c r="CO414">
        <v>89.112700000000004</v>
      </c>
      <c r="CP414" t="s">
        <v>1633</v>
      </c>
      <c r="CQ414" t="s">
        <v>1631</v>
      </c>
      <c r="CR414">
        <v>0</v>
      </c>
      <c r="CS414">
        <v>55</v>
      </c>
      <c r="CT414">
        <v>6.8999999999999999E-3</v>
      </c>
      <c r="CU414">
        <v>84.281899999999993</v>
      </c>
      <c r="CV414" t="s">
        <v>1633</v>
      </c>
      <c r="CW414" t="s">
        <v>1631</v>
      </c>
      <c r="CX414">
        <v>0</v>
      </c>
      <c r="CY414">
        <v>52.857100000000003</v>
      </c>
      <c r="CZ414">
        <v>8.6E-3</v>
      </c>
      <c r="DA414">
        <v>83.525199999999998</v>
      </c>
      <c r="DB414" t="s">
        <v>1632</v>
      </c>
      <c r="DC414" t="s">
        <v>1631</v>
      </c>
      <c r="DD414">
        <v>0</v>
      </c>
      <c r="DE414">
        <v>60</v>
      </c>
      <c r="DF414">
        <v>6.3E-3</v>
      </c>
      <c r="DG414">
        <v>82.52</v>
      </c>
      <c r="DH414" t="s">
        <v>1632</v>
      </c>
      <c r="DI414" t="s">
        <v>1631</v>
      </c>
      <c r="DJ414">
        <v>0</v>
      </c>
      <c r="DK414">
        <v>51.25</v>
      </c>
      <c r="DL414">
        <v>1.6299999999999999E-2</v>
      </c>
      <c r="DM414">
        <v>76.847999999999999</v>
      </c>
      <c r="DN414" t="s">
        <v>1632</v>
      </c>
      <c r="DO414" t="s">
        <v>1631</v>
      </c>
      <c r="DP414">
        <v>0</v>
      </c>
      <c r="DQ414">
        <v>47</v>
      </c>
      <c r="DR414">
        <v>1.5699999999999999E-2</v>
      </c>
      <c r="DS414">
        <v>75.232900000000001</v>
      </c>
      <c r="DT414">
        <v>0</v>
      </c>
      <c r="DU414">
        <v>0</v>
      </c>
    </row>
    <row r="415" spans="1:125" x14ac:dyDescent="0.25">
      <c r="A415">
        <v>0</v>
      </c>
      <c r="B415" t="s">
        <v>1634</v>
      </c>
      <c r="C415" t="s">
        <v>32</v>
      </c>
      <c r="D415" t="s">
        <v>1635</v>
      </c>
      <c r="E415" t="s">
        <v>1634</v>
      </c>
      <c r="F415">
        <v>4.0000000000000002E-4</v>
      </c>
      <c r="G415">
        <v>22.65</v>
      </c>
      <c r="H415">
        <v>3.1800000000000002E-2</v>
      </c>
      <c r="I415">
        <v>45.890999999999998</v>
      </c>
      <c r="J415" t="s">
        <v>1635</v>
      </c>
      <c r="K415" t="s">
        <v>1634</v>
      </c>
      <c r="L415">
        <v>4.0000000000000002E-4</v>
      </c>
      <c r="M415">
        <v>22.65</v>
      </c>
      <c r="N415">
        <v>3.1800000000000002E-2</v>
      </c>
      <c r="O415">
        <v>45.890999999999998</v>
      </c>
      <c r="P415" t="s">
        <v>1635</v>
      </c>
      <c r="Q415" t="s">
        <v>1634</v>
      </c>
      <c r="R415">
        <v>0</v>
      </c>
      <c r="S415">
        <v>81.666700000000006</v>
      </c>
      <c r="T415">
        <v>6.8999999999999999E-3</v>
      </c>
      <c r="U415">
        <v>95.018100000000004</v>
      </c>
      <c r="V415" t="s">
        <v>1635</v>
      </c>
      <c r="W415" t="s">
        <v>1634</v>
      </c>
      <c r="X415">
        <v>0</v>
      </c>
      <c r="Y415">
        <v>58.333300000000001</v>
      </c>
      <c r="Z415">
        <v>1.23E-2</v>
      </c>
      <c r="AA415">
        <v>77.766900000000007</v>
      </c>
      <c r="AB415" t="s">
        <v>1635</v>
      </c>
      <c r="AC415" t="s">
        <v>1634</v>
      </c>
      <c r="AD415">
        <v>0</v>
      </c>
      <c r="AE415">
        <v>63.75</v>
      </c>
      <c r="AF415">
        <v>1.47E-2</v>
      </c>
      <c r="AG415">
        <v>80.956800000000001</v>
      </c>
      <c r="AH415" t="s">
        <v>1635</v>
      </c>
      <c r="AI415" t="s">
        <v>1634</v>
      </c>
      <c r="AJ415">
        <v>1E-4</v>
      </c>
      <c r="AK415">
        <v>44</v>
      </c>
      <c r="AL415">
        <v>2.8299999999999999E-2</v>
      </c>
      <c r="AM415">
        <v>67.959699999999998</v>
      </c>
      <c r="AN415" t="s">
        <v>1635</v>
      </c>
      <c r="AO415" t="s">
        <v>1634</v>
      </c>
      <c r="AP415">
        <v>0</v>
      </c>
      <c r="AQ415">
        <v>53.571399999999997</v>
      </c>
      <c r="AR415">
        <v>7.6E-3</v>
      </c>
      <c r="AS415">
        <v>77.840999999999994</v>
      </c>
      <c r="AT415" t="s">
        <v>1635</v>
      </c>
      <c r="AU415" t="s">
        <v>1634</v>
      </c>
      <c r="AV415">
        <v>0</v>
      </c>
      <c r="AW415">
        <v>44</v>
      </c>
      <c r="AX415">
        <v>8.3000000000000001E-3</v>
      </c>
      <c r="AY415">
        <v>69.4602</v>
      </c>
      <c r="AZ415" t="s">
        <v>1635</v>
      </c>
      <c r="BA415" t="s">
        <v>1634</v>
      </c>
      <c r="BB415">
        <v>0</v>
      </c>
      <c r="BC415">
        <v>50</v>
      </c>
      <c r="BD415">
        <v>7.1000000000000004E-3</v>
      </c>
      <c r="BE415">
        <v>74.952200000000005</v>
      </c>
      <c r="BF415" t="s">
        <v>1635</v>
      </c>
      <c r="BG415" t="s">
        <v>1634</v>
      </c>
      <c r="BH415">
        <v>0</v>
      </c>
      <c r="BI415">
        <v>64.166700000000006</v>
      </c>
      <c r="BJ415">
        <v>0.01</v>
      </c>
      <c r="BK415">
        <v>90.357299999999995</v>
      </c>
      <c r="BL415" t="s">
        <v>1635</v>
      </c>
      <c r="BM415" t="s">
        <v>1634</v>
      </c>
      <c r="BN415">
        <v>0</v>
      </c>
      <c r="BO415">
        <v>53</v>
      </c>
      <c r="BP415">
        <v>6.1000000000000004E-3</v>
      </c>
      <c r="BQ415">
        <v>92.153599999999997</v>
      </c>
      <c r="BR415" t="s">
        <v>1635</v>
      </c>
      <c r="BS415" t="s">
        <v>1634</v>
      </c>
      <c r="BT415">
        <v>0</v>
      </c>
      <c r="BU415">
        <v>57.5</v>
      </c>
      <c r="BV415">
        <v>1.37E-2</v>
      </c>
      <c r="BW415">
        <v>81.724900000000005</v>
      </c>
      <c r="BX415" t="s">
        <v>1635</v>
      </c>
      <c r="BY415" t="s">
        <v>1634</v>
      </c>
      <c r="BZ415">
        <v>0</v>
      </c>
      <c r="CA415">
        <v>70</v>
      </c>
      <c r="CB415">
        <v>1.03E-2</v>
      </c>
      <c r="CC415">
        <v>88.798100000000005</v>
      </c>
      <c r="CD415" t="s">
        <v>1635</v>
      </c>
      <c r="CE415" t="s">
        <v>1634</v>
      </c>
      <c r="CF415">
        <v>0</v>
      </c>
      <c r="CG415">
        <v>70</v>
      </c>
      <c r="CH415">
        <v>5.4999999999999997E-3</v>
      </c>
      <c r="CI415">
        <v>91.295100000000005</v>
      </c>
      <c r="CJ415" t="s">
        <v>1635</v>
      </c>
      <c r="CK415" t="s">
        <v>1634</v>
      </c>
      <c r="CL415">
        <v>0</v>
      </c>
      <c r="CM415">
        <v>45</v>
      </c>
      <c r="CN415">
        <v>3.3E-3</v>
      </c>
      <c r="CO415">
        <v>88.105599999999995</v>
      </c>
      <c r="CP415" t="s">
        <v>1635</v>
      </c>
      <c r="CQ415" t="s">
        <v>1634</v>
      </c>
      <c r="CR415">
        <v>0</v>
      </c>
      <c r="CS415">
        <v>56.666699999999999</v>
      </c>
      <c r="CT415">
        <v>5.7999999999999996E-3</v>
      </c>
      <c r="CU415">
        <v>89.140299999999996</v>
      </c>
      <c r="CV415" t="s">
        <v>1635</v>
      </c>
      <c r="CW415" t="s">
        <v>1634</v>
      </c>
      <c r="CX415">
        <v>0</v>
      </c>
      <c r="CY415">
        <v>58.75</v>
      </c>
      <c r="CZ415">
        <v>7.1000000000000004E-3</v>
      </c>
      <c r="DA415">
        <v>88.985600000000005</v>
      </c>
      <c r="DB415" t="s">
        <v>1635</v>
      </c>
      <c r="DC415" t="s">
        <v>1634</v>
      </c>
      <c r="DD415">
        <v>0</v>
      </c>
      <c r="DE415">
        <v>45</v>
      </c>
      <c r="DF415">
        <v>6.4999999999999997E-3</v>
      </c>
      <c r="DG415">
        <v>81.284400000000005</v>
      </c>
      <c r="DH415" t="s">
        <v>1635</v>
      </c>
      <c r="DI415" t="s">
        <v>1634</v>
      </c>
      <c r="DJ415">
        <v>1E-4</v>
      </c>
      <c r="DK415">
        <v>32.166699999999999</v>
      </c>
      <c r="DL415">
        <v>2.87E-2</v>
      </c>
      <c r="DM415">
        <v>57.408799999999999</v>
      </c>
      <c r="DN415" t="s">
        <v>1635</v>
      </c>
      <c r="DO415" t="s">
        <v>1634</v>
      </c>
      <c r="DP415">
        <v>0</v>
      </c>
      <c r="DQ415">
        <v>39</v>
      </c>
      <c r="DR415">
        <v>1.6500000000000001E-2</v>
      </c>
      <c r="DS415">
        <v>73.668400000000005</v>
      </c>
      <c r="DT415">
        <v>1E-4</v>
      </c>
      <c r="DU415">
        <v>0</v>
      </c>
    </row>
    <row r="416" spans="1:125" x14ac:dyDescent="0.25">
      <c r="A416">
        <v>0</v>
      </c>
      <c r="B416" t="s">
        <v>1636</v>
      </c>
      <c r="C416" t="s">
        <v>32</v>
      </c>
      <c r="D416" t="s">
        <v>1637</v>
      </c>
      <c r="E416" t="s">
        <v>1636</v>
      </c>
      <c r="F416">
        <v>1E-4</v>
      </c>
      <c r="G416">
        <v>45.666699999999999</v>
      </c>
      <c r="H416">
        <v>1.7399999999999999E-2</v>
      </c>
      <c r="I416">
        <v>74.382999999999996</v>
      </c>
      <c r="J416" t="s">
        <v>1637</v>
      </c>
      <c r="K416" t="s">
        <v>1636</v>
      </c>
      <c r="L416">
        <v>1E-4</v>
      </c>
      <c r="M416">
        <v>45.666699999999999</v>
      </c>
      <c r="N416">
        <v>1.7399999999999999E-2</v>
      </c>
      <c r="O416">
        <v>74.382999999999996</v>
      </c>
      <c r="P416" t="s">
        <v>1637</v>
      </c>
      <c r="Q416" t="s">
        <v>1636</v>
      </c>
      <c r="R416">
        <v>2.0999999999999999E-3</v>
      </c>
      <c r="S416">
        <v>10.376799999999999</v>
      </c>
      <c r="T416">
        <v>4.99E-2</v>
      </c>
      <c r="U416">
        <v>10.0146</v>
      </c>
      <c r="V416" t="s">
        <v>1637</v>
      </c>
      <c r="W416" t="s">
        <v>1636</v>
      </c>
      <c r="X416">
        <v>2.0000000000000001E-4</v>
      </c>
      <c r="Y416">
        <v>21.055599999999998</v>
      </c>
      <c r="Z416">
        <v>2.6800000000000001E-2</v>
      </c>
      <c r="AA416">
        <v>40.196100000000001</v>
      </c>
      <c r="AB416" t="s">
        <v>1638</v>
      </c>
      <c r="AC416" t="s">
        <v>1636</v>
      </c>
      <c r="AD416">
        <v>2.0000000000000001E-4</v>
      </c>
      <c r="AE416">
        <v>22.931000000000001</v>
      </c>
      <c r="AF416">
        <v>3.5299999999999998E-2</v>
      </c>
      <c r="AG416">
        <v>41.6477</v>
      </c>
      <c r="AH416" t="s">
        <v>1638</v>
      </c>
      <c r="AI416" t="s">
        <v>1636</v>
      </c>
      <c r="AJ416">
        <v>5.0000000000000001E-4</v>
      </c>
      <c r="AK416">
        <v>16.1449</v>
      </c>
      <c r="AL416">
        <v>4.4200000000000003E-2</v>
      </c>
      <c r="AM416">
        <v>43.151499999999999</v>
      </c>
      <c r="AN416" t="s">
        <v>1637</v>
      </c>
      <c r="AO416" t="s">
        <v>1636</v>
      </c>
      <c r="AP416">
        <v>0</v>
      </c>
      <c r="AQ416">
        <v>42.666699999999999</v>
      </c>
      <c r="AR416">
        <v>9.4000000000000004E-3</v>
      </c>
      <c r="AS416">
        <v>70.638000000000005</v>
      </c>
      <c r="AT416" t="s">
        <v>1638</v>
      </c>
      <c r="AU416" t="s">
        <v>1636</v>
      </c>
      <c r="AV416">
        <v>0</v>
      </c>
      <c r="AW416">
        <v>55</v>
      </c>
      <c r="AX416">
        <v>5.1000000000000004E-3</v>
      </c>
      <c r="AY416">
        <v>83.403800000000004</v>
      </c>
      <c r="AZ416" t="s">
        <v>1638</v>
      </c>
      <c r="BA416" t="s">
        <v>1636</v>
      </c>
      <c r="BB416">
        <v>0</v>
      </c>
      <c r="BC416">
        <v>55</v>
      </c>
      <c r="BD416">
        <v>6.1999999999999998E-3</v>
      </c>
      <c r="BE416">
        <v>78.683499999999995</v>
      </c>
      <c r="BF416" t="s">
        <v>1638</v>
      </c>
      <c r="BG416" t="s">
        <v>1636</v>
      </c>
      <c r="BH416">
        <v>2.9999999999999997E-4</v>
      </c>
      <c r="BI416">
        <v>22.567599999999999</v>
      </c>
      <c r="BJ416">
        <v>2.69E-2</v>
      </c>
      <c r="BK416">
        <v>42.452599999999997</v>
      </c>
      <c r="BL416" t="s">
        <v>1638</v>
      </c>
      <c r="BM416" t="s">
        <v>1636</v>
      </c>
      <c r="BN416">
        <v>4.0000000000000002E-4</v>
      </c>
      <c r="BO416">
        <v>18.387799999999999</v>
      </c>
      <c r="BP416">
        <v>2.6599999999999999E-2</v>
      </c>
      <c r="BQ416">
        <v>37.819899999999997</v>
      </c>
      <c r="BR416" t="s">
        <v>1637</v>
      </c>
      <c r="BS416" t="s">
        <v>1636</v>
      </c>
      <c r="BT416">
        <v>1E-4</v>
      </c>
      <c r="BU416">
        <v>24.75</v>
      </c>
      <c r="BV416">
        <v>3.2099999999999997E-2</v>
      </c>
      <c r="BW416">
        <v>46.064</v>
      </c>
      <c r="BX416" t="s">
        <v>1639</v>
      </c>
      <c r="BY416" t="s">
        <v>1636</v>
      </c>
      <c r="BZ416">
        <v>1E-4</v>
      </c>
      <c r="CA416">
        <v>30.571400000000001</v>
      </c>
      <c r="CB416">
        <v>2.93E-2</v>
      </c>
      <c r="CC416">
        <v>49.061100000000003</v>
      </c>
      <c r="CD416" t="s">
        <v>1637</v>
      </c>
      <c r="CE416" t="s">
        <v>1636</v>
      </c>
      <c r="CF416">
        <v>0</v>
      </c>
      <c r="CG416">
        <v>34.5</v>
      </c>
      <c r="CH416">
        <v>1.2999999999999999E-2</v>
      </c>
      <c r="CI416">
        <v>62.613100000000003</v>
      </c>
      <c r="CJ416" t="s">
        <v>1638</v>
      </c>
      <c r="CK416" t="s">
        <v>1636</v>
      </c>
      <c r="CL416">
        <v>0</v>
      </c>
      <c r="CM416">
        <v>39</v>
      </c>
      <c r="CN416">
        <v>6.1000000000000004E-3</v>
      </c>
      <c r="CO416">
        <v>69.111400000000003</v>
      </c>
      <c r="CP416" t="s">
        <v>1638</v>
      </c>
      <c r="CQ416" t="s">
        <v>1636</v>
      </c>
      <c r="CR416">
        <v>2.0000000000000001E-4</v>
      </c>
      <c r="CS416">
        <v>22.904800000000002</v>
      </c>
      <c r="CT416">
        <v>1.7899999999999999E-2</v>
      </c>
      <c r="CU416">
        <v>46.393300000000004</v>
      </c>
      <c r="CV416" t="s">
        <v>1638</v>
      </c>
      <c r="CW416" t="s">
        <v>1636</v>
      </c>
      <c r="CX416">
        <v>2.0000000000000001E-4</v>
      </c>
      <c r="CY416">
        <v>24</v>
      </c>
      <c r="CZ416">
        <v>2.07E-2</v>
      </c>
      <c r="DA416">
        <v>48.117100000000001</v>
      </c>
      <c r="DB416" t="s">
        <v>1638</v>
      </c>
      <c r="DC416" t="s">
        <v>1636</v>
      </c>
      <c r="DD416">
        <v>0</v>
      </c>
      <c r="DE416">
        <v>35</v>
      </c>
      <c r="DF416">
        <v>1.0699999999999999E-2</v>
      </c>
      <c r="DG416">
        <v>64.978300000000004</v>
      </c>
      <c r="DH416" t="s">
        <v>1639</v>
      </c>
      <c r="DI416" t="s">
        <v>1636</v>
      </c>
      <c r="DJ416">
        <v>0</v>
      </c>
      <c r="DK416">
        <v>51.25</v>
      </c>
      <c r="DL416">
        <v>1.52E-2</v>
      </c>
      <c r="DM416">
        <v>78.990099999999998</v>
      </c>
      <c r="DN416" t="s">
        <v>1640</v>
      </c>
      <c r="DO416" t="s">
        <v>1636</v>
      </c>
      <c r="DP416">
        <v>1E-4</v>
      </c>
      <c r="DQ416">
        <v>37.333300000000001</v>
      </c>
      <c r="DR416">
        <v>2.6700000000000002E-2</v>
      </c>
      <c r="DS416">
        <v>57.316899999999997</v>
      </c>
      <c r="DT416">
        <v>2.0000000000000001E-4</v>
      </c>
      <c r="DU416">
        <v>0</v>
      </c>
    </row>
    <row r="417" spans="1:125" x14ac:dyDescent="0.25">
      <c r="A417">
        <v>0</v>
      </c>
      <c r="B417" t="s">
        <v>1641</v>
      </c>
      <c r="C417" t="s">
        <v>32</v>
      </c>
      <c r="D417" t="s">
        <v>1642</v>
      </c>
      <c r="E417" t="s">
        <v>1641</v>
      </c>
      <c r="F417">
        <v>0</v>
      </c>
      <c r="G417">
        <v>87.5</v>
      </c>
      <c r="H417">
        <v>9.1000000000000004E-3</v>
      </c>
      <c r="I417">
        <v>94.573499999999996</v>
      </c>
      <c r="J417" t="s">
        <v>1642</v>
      </c>
      <c r="K417" t="s">
        <v>1641</v>
      </c>
      <c r="L417">
        <v>0</v>
      </c>
      <c r="M417">
        <v>87.5</v>
      </c>
      <c r="N417">
        <v>9.1000000000000004E-3</v>
      </c>
      <c r="O417">
        <v>94.573499999999996</v>
      </c>
      <c r="P417" t="s">
        <v>1642</v>
      </c>
      <c r="Q417" t="s">
        <v>1641</v>
      </c>
      <c r="R417">
        <v>1E-4</v>
      </c>
      <c r="S417">
        <v>48.25</v>
      </c>
      <c r="T417">
        <v>1.1900000000000001E-2</v>
      </c>
      <c r="U417">
        <v>77.459400000000002</v>
      </c>
      <c r="V417" t="s">
        <v>1642</v>
      </c>
      <c r="W417" t="s">
        <v>1641</v>
      </c>
      <c r="X417">
        <v>0</v>
      </c>
      <c r="Y417">
        <v>65</v>
      </c>
      <c r="Z417">
        <v>1.14E-2</v>
      </c>
      <c r="AA417">
        <v>81.001400000000004</v>
      </c>
      <c r="AB417" t="s">
        <v>1642</v>
      </c>
      <c r="AC417" t="s">
        <v>1641</v>
      </c>
      <c r="AD417">
        <v>0</v>
      </c>
      <c r="AE417">
        <v>57</v>
      </c>
      <c r="AF417">
        <v>1.77E-2</v>
      </c>
      <c r="AG417">
        <v>73.514899999999997</v>
      </c>
      <c r="AH417" t="s">
        <v>1642</v>
      </c>
      <c r="AI417" t="s">
        <v>1641</v>
      </c>
      <c r="AJ417">
        <v>0</v>
      </c>
      <c r="AK417">
        <v>53.333300000000001</v>
      </c>
      <c r="AL417">
        <v>2.3400000000000001E-2</v>
      </c>
      <c r="AM417">
        <v>77.081599999999995</v>
      </c>
      <c r="AN417" t="e">
        <f>-GKISGSXG</f>
        <v>#NAME?</v>
      </c>
      <c r="AO417" t="s">
        <v>1641</v>
      </c>
      <c r="AP417">
        <v>0</v>
      </c>
      <c r="AQ417">
        <v>90</v>
      </c>
      <c r="AR417">
        <v>3.8999999999999998E-3</v>
      </c>
      <c r="AS417">
        <v>93.776499999999999</v>
      </c>
      <c r="AT417" t="s">
        <v>1643</v>
      </c>
      <c r="AU417" t="s">
        <v>1641</v>
      </c>
      <c r="AV417">
        <v>0</v>
      </c>
      <c r="AW417">
        <v>100</v>
      </c>
      <c r="AX417">
        <v>3.2000000000000002E-3</v>
      </c>
      <c r="AY417">
        <v>92.614199999999997</v>
      </c>
      <c r="AZ417" t="s">
        <v>1643</v>
      </c>
      <c r="BA417" t="s">
        <v>1641</v>
      </c>
      <c r="BB417">
        <v>0</v>
      </c>
      <c r="BC417">
        <v>100</v>
      </c>
      <c r="BD417">
        <v>2.7000000000000001E-3</v>
      </c>
      <c r="BE417">
        <v>95.139600000000002</v>
      </c>
      <c r="BF417" t="s">
        <v>1642</v>
      </c>
      <c r="BG417" t="s">
        <v>1641</v>
      </c>
      <c r="BH417">
        <v>0</v>
      </c>
      <c r="BI417">
        <v>90</v>
      </c>
      <c r="BJ417">
        <v>8.2000000000000007E-3</v>
      </c>
      <c r="BK417">
        <v>95.0364</v>
      </c>
      <c r="BL417" t="s">
        <v>1642</v>
      </c>
      <c r="BM417" t="s">
        <v>1641</v>
      </c>
      <c r="BN417">
        <v>0</v>
      </c>
      <c r="BO417">
        <v>100</v>
      </c>
      <c r="BP417">
        <v>4.5999999999999999E-3</v>
      </c>
      <c r="BQ417">
        <v>95.602000000000004</v>
      </c>
      <c r="BR417" t="s">
        <v>1642</v>
      </c>
      <c r="BS417" t="s">
        <v>1641</v>
      </c>
      <c r="BT417">
        <v>0</v>
      </c>
      <c r="BU417">
        <v>85</v>
      </c>
      <c r="BV417">
        <v>8.8000000000000005E-3</v>
      </c>
      <c r="BW417">
        <v>93.158799999999999</v>
      </c>
      <c r="BX417" t="s">
        <v>1642</v>
      </c>
      <c r="BY417" t="s">
        <v>1641</v>
      </c>
      <c r="BZ417">
        <v>0</v>
      </c>
      <c r="CA417">
        <v>80</v>
      </c>
      <c r="CB417">
        <v>9.1999999999999998E-3</v>
      </c>
      <c r="CC417">
        <v>91.354500000000002</v>
      </c>
      <c r="CD417" t="s">
        <v>1642</v>
      </c>
      <c r="CE417" t="s">
        <v>1641</v>
      </c>
      <c r="CF417">
        <v>0</v>
      </c>
      <c r="CG417">
        <v>70</v>
      </c>
      <c r="CH417">
        <v>5.3E-3</v>
      </c>
      <c r="CI417">
        <v>92.0488</v>
      </c>
      <c r="CJ417" t="s">
        <v>1642</v>
      </c>
      <c r="CK417" t="s">
        <v>1641</v>
      </c>
      <c r="CL417">
        <v>0</v>
      </c>
      <c r="CM417">
        <v>100</v>
      </c>
      <c r="CN417">
        <v>1.6999999999999999E-3</v>
      </c>
      <c r="CO417">
        <v>96.139799999999994</v>
      </c>
      <c r="CP417" t="s">
        <v>1642</v>
      </c>
      <c r="CQ417" t="s">
        <v>1641</v>
      </c>
      <c r="CR417">
        <v>0</v>
      </c>
      <c r="CS417">
        <v>100</v>
      </c>
      <c r="CT417">
        <v>4.0000000000000001E-3</v>
      </c>
      <c r="CU417">
        <v>95.370099999999994</v>
      </c>
      <c r="CV417" t="s">
        <v>1642</v>
      </c>
      <c r="CW417" t="s">
        <v>1641</v>
      </c>
      <c r="CX417">
        <v>0</v>
      </c>
      <c r="CY417">
        <v>90</v>
      </c>
      <c r="CZ417">
        <v>4.7000000000000002E-3</v>
      </c>
      <c r="DA417">
        <v>95.552400000000006</v>
      </c>
      <c r="DB417" t="s">
        <v>1642</v>
      </c>
      <c r="DC417" t="s">
        <v>1641</v>
      </c>
      <c r="DD417">
        <v>0</v>
      </c>
      <c r="DE417">
        <v>100</v>
      </c>
      <c r="DF417">
        <v>3.3E-3</v>
      </c>
      <c r="DG417">
        <v>95.163899999999998</v>
      </c>
      <c r="DH417" t="s">
        <v>1642</v>
      </c>
      <c r="DI417" t="s">
        <v>1641</v>
      </c>
      <c r="DJ417">
        <v>0</v>
      </c>
      <c r="DK417">
        <v>85</v>
      </c>
      <c r="DL417">
        <v>7.1000000000000004E-3</v>
      </c>
      <c r="DM417">
        <v>94.756299999999996</v>
      </c>
      <c r="DN417" t="s">
        <v>1642</v>
      </c>
      <c r="DO417" t="s">
        <v>1641</v>
      </c>
      <c r="DP417">
        <v>0</v>
      </c>
      <c r="DQ417">
        <v>100</v>
      </c>
      <c r="DR417">
        <v>4.5999999999999999E-3</v>
      </c>
      <c r="DS417">
        <v>96.350099999999998</v>
      </c>
      <c r="DT417">
        <v>0</v>
      </c>
      <c r="DU417">
        <v>0</v>
      </c>
    </row>
    <row r="418" spans="1:125" x14ac:dyDescent="0.25">
      <c r="A418">
        <v>0</v>
      </c>
      <c r="B418" t="s">
        <v>1644</v>
      </c>
      <c r="C418" t="s">
        <v>32</v>
      </c>
      <c r="D418" t="s">
        <v>1645</v>
      </c>
      <c r="E418" t="s">
        <v>1644</v>
      </c>
      <c r="F418">
        <v>0</v>
      </c>
      <c r="G418">
        <v>82.5</v>
      </c>
      <c r="H418">
        <v>1.12E-2</v>
      </c>
      <c r="I418">
        <v>90.225700000000003</v>
      </c>
      <c r="J418" t="s">
        <v>1645</v>
      </c>
      <c r="K418" t="s">
        <v>1644</v>
      </c>
      <c r="L418">
        <v>0</v>
      </c>
      <c r="M418">
        <v>82.5</v>
      </c>
      <c r="N418">
        <v>1.12E-2</v>
      </c>
      <c r="O418">
        <v>90.225700000000003</v>
      </c>
      <c r="P418" t="s">
        <v>1645</v>
      </c>
      <c r="Q418" t="s">
        <v>1644</v>
      </c>
      <c r="R418">
        <v>4.0000000000000002E-4</v>
      </c>
      <c r="S418">
        <v>22.85</v>
      </c>
      <c r="T418">
        <v>1.49E-2</v>
      </c>
      <c r="U418">
        <v>65.348699999999994</v>
      </c>
      <c r="V418" t="s">
        <v>1645</v>
      </c>
      <c r="W418" t="s">
        <v>1644</v>
      </c>
      <c r="X418">
        <v>0</v>
      </c>
      <c r="Y418">
        <v>70</v>
      </c>
      <c r="Z418">
        <v>0.01</v>
      </c>
      <c r="AA418">
        <v>85.692599999999999</v>
      </c>
      <c r="AB418" t="s">
        <v>1645</v>
      </c>
      <c r="AC418" t="s">
        <v>1644</v>
      </c>
      <c r="AD418">
        <v>0</v>
      </c>
      <c r="AE418">
        <v>75</v>
      </c>
      <c r="AF418">
        <v>1.1599999999999999E-2</v>
      </c>
      <c r="AG418">
        <v>88.468199999999996</v>
      </c>
      <c r="AH418" t="s">
        <v>1645</v>
      </c>
      <c r="AI418" t="s">
        <v>1644</v>
      </c>
      <c r="AJ418">
        <v>0</v>
      </c>
      <c r="AK418">
        <v>66.25</v>
      </c>
      <c r="AL418">
        <v>1.8599999999999998E-2</v>
      </c>
      <c r="AM418">
        <v>86.088899999999995</v>
      </c>
      <c r="AN418" t="e">
        <f>-ARSQGVED</f>
        <v>#NAME?</v>
      </c>
      <c r="AO418" t="s">
        <v>1644</v>
      </c>
      <c r="AP418">
        <v>0</v>
      </c>
      <c r="AQ418">
        <v>72.5</v>
      </c>
      <c r="AR418">
        <v>3.8999999999999998E-3</v>
      </c>
      <c r="AS418">
        <v>93.462699999999998</v>
      </c>
      <c r="AT418" t="e">
        <f>-ARSQGVED</f>
        <v>#NAME?</v>
      </c>
      <c r="AU418" t="s">
        <v>1644</v>
      </c>
      <c r="AV418">
        <v>0</v>
      </c>
      <c r="AW418">
        <v>100</v>
      </c>
      <c r="AX418">
        <v>2.5000000000000001E-3</v>
      </c>
      <c r="AY418">
        <v>95.3416</v>
      </c>
      <c r="AZ418" t="s">
        <v>1645</v>
      </c>
      <c r="BA418" t="s">
        <v>1644</v>
      </c>
      <c r="BB418">
        <v>0</v>
      </c>
      <c r="BC418">
        <v>100</v>
      </c>
      <c r="BD418">
        <v>2.3999999999999998E-3</v>
      </c>
      <c r="BE418">
        <v>95.6511</v>
      </c>
      <c r="BF418" t="s">
        <v>1645</v>
      </c>
      <c r="BG418" t="s">
        <v>1644</v>
      </c>
      <c r="BH418">
        <v>0</v>
      </c>
      <c r="BI418">
        <v>85</v>
      </c>
      <c r="BJ418">
        <v>8.6E-3</v>
      </c>
      <c r="BK418">
        <v>94.102800000000002</v>
      </c>
      <c r="BL418" t="s">
        <v>1645</v>
      </c>
      <c r="BM418" t="s">
        <v>1644</v>
      </c>
      <c r="BN418">
        <v>0</v>
      </c>
      <c r="BO418">
        <v>90</v>
      </c>
      <c r="BP418">
        <v>4.3E-3</v>
      </c>
      <c r="BQ418">
        <v>95.890500000000003</v>
      </c>
      <c r="BR418" t="s">
        <v>1645</v>
      </c>
      <c r="BS418" t="s">
        <v>1644</v>
      </c>
      <c r="BT418">
        <v>0</v>
      </c>
      <c r="BU418">
        <v>62.5</v>
      </c>
      <c r="BV418">
        <v>1.6199999999999999E-2</v>
      </c>
      <c r="BW418">
        <v>75.644499999999994</v>
      </c>
      <c r="BX418" t="s">
        <v>1645</v>
      </c>
      <c r="BY418" t="s">
        <v>1644</v>
      </c>
      <c r="BZ418">
        <v>0</v>
      </c>
      <c r="CA418">
        <v>55</v>
      </c>
      <c r="CB418">
        <v>1.6E-2</v>
      </c>
      <c r="CC418">
        <v>74.643900000000002</v>
      </c>
      <c r="CD418" t="s">
        <v>1646</v>
      </c>
      <c r="CE418" t="s">
        <v>1644</v>
      </c>
      <c r="CF418">
        <v>0</v>
      </c>
      <c r="CG418">
        <v>60</v>
      </c>
      <c r="CH418">
        <v>7.7000000000000002E-3</v>
      </c>
      <c r="CI418">
        <v>82.599199999999996</v>
      </c>
      <c r="CJ418" t="s">
        <v>1645</v>
      </c>
      <c r="CK418" t="s">
        <v>1644</v>
      </c>
      <c r="CL418">
        <v>0</v>
      </c>
      <c r="CM418">
        <v>100</v>
      </c>
      <c r="CN418">
        <v>1.6000000000000001E-3</v>
      </c>
      <c r="CO418">
        <v>96.362399999999994</v>
      </c>
      <c r="CP418" t="s">
        <v>1645</v>
      </c>
      <c r="CQ418" t="s">
        <v>1644</v>
      </c>
      <c r="CR418">
        <v>0</v>
      </c>
      <c r="CS418">
        <v>100</v>
      </c>
      <c r="CT418">
        <v>3.5999999999999999E-3</v>
      </c>
      <c r="CU418">
        <v>95.913799999999995</v>
      </c>
      <c r="CV418" t="s">
        <v>1645</v>
      </c>
      <c r="CW418" t="s">
        <v>1644</v>
      </c>
      <c r="CX418">
        <v>0</v>
      </c>
      <c r="CY418">
        <v>90</v>
      </c>
      <c r="CZ418">
        <v>4.3E-3</v>
      </c>
      <c r="DA418">
        <v>95.910300000000007</v>
      </c>
      <c r="DB418" t="s">
        <v>1645</v>
      </c>
      <c r="DC418" t="s">
        <v>1644</v>
      </c>
      <c r="DD418">
        <v>0</v>
      </c>
      <c r="DE418">
        <v>100</v>
      </c>
      <c r="DF418">
        <v>3.0000000000000001E-3</v>
      </c>
      <c r="DG418">
        <v>95.6143</v>
      </c>
      <c r="DH418" t="s">
        <v>1645</v>
      </c>
      <c r="DI418" t="s">
        <v>1644</v>
      </c>
      <c r="DJ418">
        <v>0</v>
      </c>
      <c r="DK418">
        <v>100</v>
      </c>
      <c r="DL418">
        <v>7.3000000000000001E-3</v>
      </c>
      <c r="DM418">
        <v>94.4572</v>
      </c>
      <c r="DN418" t="s">
        <v>1645</v>
      </c>
      <c r="DO418" t="s">
        <v>1644</v>
      </c>
      <c r="DP418">
        <v>0</v>
      </c>
      <c r="DQ418">
        <v>100</v>
      </c>
      <c r="DR418">
        <v>6.4999999999999997E-3</v>
      </c>
      <c r="DS418">
        <v>94.457599999999999</v>
      </c>
      <c r="DT418">
        <v>0</v>
      </c>
      <c r="DU418">
        <v>0</v>
      </c>
    </row>
    <row r="419" spans="1:125" x14ac:dyDescent="0.25">
      <c r="A419">
        <v>0</v>
      </c>
      <c r="B419" t="s">
        <v>1647</v>
      </c>
      <c r="C419" t="s">
        <v>32</v>
      </c>
      <c r="D419" t="s">
        <v>1648</v>
      </c>
      <c r="E419" t="s">
        <v>1647</v>
      </c>
      <c r="F419">
        <v>0</v>
      </c>
      <c r="G419">
        <v>80</v>
      </c>
      <c r="H419">
        <v>7.9000000000000008E-3</v>
      </c>
      <c r="I419">
        <v>95.588099999999997</v>
      </c>
      <c r="J419" t="s">
        <v>1648</v>
      </c>
      <c r="K419" t="s">
        <v>1647</v>
      </c>
      <c r="L419">
        <v>0</v>
      </c>
      <c r="M419">
        <v>80</v>
      </c>
      <c r="N419">
        <v>7.9000000000000008E-3</v>
      </c>
      <c r="O419">
        <v>95.588099999999997</v>
      </c>
      <c r="P419" t="s">
        <v>1648</v>
      </c>
      <c r="Q419" t="s">
        <v>1647</v>
      </c>
      <c r="R419">
        <v>0</v>
      </c>
      <c r="S419">
        <v>83.333299999999994</v>
      </c>
      <c r="T419">
        <v>6.1999999999999998E-3</v>
      </c>
      <c r="U419">
        <v>95.484999999999999</v>
      </c>
      <c r="V419" t="s">
        <v>1649</v>
      </c>
      <c r="W419" t="s">
        <v>1647</v>
      </c>
      <c r="X419">
        <v>0</v>
      </c>
      <c r="Y419">
        <v>56.666699999999999</v>
      </c>
      <c r="Z419">
        <v>8.9999999999999993E-3</v>
      </c>
      <c r="AA419">
        <v>88.941699999999997</v>
      </c>
      <c r="AB419" t="s">
        <v>1648</v>
      </c>
      <c r="AC419" t="s">
        <v>1647</v>
      </c>
      <c r="AD419">
        <v>4.0000000000000002E-4</v>
      </c>
      <c r="AE419">
        <v>20.0227</v>
      </c>
      <c r="AF419">
        <v>3.8699999999999998E-2</v>
      </c>
      <c r="AG419">
        <v>37.599800000000002</v>
      </c>
      <c r="AH419" t="s">
        <v>1649</v>
      </c>
      <c r="AI419" t="s">
        <v>1647</v>
      </c>
      <c r="AJ419">
        <v>2.9999999999999997E-4</v>
      </c>
      <c r="AK419">
        <v>19.897400000000001</v>
      </c>
      <c r="AL419">
        <v>3.5200000000000002E-2</v>
      </c>
      <c r="AM419">
        <v>55.746499999999997</v>
      </c>
      <c r="AN419" t="e">
        <f>-QDLRELRT</f>
        <v>#NAME?</v>
      </c>
      <c r="AO419" t="s">
        <v>1647</v>
      </c>
      <c r="AP419">
        <v>0</v>
      </c>
      <c r="AQ419">
        <v>80</v>
      </c>
      <c r="AR419">
        <v>2.8999999999999998E-3</v>
      </c>
      <c r="AS419">
        <v>95.879199999999997</v>
      </c>
      <c r="AT419" t="s">
        <v>1648</v>
      </c>
      <c r="AU419" t="s">
        <v>1647</v>
      </c>
      <c r="AV419">
        <v>0</v>
      </c>
      <c r="AW419">
        <v>100</v>
      </c>
      <c r="AX419">
        <v>2E-3</v>
      </c>
      <c r="AY419">
        <v>96.366299999999995</v>
      </c>
      <c r="AZ419" t="s">
        <v>1648</v>
      </c>
      <c r="BA419" t="s">
        <v>1647</v>
      </c>
      <c r="BB419">
        <v>0</v>
      </c>
      <c r="BC419">
        <v>100</v>
      </c>
      <c r="BD419">
        <v>2.2000000000000001E-3</v>
      </c>
      <c r="BE419">
        <v>96.013800000000003</v>
      </c>
      <c r="BF419" t="e">
        <f>-QDLRELRT</f>
        <v>#NAME?</v>
      </c>
      <c r="BG419" t="s">
        <v>1647</v>
      </c>
      <c r="BH419">
        <v>0</v>
      </c>
      <c r="BI419">
        <v>57.5</v>
      </c>
      <c r="BJ419">
        <v>1.01E-2</v>
      </c>
      <c r="BK419">
        <v>90.328999999999994</v>
      </c>
      <c r="BL419" t="e">
        <f>-QDLRELRT</f>
        <v>#NAME?</v>
      </c>
      <c r="BM419" t="s">
        <v>1647</v>
      </c>
      <c r="BN419">
        <v>0</v>
      </c>
      <c r="BO419">
        <v>56.666699999999999</v>
      </c>
      <c r="BP419">
        <v>9.1999999999999998E-3</v>
      </c>
      <c r="BQ419">
        <v>80.843599999999995</v>
      </c>
      <c r="BR419" t="e">
        <f>-QDLRELRT</f>
        <v>#NAME?</v>
      </c>
      <c r="BS419" t="s">
        <v>1647</v>
      </c>
      <c r="BT419">
        <v>0</v>
      </c>
      <c r="BU419">
        <v>85</v>
      </c>
      <c r="BV419">
        <v>6.4999999999999997E-3</v>
      </c>
      <c r="BW419">
        <v>95.874099999999999</v>
      </c>
      <c r="BX419" t="e">
        <f>-QDLRELRT</f>
        <v>#NAME?</v>
      </c>
      <c r="BY419" t="s">
        <v>1647</v>
      </c>
      <c r="BZ419">
        <v>0</v>
      </c>
      <c r="CA419">
        <v>90</v>
      </c>
      <c r="CB419">
        <v>5.4999999999999997E-3</v>
      </c>
      <c r="CC419">
        <v>96.286900000000003</v>
      </c>
      <c r="CD419" t="e">
        <f>-QDLRELRT</f>
        <v>#NAME?</v>
      </c>
      <c r="CE419" t="s">
        <v>1647</v>
      </c>
      <c r="CF419">
        <v>0</v>
      </c>
      <c r="CG419">
        <v>80</v>
      </c>
      <c r="CH419">
        <v>4.1000000000000003E-3</v>
      </c>
      <c r="CI419">
        <v>95.397000000000006</v>
      </c>
      <c r="CJ419" t="e">
        <f>-QDLRELRT</f>
        <v>#NAME?</v>
      </c>
      <c r="CK419" t="s">
        <v>1647</v>
      </c>
      <c r="CL419">
        <v>0</v>
      </c>
      <c r="CM419">
        <v>70</v>
      </c>
      <c r="CN419">
        <v>2.7000000000000001E-3</v>
      </c>
      <c r="CO419">
        <v>91.878200000000007</v>
      </c>
      <c r="CP419" t="e">
        <f>-QDLRELRT</f>
        <v>#NAME?</v>
      </c>
      <c r="CQ419" t="s">
        <v>1647</v>
      </c>
      <c r="CR419">
        <v>0</v>
      </c>
      <c r="CS419">
        <v>46.5</v>
      </c>
      <c r="CT419">
        <v>7.4999999999999997E-3</v>
      </c>
      <c r="CU419">
        <v>81.921000000000006</v>
      </c>
      <c r="CV419" t="e">
        <f>-QDLRELRT</f>
        <v>#NAME?</v>
      </c>
      <c r="CW419" t="s">
        <v>1647</v>
      </c>
      <c r="CX419">
        <v>0</v>
      </c>
      <c r="CY419">
        <v>44.666699999999999</v>
      </c>
      <c r="CZ419">
        <v>9.1000000000000004E-3</v>
      </c>
      <c r="DA419">
        <v>81.568799999999996</v>
      </c>
      <c r="DB419" t="e">
        <f>-QDLRELRT</f>
        <v>#NAME?</v>
      </c>
      <c r="DC419" t="s">
        <v>1647</v>
      </c>
      <c r="DD419">
        <v>0</v>
      </c>
      <c r="DE419">
        <v>70</v>
      </c>
      <c r="DF419">
        <v>4.4000000000000003E-3</v>
      </c>
      <c r="DG419">
        <v>90.615700000000004</v>
      </c>
      <c r="DH419" t="s">
        <v>1648</v>
      </c>
      <c r="DI419" t="s">
        <v>1647</v>
      </c>
      <c r="DJ419">
        <v>0</v>
      </c>
      <c r="DK419">
        <v>100</v>
      </c>
      <c r="DL419">
        <v>4.1999999999999997E-3</v>
      </c>
      <c r="DM419">
        <v>96.996099999999998</v>
      </c>
      <c r="DN419" t="e">
        <f>-QDLRELRT</f>
        <v>#NAME?</v>
      </c>
      <c r="DO419" t="s">
        <v>1647</v>
      </c>
      <c r="DP419">
        <v>0</v>
      </c>
      <c r="DQ419">
        <v>100</v>
      </c>
      <c r="DR419">
        <v>5.0000000000000001E-3</v>
      </c>
      <c r="DS419">
        <v>96.044700000000006</v>
      </c>
      <c r="DT419">
        <v>0</v>
      </c>
      <c r="DU419">
        <v>0</v>
      </c>
    </row>
    <row r="420" spans="1:125" x14ac:dyDescent="0.25">
      <c r="A420">
        <v>0</v>
      </c>
      <c r="B420" t="s">
        <v>1650</v>
      </c>
      <c r="C420" t="s">
        <v>32</v>
      </c>
      <c r="D420" t="s">
        <v>1651</v>
      </c>
      <c r="E420" t="s">
        <v>1650</v>
      </c>
      <c r="F420">
        <v>0</v>
      </c>
      <c r="G420">
        <v>48.333300000000001</v>
      </c>
      <c r="H420">
        <v>3.1099999999999999E-2</v>
      </c>
      <c r="I420">
        <v>46.827599999999997</v>
      </c>
      <c r="J420" t="s">
        <v>1651</v>
      </c>
      <c r="K420" t="s">
        <v>1650</v>
      </c>
      <c r="L420">
        <v>0</v>
      </c>
      <c r="M420">
        <v>48.333300000000001</v>
      </c>
      <c r="N420">
        <v>3.1099999999999999E-2</v>
      </c>
      <c r="O420">
        <v>46.827599999999997</v>
      </c>
      <c r="P420" t="e">
        <f>-KISGSXGP</f>
        <v>#NAME?</v>
      </c>
      <c r="Q420" t="s">
        <v>1650</v>
      </c>
      <c r="R420">
        <v>0</v>
      </c>
      <c r="S420">
        <v>81.666700000000006</v>
      </c>
      <c r="T420">
        <v>9.2999999999999992E-3</v>
      </c>
      <c r="U420">
        <v>87.649799999999999</v>
      </c>
      <c r="V420" t="s">
        <v>1652</v>
      </c>
      <c r="W420" t="s">
        <v>1650</v>
      </c>
      <c r="X420">
        <v>0</v>
      </c>
      <c r="Y420">
        <v>65</v>
      </c>
      <c r="Z420">
        <v>1.2E-2</v>
      </c>
      <c r="AA420">
        <v>78.729900000000001</v>
      </c>
      <c r="AB420" t="s">
        <v>1652</v>
      </c>
      <c r="AC420" t="s">
        <v>1650</v>
      </c>
      <c r="AD420">
        <v>0</v>
      </c>
      <c r="AE420">
        <v>65</v>
      </c>
      <c r="AF420">
        <v>1.41E-2</v>
      </c>
      <c r="AG420">
        <v>82.2316</v>
      </c>
      <c r="AH420" t="s">
        <v>1653</v>
      </c>
      <c r="AI420" t="s">
        <v>1650</v>
      </c>
      <c r="AJ420">
        <v>1E-4</v>
      </c>
      <c r="AK420">
        <v>37.6</v>
      </c>
      <c r="AL420">
        <v>2.9100000000000001E-2</v>
      </c>
      <c r="AM420">
        <v>66.379199999999997</v>
      </c>
      <c r="AN420" t="s">
        <v>1652</v>
      </c>
      <c r="AO420" t="s">
        <v>1650</v>
      </c>
      <c r="AP420">
        <v>0</v>
      </c>
      <c r="AQ420">
        <v>65</v>
      </c>
      <c r="AR420">
        <v>8.8999999999999999E-3</v>
      </c>
      <c r="AS420">
        <v>72.820999999999998</v>
      </c>
      <c r="AT420" t="s">
        <v>1652</v>
      </c>
      <c r="AU420" t="s">
        <v>1650</v>
      </c>
      <c r="AV420">
        <v>0</v>
      </c>
      <c r="AW420">
        <v>65</v>
      </c>
      <c r="AX420">
        <v>8.9999999999999993E-3</v>
      </c>
      <c r="AY420">
        <v>66.828800000000001</v>
      </c>
      <c r="AZ420" t="s">
        <v>1652</v>
      </c>
      <c r="BA420" t="s">
        <v>1650</v>
      </c>
      <c r="BB420">
        <v>0</v>
      </c>
      <c r="BC420">
        <v>70</v>
      </c>
      <c r="BD420">
        <v>9.4999999999999998E-3</v>
      </c>
      <c r="BE420">
        <v>65.641499999999994</v>
      </c>
      <c r="BF420" t="s">
        <v>1652</v>
      </c>
      <c r="BG420" t="s">
        <v>1650</v>
      </c>
      <c r="BH420">
        <v>0</v>
      </c>
      <c r="BI420">
        <v>75</v>
      </c>
      <c r="BJ420">
        <v>1.26E-2</v>
      </c>
      <c r="BK420">
        <v>82.340800000000002</v>
      </c>
      <c r="BL420" t="s">
        <v>1652</v>
      </c>
      <c r="BM420" t="s">
        <v>1650</v>
      </c>
      <c r="BN420">
        <v>0</v>
      </c>
      <c r="BO420">
        <v>60</v>
      </c>
      <c r="BP420">
        <v>1.2200000000000001E-2</v>
      </c>
      <c r="BQ420">
        <v>69.847399999999993</v>
      </c>
      <c r="BR420" t="s">
        <v>1651</v>
      </c>
      <c r="BS420" t="s">
        <v>1650</v>
      </c>
      <c r="BT420">
        <v>0</v>
      </c>
      <c r="BU420">
        <v>85</v>
      </c>
      <c r="BV420">
        <v>9.4000000000000004E-3</v>
      </c>
      <c r="BW420">
        <v>91.971100000000007</v>
      </c>
      <c r="BX420" t="s">
        <v>1651</v>
      </c>
      <c r="BY420" t="s">
        <v>1650</v>
      </c>
      <c r="BZ420">
        <v>0</v>
      </c>
      <c r="CA420">
        <v>90</v>
      </c>
      <c r="CB420">
        <v>8.6E-3</v>
      </c>
      <c r="CC420">
        <v>92.561899999999994</v>
      </c>
      <c r="CD420" t="s">
        <v>1651</v>
      </c>
      <c r="CE420" t="s">
        <v>1650</v>
      </c>
      <c r="CF420">
        <v>0</v>
      </c>
      <c r="CG420">
        <v>100</v>
      </c>
      <c r="CH420">
        <v>5.3E-3</v>
      </c>
      <c r="CI420">
        <v>91.868399999999994</v>
      </c>
      <c r="CJ420" t="s">
        <v>1652</v>
      </c>
      <c r="CK420" t="s">
        <v>1650</v>
      </c>
      <c r="CL420">
        <v>0</v>
      </c>
      <c r="CM420">
        <v>70</v>
      </c>
      <c r="CN420">
        <v>4.3E-3</v>
      </c>
      <c r="CO420">
        <v>80.812100000000001</v>
      </c>
      <c r="CP420" t="s">
        <v>1652</v>
      </c>
      <c r="CQ420" t="s">
        <v>1650</v>
      </c>
      <c r="CR420">
        <v>0</v>
      </c>
      <c r="CS420">
        <v>53.75</v>
      </c>
      <c r="CT420">
        <v>1.0800000000000001E-2</v>
      </c>
      <c r="CU420">
        <v>67.686599999999999</v>
      </c>
      <c r="CV420" t="s">
        <v>1652</v>
      </c>
      <c r="CW420" t="s">
        <v>1650</v>
      </c>
      <c r="CX420">
        <v>0</v>
      </c>
      <c r="CY420">
        <v>58.75</v>
      </c>
      <c r="CZ420">
        <v>1.23E-2</v>
      </c>
      <c r="DA420">
        <v>70.157300000000006</v>
      </c>
      <c r="DB420" t="s">
        <v>1651</v>
      </c>
      <c r="DC420" t="s">
        <v>1650</v>
      </c>
      <c r="DD420">
        <v>0</v>
      </c>
      <c r="DE420">
        <v>65</v>
      </c>
      <c r="DF420">
        <v>8.8999999999999999E-3</v>
      </c>
      <c r="DG420">
        <v>71.594999999999999</v>
      </c>
      <c r="DH420" t="s">
        <v>1651</v>
      </c>
      <c r="DI420" t="s">
        <v>1650</v>
      </c>
      <c r="DJ420">
        <v>0</v>
      </c>
      <c r="DK420">
        <v>70</v>
      </c>
      <c r="DL420">
        <v>1.66E-2</v>
      </c>
      <c r="DM420">
        <v>76.313500000000005</v>
      </c>
      <c r="DN420" t="s">
        <v>1651</v>
      </c>
      <c r="DO420" t="s">
        <v>1650</v>
      </c>
      <c r="DP420">
        <v>0</v>
      </c>
      <c r="DQ420">
        <v>85</v>
      </c>
      <c r="DR420">
        <v>1.4999999999999999E-2</v>
      </c>
      <c r="DS420">
        <v>76.665300000000002</v>
      </c>
      <c r="DT420">
        <v>0</v>
      </c>
      <c r="DU420">
        <v>0</v>
      </c>
    </row>
    <row r="421" spans="1:125" x14ac:dyDescent="0.25">
      <c r="A421">
        <v>0</v>
      </c>
      <c r="B421" t="s">
        <v>1654</v>
      </c>
      <c r="C421" t="s">
        <v>32</v>
      </c>
      <c r="D421" t="s">
        <v>1655</v>
      </c>
      <c r="E421" t="s">
        <v>1654</v>
      </c>
      <c r="F421">
        <v>2.0000000000000001E-4</v>
      </c>
      <c r="G421">
        <v>29.2941</v>
      </c>
      <c r="H421">
        <v>3.7699999999999997E-2</v>
      </c>
      <c r="I421">
        <v>38.170699999999997</v>
      </c>
      <c r="J421" t="s">
        <v>1655</v>
      </c>
      <c r="K421" t="s">
        <v>1654</v>
      </c>
      <c r="L421">
        <v>2.0000000000000001E-4</v>
      </c>
      <c r="M421">
        <v>29.2941</v>
      </c>
      <c r="N421">
        <v>3.7699999999999997E-2</v>
      </c>
      <c r="O421">
        <v>38.170699999999997</v>
      </c>
      <c r="P421" t="e">
        <f>-RSQGVEDL</f>
        <v>#NAME?</v>
      </c>
      <c r="Q421" t="s">
        <v>1654</v>
      </c>
      <c r="R421">
        <v>5.9999999999999995E-4</v>
      </c>
      <c r="S421">
        <v>18.375</v>
      </c>
      <c r="T421">
        <v>2.0199999999999999E-2</v>
      </c>
      <c r="U421">
        <v>46.740699999999997</v>
      </c>
      <c r="V421" t="s">
        <v>1655</v>
      </c>
      <c r="W421" t="s">
        <v>1654</v>
      </c>
      <c r="X421">
        <v>1E-4</v>
      </c>
      <c r="Y421">
        <v>23.25</v>
      </c>
      <c r="Z421">
        <v>2.9899999999999999E-2</v>
      </c>
      <c r="AA421">
        <v>35.535600000000002</v>
      </c>
      <c r="AB421" t="s">
        <v>1655</v>
      </c>
      <c r="AC421" t="s">
        <v>1654</v>
      </c>
      <c r="AD421">
        <v>2.0000000000000001E-4</v>
      </c>
      <c r="AE421">
        <v>26.5625</v>
      </c>
      <c r="AF421">
        <v>3.0200000000000001E-2</v>
      </c>
      <c r="AG421">
        <v>48.711399999999998</v>
      </c>
      <c r="AH421" t="s">
        <v>1655</v>
      </c>
      <c r="AI421" t="s">
        <v>1654</v>
      </c>
      <c r="AJ421">
        <v>1E-4</v>
      </c>
      <c r="AK421">
        <v>40</v>
      </c>
      <c r="AL421">
        <v>2.8400000000000002E-2</v>
      </c>
      <c r="AM421">
        <v>67.666200000000003</v>
      </c>
      <c r="AN421" t="s">
        <v>1655</v>
      </c>
      <c r="AO421" t="s">
        <v>1654</v>
      </c>
      <c r="AP421">
        <v>4.4999999999999997E-3</v>
      </c>
      <c r="AQ421">
        <v>7.4249000000000001</v>
      </c>
      <c r="AR421">
        <v>5.8799999999999998E-2</v>
      </c>
      <c r="AS421">
        <v>13.209199999999999</v>
      </c>
      <c r="AT421" t="s">
        <v>1655</v>
      </c>
      <c r="AU421" t="s">
        <v>1654</v>
      </c>
      <c r="AV421">
        <v>5.0000000000000001E-4</v>
      </c>
      <c r="AW421">
        <v>10.6601</v>
      </c>
      <c r="AX421">
        <v>4.7800000000000002E-2</v>
      </c>
      <c r="AY421">
        <v>20.218699999999998</v>
      </c>
      <c r="AZ421" t="s">
        <v>1655</v>
      </c>
      <c r="BA421" t="s">
        <v>1654</v>
      </c>
      <c r="BB421">
        <v>8.9999999999999998E-4</v>
      </c>
      <c r="BC421">
        <v>10.9932</v>
      </c>
      <c r="BD421">
        <v>5.3600000000000002E-2</v>
      </c>
      <c r="BE421">
        <v>18.967199999999998</v>
      </c>
      <c r="BF421" t="s">
        <v>1655</v>
      </c>
      <c r="BG421" t="s">
        <v>1654</v>
      </c>
      <c r="BH421">
        <v>1E-3</v>
      </c>
      <c r="BI421">
        <v>13.7296</v>
      </c>
      <c r="BJ421">
        <v>4.3400000000000001E-2</v>
      </c>
      <c r="BK421">
        <v>20.959399999999999</v>
      </c>
      <c r="BL421" t="s">
        <v>1655</v>
      </c>
      <c r="BM421" t="s">
        <v>1654</v>
      </c>
      <c r="BN421">
        <v>4.3E-3</v>
      </c>
      <c r="BO421">
        <v>6.14</v>
      </c>
      <c r="BP421">
        <v>7.4099999999999999E-2</v>
      </c>
      <c r="BQ421">
        <v>10.248100000000001</v>
      </c>
      <c r="BR421" t="e">
        <f>-RSQGVEDL</f>
        <v>#NAME?</v>
      </c>
      <c r="BS421" t="s">
        <v>1654</v>
      </c>
      <c r="BT421">
        <v>1E-4</v>
      </c>
      <c r="BU421">
        <v>25.142900000000001</v>
      </c>
      <c r="BV421">
        <v>4.4299999999999999E-2</v>
      </c>
      <c r="BW421">
        <v>32.755000000000003</v>
      </c>
      <c r="BX421" t="e">
        <f>-RSQGVEDL</f>
        <v>#NAME?</v>
      </c>
      <c r="BY421" t="s">
        <v>1654</v>
      </c>
      <c r="BZ421">
        <v>2.0000000000000001E-4</v>
      </c>
      <c r="CA421">
        <v>20.291699999999999</v>
      </c>
      <c r="CB421">
        <v>3.8899999999999997E-2</v>
      </c>
      <c r="CC421">
        <v>37.193300000000001</v>
      </c>
      <c r="CD421" t="s">
        <v>1655</v>
      </c>
      <c r="CE421" t="s">
        <v>1654</v>
      </c>
      <c r="CF421">
        <v>2.0000000000000001E-4</v>
      </c>
      <c r="CG421">
        <v>16.290299999999998</v>
      </c>
      <c r="CH421">
        <v>3.1899999999999998E-2</v>
      </c>
      <c r="CI421">
        <v>28.922000000000001</v>
      </c>
      <c r="CJ421" t="s">
        <v>1656</v>
      </c>
      <c r="CK421" t="s">
        <v>1654</v>
      </c>
      <c r="CL421">
        <v>1.4E-3</v>
      </c>
      <c r="CM421">
        <v>6.3208000000000002</v>
      </c>
      <c r="CN421">
        <v>3.44E-2</v>
      </c>
      <c r="CO421">
        <v>14.6462</v>
      </c>
      <c r="CP421" t="s">
        <v>1655</v>
      </c>
      <c r="CQ421" t="s">
        <v>1654</v>
      </c>
      <c r="CR421">
        <v>3.7000000000000002E-3</v>
      </c>
      <c r="CS421">
        <v>6.0663999999999998</v>
      </c>
      <c r="CT421">
        <v>6.3200000000000006E-2</v>
      </c>
      <c r="CU421">
        <v>9.9783000000000008</v>
      </c>
      <c r="CV421" t="s">
        <v>1655</v>
      </c>
      <c r="CW421" t="s">
        <v>1654</v>
      </c>
      <c r="CX421">
        <v>5.3E-3</v>
      </c>
      <c r="CY421">
        <v>6.4960000000000004</v>
      </c>
      <c r="CZ421">
        <v>7.1300000000000002E-2</v>
      </c>
      <c r="DA421">
        <v>10.485900000000001</v>
      </c>
      <c r="DB421" t="s">
        <v>1655</v>
      </c>
      <c r="DC421" t="s">
        <v>1654</v>
      </c>
      <c r="DD421">
        <v>4.5999999999999999E-3</v>
      </c>
      <c r="DE421">
        <v>6.2832999999999997</v>
      </c>
      <c r="DF421">
        <v>5.7099999999999998E-2</v>
      </c>
      <c r="DG421">
        <v>14.677199999999999</v>
      </c>
      <c r="DH421" t="s">
        <v>1655</v>
      </c>
      <c r="DI421" t="s">
        <v>1654</v>
      </c>
      <c r="DJ421">
        <v>2.9999999999999997E-4</v>
      </c>
      <c r="DK421">
        <v>19.3889</v>
      </c>
      <c r="DL421">
        <v>4.9599999999999998E-2</v>
      </c>
      <c r="DM421">
        <v>38.423200000000001</v>
      </c>
      <c r="DN421" t="s">
        <v>1655</v>
      </c>
      <c r="DO421" t="s">
        <v>1654</v>
      </c>
      <c r="DP421">
        <v>7.1999999999999998E-3</v>
      </c>
      <c r="DQ421">
        <v>6.6462000000000003</v>
      </c>
      <c r="DR421">
        <v>0.124</v>
      </c>
      <c r="DS421">
        <v>12.773400000000001</v>
      </c>
      <c r="DT421">
        <v>1.8E-3</v>
      </c>
      <c r="DU421">
        <v>0</v>
      </c>
    </row>
    <row r="422" spans="1:125" x14ac:dyDescent="0.25">
      <c r="A422">
        <v>0</v>
      </c>
      <c r="B422" t="s">
        <v>1657</v>
      </c>
      <c r="C422" t="s">
        <v>32</v>
      </c>
      <c r="D422" t="s">
        <v>1658</v>
      </c>
      <c r="E422" t="s">
        <v>1657</v>
      </c>
      <c r="F422">
        <v>2.8999999999999998E-3</v>
      </c>
      <c r="G422">
        <v>9.1265000000000001</v>
      </c>
      <c r="H422">
        <v>5.8700000000000002E-2</v>
      </c>
      <c r="I422">
        <v>22.545999999999999</v>
      </c>
      <c r="J422" t="s">
        <v>1658</v>
      </c>
      <c r="K422" t="s">
        <v>1657</v>
      </c>
      <c r="L422">
        <v>2.8999999999999998E-3</v>
      </c>
      <c r="M422">
        <v>9.1265000000000001</v>
      </c>
      <c r="N422">
        <v>5.8700000000000002E-2</v>
      </c>
      <c r="O422">
        <v>22.545999999999999</v>
      </c>
      <c r="P422" t="s">
        <v>1659</v>
      </c>
      <c r="Q422" t="s">
        <v>1657</v>
      </c>
      <c r="R422">
        <v>1E-4</v>
      </c>
      <c r="S422">
        <v>40.166699999999999</v>
      </c>
      <c r="T422">
        <v>1.46E-2</v>
      </c>
      <c r="U422">
        <v>66.293599999999998</v>
      </c>
      <c r="V422" t="s">
        <v>1660</v>
      </c>
      <c r="W422" t="s">
        <v>1657</v>
      </c>
      <c r="X422">
        <v>1E-4</v>
      </c>
      <c r="Y422">
        <v>23.166699999999999</v>
      </c>
      <c r="Z422">
        <v>1.9E-2</v>
      </c>
      <c r="AA422">
        <v>57.125100000000003</v>
      </c>
      <c r="AB422" t="e">
        <f>-DLRELRTF</f>
        <v>#NAME?</v>
      </c>
      <c r="AC422" t="s">
        <v>1657</v>
      </c>
      <c r="AD422">
        <v>8.0000000000000004E-4</v>
      </c>
      <c r="AE422">
        <v>14.6296</v>
      </c>
      <c r="AF422">
        <v>5.1900000000000002E-2</v>
      </c>
      <c r="AG422">
        <v>26.355699999999999</v>
      </c>
      <c r="AH422" t="s">
        <v>1660</v>
      </c>
      <c r="AI422" t="s">
        <v>1657</v>
      </c>
      <c r="AJ422">
        <v>2.9999999999999997E-4</v>
      </c>
      <c r="AK422">
        <v>21.966699999999999</v>
      </c>
      <c r="AL422">
        <v>3.5000000000000003E-2</v>
      </c>
      <c r="AM422">
        <v>56.133000000000003</v>
      </c>
      <c r="AN422" t="s">
        <v>1661</v>
      </c>
      <c r="AO422" t="s">
        <v>1657</v>
      </c>
      <c r="AP422">
        <v>1.8E-3</v>
      </c>
      <c r="AQ422">
        <v>11.122199999999999</v>
      </c>
      <c r="AR422">
        <v>2.6599999999999999E-2</v>
      </c>
      <c r="AS422">
        <v>32.281599999999997</v>
      </c>
      <c r="AT422" t="s">
        <v>1658</v>
      </c>
      <c r="AU422" t="s">
        <v>1657</v>
      </c>
      <c r="AV422">
        <v>2.0000000000000001E-4</v>
      </c>
      <c r="AW422">
        <v>15.432399999999999</v>
      </c>
      <c r="AX422">
        <v>1.5800000000000002E-2</v>
      </c>
      <c r="AY422">
        <v>48.737200000000001</v>
      </c>
      <c r="AZ422" t="s">
        <v>1658</v>
      </c>
      <c r="BA422" t="s">
        <v>1657</v>
      </c>
      <c r="BB422">
        <v>2.0000000000000001E-4</v>
      </c>
      <c r="BC422">
        <v>19.851900000000001</v>
      </c>
      <c r="BD422">
        <v>1.6400000000000001E-2</v>
      </c>
      <c r="BE422">
        <v>48.481000000000002</v>
      </c>
      <c r="BF422" t="s">
        <v>1659</v>
      </c>
      <c r="BG422" t="s">
        <v>1657</v>
      </c>
      <c r="BH422">
        <v>8.0000000000000004E-4</v>
      </c>
      <c r="BI422">
        <v>15.224299999999999</v>
      </c>
      <c r="BJ422">
        <v>2.69E-2</v>
      </c>
      <c r="BK422">
        <v>42.573099999999997</v>
      </c>
      <c r="BL422" t="s">
        <v>1660</v>
      </c>
      <c r="BM422" t="s">
        <v>1657</v>
      </c>
      <c r="BN422">
        <v>1E-4</v>
      </c>
      <c r="BO422">
        <v>28</v>
      </c>
      <c r="BP422">
        <v>1.5100000000000001E-2</v>
      </c>
      <c r="BQ422">
        <v>60.540500000000002</v>
      </c>
      <c r="BR422" t="s">
        <v>1661</v>
      </c>
      <c r="BS422" t="s">
        <v>1657</v>
      </c>
      <c r="BT422">
        <v>2.0000000000000001E-4</v>
      </c>
      <c r="BU422">
        <v>16.678599999999999</v>
      </c>
      <c r="BV422">
        <v>3.9699999999999999E-2</v>
      </c>
      <c r="BW422">
        <v>37.198700000000002</v>
      </c>
      <c r="BX422" t="s">
        <v>1660</v>
      </c>
      <c r="BY422" t="s">
        <v>1657</v>
      </c>
      <c r="BZ422">
        <v>5.0000000000000001E-4</v>
      </c>
      <c r="CA422">
        <v>14.275399999999999</v>
      </c>
      <c r="CB422">
        <v>4.4699999999999997E-2</v>
      </c>
      <c r="CC422">
        <v>31.832000000000001</v>
      </c>
      <c r="CD422" t="s">
        <v>1661</v>
      </c>
      <c r="CE422" t="s">
        <v>1657</v>
      </c>
      <c r="CF422">
        <v>2.0000000000000001E-4</v>
      </c>
      <c r="CG422">
        <v>15.081099999999999</v>
      </c>
      <c r="CH422">
        <v>2.5499999999999998E-2</v>
      </c>
      <c r="CI422">
        <v>36.2789</v>
      </c>
      <c r="CJ422" t="s">
        <v>1658</v>
      </c>
      <c r="CK422" t="s">
        <v>1657</v>
      </c>
      <c r="CL422">
        <v>0</v>
      </c>
      <c r="CM422">
        <v>27.25</v>
      </c>
      <c r="CN422">
        <v>7.7999999999999996E-3</v>
      </c>
      <c r="CO422">
        <v>60.1235</v>
      </c>
      <c r="CP422" t="s">
        <v>1658</v>
      </c>
      <c r="CQ422" t="s">
        <v>1657</v>
      </c>
      <c r="CR422">
        <v>1E-4</v>
      </c>
      <c r="CS422">
        <v>24.066700000000001</v>
      </c>
      <c r="CT422">
        <v>1.23E-2</v>
      </c>
      <c r="CU422">
        <v>62.313000000000002</v>
      </c>
      <c r="CV422" t="s">
        <v>1658</v>
      </c>
      <c r="CW422" t="s">
        <v>1657</v>
      </c>
      <c r="CX422">
        <v>2.9999999999999997E-4</v>
      </c>
      <c r="CY422">
        <v>23.142900000000001</v>
      </c>
      <c r="CZ422">
        <v>1.5699999999999999E-2</v>
      </c>
      <c r="DA422">
        <v>59.966099999999997</v>
      </c>
      <c r="DB422" t="s">
        <v>1658</v>
      </c>
      <c r="DC422" t="s">
        <v>1657</v>
      </c>
      <c r="DD422">
        <v>1E-4</v>
      </c>
      <c r="DE422">
        <v>28.555599999999998</v>
      </c>
      <c r="DF422">
        <v>1.14E-2</v>
      </c>
      <c r="DG422">
        <v>62.979500000000002</v>
      </c>
      <c r="DH422" t="s">
        <v>1660</v>
      </c>
      <c r="DI422" t="s">
        <v>1657</v>
      </c>
      <c r="DJ422">
        <v>1.1000000000000001E-3</v>
      </c>
      <c r="DK422">
        <v>11.2906</v>
      </c>
      <c r="DL422">
        <v>5.79E-2</v>
      </c>
      <c r="DM422">
        <v>33.4251</v>
      </c>
      <c r="DN422" t="s">
        <v>1660</v>
      </c>
      <c r="DO422" t="s">
        <v>1657</v>
      </c>
      <c r="DP422">
        <v>8.0000000000000004E-4</v>
      </c>
      <c r="DQ422">
        <v>16.2074</v>
      </c>
      <c r="DR422">
        <v>3.6999999999999998E-2</v>
      </c>
      <c r="DS422">
        <v>45.912399999999998</v>
      </c>
      <c r="DT422">
        <v>6.9999999999999999E-4</v>
      </c>
      <c r="DU422">
        <v>0</v>
      </c>
    </row>
    <row r="423" spans="1:125" x14ac:dyDescent="0.25">
      <c r="A423">
        <v>0</v>
      </c>
      <c r="B423" t="s">
        <v>1662</v>
      </c>
      <c r="C423" t="s">
        <v>32</v>
      </c>
      <c r="D423" t="s">
        <v>1663</v>
      </c>
      <c r="E423" t="s">
        <v>1662</v>
      </c>
      <c r="F423">
        <v>2.9999999999999997E-4</v>
      </c>
      <c r="G423">
        <v>24.064499999999999</v>
      </c>
      <c r="H423">
        <v>6.2799999999999995E-2</v>
      </c>
      <c r="I423">
        <v>20.6309</v>
      </c>
      <c r="J423" t="s">
        <v>1663</v>
      </c>
      <c r="K423" t="s">
        <v>1662</v>
      </c>
      <c r="L423">
        <v>2.9999999999999997E-4</v>
      </c>
      <c r="M423">
        <v>24.064499999999999</v>
      </c>
      <c r="N423">
        <v>6.2799999999999995E-2</v>
      </c>
      <c r="O423">
        <v>20.6309</v>
      </c>
      <c r="P423" t="s">
        <v>1664</v>
      </c>
      <c r="Q423" t="s">
        <v>1662</v>
      </c>
      <c r="R423">
        <v>0</v>
      </c>
      <c r="S423">
        <v>52.692300000000003</v>
      </c>
      <c r="T423">
        <v>2.2499999999999999E-2</v>
      </c>
      <c r="U423">
        <v>40.122799999999998</v>
      </c>
      <c r="V423" t="s">
        <v>1664</v>
      </c>
      <c r="W423" t="s">
        <v>1662</v>
      </c>
      <c r="X423">
        <v>1E-4</v>
      </c>
      <c r="Y423">
        <v>29.5</v>
      </c>
      <c r="Z423">
        <v>2.5399999999999999E-2</v>
      </c>
      <c r="AA423">
        <v>42.806699999999999</v>
      </c>
      <c r="AB423" t="s">
        <v>1664</v>
      </c>
      <c r="AC423" t="s">
        <v>1662</v>
      </c>
      <c r="AD423">
        <v>0</v>
      </c>
      <c r="AE423">
        <v>45.666699999999999</v>
      </c>
      <c r="AF423">
        <v>2.6100000000000002E-2</v>
      </c>
      <c r="AG423">
        <v>55.6205</v>
      </c>
      <c r="AH423" t="s">
        <v>1664</v>
      </c>
      <c r="AI423" t="s">
        <v>1662</v>
      </c>
      <c r="AJ423">
        <v>0</v>
      </c>
      <c r="AK423">
        <v>66.25</v>
      </c>
      <c r="AL423">
        <v>2.9399999999999999E-2</v>
      </c>
      <c r="AM423">
        <v>65.904700000000005</v>
      </c>
      <c r="AN423" t="s">
        <v>1664</v>
      </c>
      <c r="AO423" t="s">
        <v>1662</v>
      </c>
      <c r="AP423">
        <v>3.0999999999999999E-3</v>
      </c>
      <c r="AQ423">
        <v>8.8652999999999995</v>
      </c>
      <c r="AR423">
        <v>7.7899999999999997E-2</v>
      </c>
      <c r="AS423">
        <v>8.7538999999999998</v>
      </c>
      <c r="AT423" t="s">
        <v>1664</v>
      </c>
      <c r="AU423" t="s">
        <v>1662</v>
      </c>
      <c r="AV423">
        <v>1.8E-3</v>
      </c>
      <c r="AW423">
        <v>6.7801</v>
      </c>
      <c r="AX423">
        <v>0.12570000000000001</v>
      </c>
      <c r="AY423">
        <v>6.8677000000000001</v>
      </c>
      <c r="AZ423" t="s">
        <v>1664</v>
      </c>
      <c r="BA423" t="s">
        <v>1662</v>
      </c>
      <c r="BB423">
        <v>2.3999999999999998E-3</v>
      </c>
      <c r="BC423">
        <v>7.8849999999999998</v>
      </c>
      <c r="BD423">
        <v>0.11609999999999999</v>
      </c>
      <c r="BE423">
        <v>7.9507000000000003</v>
      </c>
      <c r="BF423" t="s">
        <v>1664</v>
      </c>
      <c r="BG423" t="s">
        <v>1662</v>
      </c>
      <c r="BH423">
        <v>1.1000000000000001E-3</v>
      </c>
      <c r="BI423">
        <v>13.2075</v>
      </c>
      <c r="BJ423">
        <v>6.54E-2</v>
      </c>
      <c r="BK423">
        <v>8.7470999999999997</v>
      </c>
      <c r="BL423" t="s">
        <v>1664</v>
      </c>
      <c r="BM423" t="s">
        <v>1662</v>
      </c>
      <c r="BN423">
        <v>2.7000000000000001E-3</v>
      </c>
      <c r="BO423">
        <v>7.5532000000000004</v>
      </c>
      <c r="BP423">
        <v>8.3199999999999996E-2</v>
      </c>
      <c r="BQ423">
        <v>8.4786999999999999</v>
      </c>
      <c r="BR423" t="s">
        <v>1664</v>
      </c>
      <c r="BS423" t="s">
        <v>1662</v>
      </c>
      <c r="BT423">
        <v>2.9999999999999997E-4</v>
      </c>
      <c r="BU423">
        <v>14.930199999999999</v>
      </c>
      <c r="BV423">
        <v>6.3100000000000003E-2</v>
      </c>
      <c r="BW423">
        <v>20.413</v>
      </c>
      <c r="BX423" t="s">
        <v>1664</v>
      </c>
      <c r="BY423" t="s">
        <v>1662</v>
      </c>
      <c r="BZ423">
        <v>1E-4</v>
      </c>
      <c r="CA423">
        <v>24.1538</v>
      </c>
      <c r="CB423">
        <v>6.7000000000000004E-2</v>
      </c>
      <c r="CC423">
        <v>18.8706</v>
      </c>
      <c r="CD423" t="s">
        <v>1664</v>
      </c>
      <c r="CE423" t="s">
        <v>1662</v>
      </c>
      <c r="CF423">
        <v>1E-4</v>
      </c>
      <c r="CG423">
        <v>26</v>
      </c>
      <c r="CH423">
        <v>3.6499999999999998E-2</v>
      </c>
      <c r="CI423">
        <v>24.8841</v>
      </c>
      <c r="CJ423" t="s">
        <v>1664</v>
      </c>
      <c r="CK423" t="s">
        <v>1662</v>
      </c>
      <c r="CL423">
        <v>1.8E-3</v>
      </c>
      <c r="CM423">
        <v>5.6307</v>
      </c>
      <c r="CN423">
        <v>4.1099999999999998E-2</v>
      </c>
      <c r="CO423">
        <v>11.4185</v>
      </c>
      <c r="CP423" t="s">
        <v>1664</v>
      </c>
      <c r="CQ423" t="s">
        <v>1662</v>
      </c>
      <c r="CR423">
        <v>2.2000000000000001E-3</v>
      </c>
      <c r="CS423">
        <v>7.7201000000000004</v>
      </c>
      <c r="CT423">
        <v>7.2099999999999997E-2</v>
      </c>
      <c r="CU423">
        <v>8.0752000000000006</v>
      </c>
      <c r="CV423" t="s">
        <v>1664</v>
      </c>
      <c r="CW423" t="s">
        <v>1662</v>
      </c>
      <c r="CX423">
        <v>3.8999999999999998E-3</v>
      </c>
      <c r="CY423">
        <v>7.5537999999999998</v>
      </c>
      <c r="CZ423">
        <v>8.3299999999999999E-2</v>
      </c>
      <c r="DA423">
        <v>8.0623000000000005</v>
      </c>
      <c r="DB423" t="s">
        <v>1664</v>
      </c>
      <c r="DC423" t="s">
        <v>1662</v>
      </c>
      <c r="DD423">
        <v>4.7999999999999996E-3</v>
      </c>
      <c r="DE423">
        <v>6.1580000000000004</v>
      </c>
      <c r="DF423">
        <v>9.0800000000000006E-2</v>
      </c>
      <c r="DG423">
        <v>7.4550000000000001</v>
      </c>
      <c r="DH423" t="s">
        <v>1664</v>
      </c>
      <c r="DI423" t="s">
        <v>1662</v>
      </c>
      <c r="DJ423">
        <v>1.2999999999999999E-3</v>
      </c>
      <c r="DK423">
        <v>10.1225</v>
      </c>
      <c r="DL423">
        <v>0.15989999999999999</v>
      </c>
      <c r="DM423">
        <v>9.3861000000000008</v>
      </c>
      <c r="DN423" t="s">
        <v>1664</v>
      </c>
      <c r="DO423" t="s">
        <v>1662</v>
      </c>
      <c r="DP423">
        <v>4.9299999999999997E-2</v>
      </c>
      <c r="DQ423">
        <v>2.2749000000000001</v>
      </c>
      <c r="DR423">
        <v>0.25330000000000003</v>
      </c>
      <c r="DS423">
        <v>3.4178999999999999</v>
      </c>
      <c r="DT423">
        <v>3.8E-3</v>
      </c>
      <c r="DU423">
        <v>0</v>
      </c>
    </row>
    <row r="424" spans="1:125" x14ac:dyDescent="0.25">
      <c r="A424">
        <v>0</v>
      </c>
      <c r="B424" t="s">
        <v>1665</v>
      </c>
      <c r="C424" t="s">
        <v>32</v>
      </c>
      <c r="D424" t="s">
        <v>1666</v>
      </c>
      <c r="E424" t="s">
        <v>1665</v>
      </c>
      <c r="F424">
        <v>0</v>
      </c>
      <c r="G424">
        <v>65</v>
      </c>
      <c r="H424">
        <v>1.43E-2</v>
      </c>
      <c r="I424">
        <v>82.526300000000006</v>
      </c>
      <c r="J424" t="s">
        <v>1666</v>
      </c>
      <c r="K424" t="s">
        <v>1665</v>
      </c>
      <c r="L424">
        <v>0</v>
      </c>
      <c r="M424">
        <v>65</v>
      </c>
      <c r="N424">
        <v>1.43E-2</v>
      </c>
      <c r="O424">
        <v>82.526300000000006</v>
      </c>
      <c r="P424" t="s">
        <v>1666</v>
      </c>
      <c r="Q424" t="s">
        <v>1665</v>
      </c>
      <c r="R424">
        <v>2.0000000000000001E-4</v>
      </c>
      <c r="S424">
        <v>30.866700000000002</v>
      </c>
      <c r="T424">
        <v>1.83E-2</v>
      </c>
      <c r="U424">
        <v>52.669400000000003</v>
      </c>
      <c r="V424" t="s">
        <v>1666</v>
      </c>
      <c r="W424" t="s">
        <v>1665</v>
      </c>
      <c r="X424">
        <v>8.9999999999999998E-4</v>
      </c>
      <c r="Y424">
        <v>10.1061</v>
      </c>
      <c r="Z424">
        <v>5.79E-2</v>
      </c>
      <c r="AA424">
        <v>14.5543</v>
      </c>
      <c r="AB424" t="s">
        <v>1666</v>
      </c>
      <c r="AC424" t="s">
        <v>1665</v>
      </c>
      <c r="AD424">
        <v>8.9999999999999998E-4</v>
      </c>
      <c r="AE424">
        <v>13.7186</v>
      </c>
      <c r="AF424">
        <v>5.8599999999999999E-2</v>
      </c>
      <c r="AG424">
        <v>22.4788</v>
      </c>
      <c r="AH424" t="s">
        <v>1667</v>
      </c>
      <c r="AI424" t="s">
        <v>1665</v>
      </c>
      <c r="AJ424">
        <v>2.0000000000000001E-4</v>
      </c>
      <c r="AK424">
        <v>25.411799999999999</v>
      </c>
      <c r="AL424">
        <v>5.1299999999999998E-2</v>
      </c>
      <c r="AM424">
        <v>35.306399999999996</v>
      </c>
      <c r="AN424" t="s">
        <v>1667</v>
      </c>
      <c r="AO424" t="s">
        <v>1665</v>
      </c>
      <c r="AP424">
        <v>1E-4</v>
      </c>
      <c r="AQ424">
        <v>34.75</v>
      </c>
      <c r="AR424">
        <v>1.34E-2</v>
      </c>
      <c r="AS424">
        <v>56.929099999999998</v>
      </c>
      <c r="AT424" t="s">
        <v>1667</v>
      </c>
      <c r="AU424" t="s">
        <v>1665</v>
      </c>
      <c r="AV424">
        <v>0</v>
      </c>
      <c r="AW424">
        <v>23.714300000000001</v>
      </c>
      <c r="AX424">
        <v>1.7899999999999999E-2</v>
      </c>
      <c r="AY424">
        <v>45.044400000000003</v>
      </c>
      <c r="AZ424" t="s">
        <v>1667</v>
      </c>
      <c r="BA424" t="s">
        <v>1665</v>
      </c>
      <c r="BB424">
        <v>1E-4</v>
      </c>
      <c r="BC424">
        <v>25.666699999999999</v>
      </c>
      <c r="BD424">
        <v>2.1399999999999999E-2</v>
      </c>
      <c r="BE424">
        <v>40.623199999999997</v>
      </c>
      <c r="BF424" t="s">
        <v>1667</v>
      </c>
      <c r="BG424" t="s">
        <v>1665</v>
      </c>
      <c r="BH424">
        <v>8.9999999999999998E-4</v>
      </c>
      <c r="BI424">
        <v>14.703099999999999</v>
      </c>
      <c r="BJ424">
        <v>3.8199999999999998E-2</v>
      </c>
      <c r="BK424">
        <v>26.022300000000001</v>
      </c>
      <c r="BL424" t="s">
        <v>1668</v>
      </c>
      <c r="BM424" t="s">
        <v>1665</v>
      </c>
      <c r="BN424">
        <v>1.2999999999999999E-3</v>
      </c>
      <c r="BO424">
        <v>10.5158</v>
      </c>
      <c r="BP424">
        <v>4.2599999999999999E-2</v>
      </c>
      <c r="BQ424">
        <v>22.782800000000002</v>
      </c>
      <c r="BR424" t="s">
        <v>1667</v>
      </c>
      <c r="BS424" t="s">
        <v>1665</v>
      </c>
      <c r="BT424">
        <v>1E-4</v>
      </c>
      <c r="BU424">
        <v>29</v>
      </c>
      <c r="BV424">
        <v>0.03</v>
      </c>
      <c r="BW424">
        <v>49.101900000000001</v>
      </c>
      <c r="BX424" t="s">
        <v>1667</v>
      </c>
      <c r="BY424" t="s">
        <v>1665</v>
      </c>
      <c r="BZ424">
        <v>1E-4</v>
      </c>
      <c r="CA424">
        <v>25.181799999999999</v>
      </c>
      <c r="CB424">
        <v>3.56E-2</v>
      </c>
      <c r="CC424">
        <v>40.846200000000003</v>
      </c>
      <c r="CD424" t="s">
        <v>1666</v>
      </c>
      <c r="CE424" t="s">
        <v>1665</v>
      </c>
      <c r="CF424">
        <v>4.0000000000000002E-4</v>
      </c>
      <c r="CG424">
        <v>13.0328</v>
      </c>
      <c r="CH424">
        <v>2.3900000000000001E-2</v>
      </c>
      <c r="CI424">
        <v>38.547699999999999</v>
      </c>
      <c r="CJ424" t="s">
        <v>1667</v>
      </c>
      <c r="CK424" t="s">
        <v>1665</v>
      </c>
      <c r="CL424">
        <v>2.0000000000000001E-4</v>
      </c>
      <c r="CM424">
        <v>14.882400000000001</v>
      </c>
      <c r="CN424">
        <v>1.5800000000000002E-2</v>
      </c>
      <c r="CO424">
        <v>34.696399999999997</v>
      </c>
      <c r="CP424" t="s">
        <v>1667</v>
      </c>
      <c r="CQ424" t="s">
        <v>1665</v>
      </c>
      <c r="CR424">
        <v>6.9999999999999999E-4</v>
      </c>
      <c r="CS424">
        <v>12.9275</v>
      </c>
      <c r="CT424">
        <v>2.9399999999999999E-2</v>
      </c>
      <c r="CU424">
        <v>28.457899999999999</v>
      </c>
      <c r="CV424" t="s">
        <v>1668</v>
      </c>
      <c r="CW424" t="s">
        <v>1665</v>
      </c>
      <c r="CX424">
        <v>1.1000000000000001E-3</v>
      </c>
      <c r="CY424">
        <v>12.971299999999999</v>
      </c>
      <c r="CZ424">
        <v>3.4700000000000002E-2</v>
      </c>
      <c r="DA424">
        <v>28.638400000000001</v>
      </c>
      <c r="DB424" t="s">
        <v>1666</v>
      </c>
      <c r="DC424" t="s">
        <v>1665</v>
      </c>
      <c r="DD424">
        <v>2.9999999999999997E-4</v>
      </c>
      <c r="DE424">
        <v>19.666699999999999</v>
      </c>
      <c r="DF424">
        <v>2.1600000000000001E-2</v>
      </c>
      <c r="DG424">
        <v>40.328000000000003</v>
      </c>
      <c r="DH424" t="s">
        <v>1667</v>
      </c>
      <c r="DI424" t="s">
        <v>1665</v>
      </c>
      <c r="DJ424">
        <v>1E-4</v>
      </c>
      <c r="DK424">
        <v>27.583300000000001</v>
      </c>
      <c r="DL424">
        <v>3.6400000000000002E-2</v>
      </c>
      <c r="DM424">
        <v>48.865499999999997</v>
      </c>
      <c r="DN424" t="e">
        <f>-SQGVEDLF</f>
        <v>#NAME?</v>
      </c>
      <c r="DO424" t="s">
        <v>1665</v>
      </c>
      <c r="DP424">
        <v>2.9999999999999997E-4</v>
      </c>
      <c r="DQ424">
        <v>22.1463</v>
      </c>
      <c r="DR424">
        <v>5.6000000000000001E-2</v>
      </c>
      <c r="DS424">
        <v>32.4679</v>
      </c>
      <c r="DT424">
        <v>4.0000000000000002E-4</v>
      </c>
      <c r="DU424">
        <v>0</v>
      </c>
    </row>
    <row r="425" spans="1:125" x14ac:dyDescent="0.25">
      <c r="A425">
        <v>0</v>
      </c>
      <c r="B425" t="s">
        <v>1669</v>
      </c>
      <c r="C425" t="s">
        <v>32</v>
      </c>
      <c r="D425" t="e">
        <f>-LRELRTFS</f>
        <v>#NAME?</v>
      </c>
      <c r="E425" t="s">
        <v>1669</v>
      </c>
      <c r="F425">
        <v>0</v>
      </c>
      <c r="G425">
        <v>66.25</v>
      </c>
      <c r="H425">
        <v>3.04E-2</v>
      </c>
      <c r="I425">
        <v>47.906100000000002</v>
      </c>
      <c r="J425" t="e">
        <f>-LRELRTFS</f>
        <v>#NAME?</v>
      </c>
      <c r="K425" t="s">
        <v>1669</v>
      </c>
      <c r="L425">
        <v>0</v>
      </c>
      <c r="M425">
        <v>66.25</v>
      </c>
      <c r="N425">
        <v>3.04E-2</v>
      </c>
      <c r="O425">
        <v>47.906100000000002</v>
      </c>
      <c r="P425" t="s">
        <v>1670</v>
      </c>
      <c r="Q425" t="s">
        <v>1669</v>
      </c>
      <c r="R425">
        <v>2.9999999999999997E-4</v>
      </c>
      <c r="S425">
        <v>24.133299999999998</v>
      </c>
      <c r="T425">
        <v>0.04</v>
      </c>
      <c r="U425">
        <v>15.1045</v>
      </c>
      <c r="V425" t="s">
        <v>1670</v>
      </c>
      <c r="W425" t="s">
        <v>1669</v>
      </c>
      <c r="X425">
        <v>0</v>
      </c>
      <c r="Y425">
        <v>75</v>
      </c>
      <c r="Z425">
        <v>1.06E-2</v>
      </c>
      <c r="AA425">
        <v>83.8904</v>
      </c>
      <c r="AB425" t="s">
        <v>1670</v>
      </c>
      <c r="AC425" t="s">
        <v>1669</v>
      </c>
      <c r="AD425">
        <v>0</v>
      </c>
      <c r="AE425">
        <v>63.75</v>
      </c>
      <c r="AF425">
        <v>2.1700000000000001E-2</v>
      </c>
      <c r="AG425">
        <v>64.393299999999996</v>
      </c>
      <c r="AH425" t="s">
        <v>1670</v>
      </c>
      <c r="AI425" t="s">
        <v>1669</v>
      </c>
      <c r="AJ425">
        <v>0</v>
      </c>
      <c r="AK425">
        <v>70</v>
      </c>
      <c r="AL425">
        <v>3.09E-2</v>
      </c>
      <c r="AM425">
        <v>63.133499999999998</v>
      </c>
      <c r="AN425" t="s">
        <v>1671</v>
      </c>
      <c r="AO425" t="s">
        <v>1669</v>
      </c>
      <c r="AP425">
        <v>0</v>
      </c>
      <c r="AQ425">
        <v>75</v>
      </c>
      <c r="AR425">
        <v>7.4000000000000003E-3</v>
      </c>
      <c r="AS425">
        <v>78.803299999999993</v>
      </c>
      <c r="AT425" t="s">
        <v>1670</v>
      </c>
      <c r="AU425" t="s">
        <v>1669</v>
      </c>
      <c r="AV425">
        <v>0</v>
      </c>
      <c r="AW425">
        <v>100</v>
      </c>
      <c r="AX425">
        <v>5.4000000000000003E-3</v>
      </c>
      <c r="AY425">
        <v>82.043300000000002</v>
      </c>
      <c r="AZ425" t="s">
        <v>1670</v>
      </c>
      <c r="BA425" t="s">
        <v>1669</v>
      </c>
      <c r="BB425">
        <v>0</v>
      </c>
      <c r="BC425">
        <v>100</v>
      </c>
      <c r="BD425">
        <v>4.8999999999999998E-3</v>
      </c>
      <c r="BE425">
        <v>84.703900000000004</v>
      </c>
      <c r="BF425" t="s">
        <v>1670</v>
      </c>
      <c r="BG425" t="s">
        <v>1669</v>
      </c>
      <c r="BH425">
        <v>0</v>
      </c>
      <c r="BI425">
        <v>65</v>
      </c>
      <c r="BJ425">
        <v>2.0899999999999998E-2</v>
      </c>
      <c r="BK425">
        <v>56.198700000000002</v>
      </c>
      <c r="BL425" t="s">
        <v>1670</v>
      </c>
      <c r="BM425" t="s">
        <v>1669</v>
      </c>
      <c r="BN425">
        <v>0</v>
      </c>
      <c r="BO425">
        <v>80</v>
      </c>
      <c r="BP425">
        <v>8.9999999999999993E-3</v>
      </c>
      <c r="BQ425">
        <v>81.521600000000007</v>
      </c>
      <c r="BR425" t="s">
        <v>1670</v>
      </c>
      <c r="BS425" t="s">
        <v>1669</v>
      </c>
      <c r="BT425">
        <v>0</v>
      </c>
      <c r="BU425">
        <v>43</v>
      </c>
      <c r="BV425">
        <v>4.3499999999999997E-2</v>
      </c>
      <c r="BW425">
        <v>33.452199999999998</v>
      </c>
      <c r="BX425" t="s">
        <v>1670</v>
      </c>
      <c r="BY425" t="s">
        <v>1669</v>
      </c>
      <c r="BZ425">
        <v>0</v>
      </c>
      <c r="CA425">
        <v>36</v>
      </c>
      <c r="CB425">
        <v>4.2200000000000001E-2</v>
      </c>
      <c r="CC425">
        <v>33.989600000000003</v>
      </c>
      <c r="CD425" t="s">
        <v>1670</v>
      </c>
      <c r="CE425" t="s">
        <v>1669</v>
      </c>
      <c r="CF425">
        <v>0</v>
      </c>
      <c r="CG425">
        <v>55</v>
      </c>
      <c r="CH425">
        <v>1.9699999999999999E-2</v>
      </c>
      <c r="CI425">
        <v>45.927</v>
      </c>
      <c r="CJ425" t="s">
        <v>1670</v>
      </c>
      <c r="CK425" t="s">
        <v>1669</v>
      </c>
      <c r="CL425">
        <v>0</v>
      </c>
      <c r="CM425">
        <v>100</v>
      </c>
      <c r="CN425">
        <v>4.0000000000000001E-3</v>
      </c>
      <c r="CO425">
        <v>82.987300000000005</v>
      </c>
      <c r="CP425" t="s">
        <v>1670</v>
      </c>
      <c r="CQ425" t="s">
        <v>1669</v>
      </c>
      <c r="CR425">
        <v>0</v>
      </c>
      <c r="CS425">
        <v>62.5</v>
      </c>
      <c r="CT425">
        <v>8.6999999999999994E-3</v>
      </c>
      <c r="CU425">
        <v>76.340400000000002</v>
      </c>
      <c r="CV425" t="s">
        <v>1670</v>
      </c>
      <c r="CW425" t="s">
        <v>1669</v>
      </c>
      <c r="CX425">
        <v>0</v>
      </c>
      <c r="CY425">
        <v>57.5</v>
      </c>
      <c r="CZ425">
        <v>1.1599999999999999E-2</v>
      </c>
      <c r="DA425">
        <v>72.601399999999998</v>
      </c>
      <c r="DB425" t="s">
        <v>1670</v>
      </c>
      <c r="DC425" t="s">
        <v>1669</v>
      </c>
      <c r="DD425">
        <v>0</v>
      </c>
      <c r="DE425">
        <v>70</v>
      </c>
      <c r="DF425">
        <v>7.7000000000000002E-3</v>
      </c>
      <c r="DG425">
        <v>76.151200000000003</v>
      </c>
      <c r="DH425" t="s">
        <v>1670</v>
      </c>
      <c r="DI425" t="s">
        <v>1669</v>
      </c>
      <c r="DJ425">
        <v>0</v>
      </c>
      <c r="DK425">
        <v>70</v>
      </c>
      <c r="DL425">
        <v>1.83E-2</v>
      </c>
      <c r="DM425">
        <v>73.219300000000004</v>
      </c>
      <c r="DN425" t="e">
        <f>-LRELRTFS</f>
        <v>#NAME?</v>
      </c>
      <c r="DO425" t="s">
        <v>1669</v>
      </c>
      <c r="DP425">
        <v>0</v>
      </c>
      <c r="DQ425">
        <v>75</v>
      </c>
      <c r="DR425">
        <v>1.47E-2</v>
      </c>
      <c r="DS425">
        <v>77.425399999999996</v>
      </c>
      <c r="DT425">
        <v>0</v>
      </c>
      <c r="DU425">
        <v>0</v>
      </c>
    </row>
    <row r="426" spans="1:125" x14ac:dyDescent="0.25">
      <c r="A426">
        <v>0</v>
      </c>
      <c r="B426" t="s">
        <v>1672</v>
      </c>
      <c r="C426" t="s">
        <v>32</v>
      </c>
      <c r="D426" t="s">
        <v>1673</v>
      </c>
      <c r="E426" t="s">
        <v>1672</v>
      </c>
      <c r="F426">
        <v>1.6999999999999999E-3</v>
      </c>
      <c r="G426">
        <v>11.572699999999999</v>
      </c>
      <c r="H426">
        <v>5.74E-2</v>
      </c>
      <c r="I426">
        <v>23.221</v>
      </c>
      <c r="J426" t="s">
        <v>1673</v>
      </c>
      <c r="K426" t="s">
        <v>1672</v>
      </c>
      <c r="L426">
        <v>1.6999999999999999E-3</v>
      </c>
      <c r="M426">
        <v>11.572699999999999</v>
      </c>
      <c r="N426">
        <v>5.74E-2</v>
      </c>
      <c r="O426">
        <v>23.221</v>
      </c>
      <c r="P426" t="s">
        <v>1674</v>
      </c>
      <c r="Q426" t="s">
        <v>1672</v>
      </c>
      <c r="R426">
        <v>1E-4</v>
      </c>
      <c r="S426">
        <v>34.799999999999997</v>
      </c>
      <c r="T426">
        <v>1.6299999999999999E-2</v>
      </c>
      <c r="U426">
        <v>59.936199999999999</v>
      </c>
      <c r="V426" t="s">
        <v>1673</v>
      </c>
      <c r="W426" t="s">
        <v>1672</v>
      </c>
      <c r="X426">
        <v>4.0000000000000002E-4</v>
      </c>
      <c r="Y426">
        <v>14.966100000000001</v>
      </c>
      <c r="Z426">
        <v>3.0800000000000001E-2</v>
      </c>
      <c r="AA426">
        <v>34.207500000000003</v>
      </c>
      <c r="AB426" t="s">
        <v>1674</v>
      </c>
      <c r="AC426" t="s">
        <v>1672</v>
      </c>
      <c r="AD426">
        <v>5.9999999999999995E-4</v>
      </c>
      <c r="AE426">
        <v>16.177800000000001</v>
      </c>
      <c r="AF426">
        <v>4.2000000000000003E-2</v>
      </c>
      <c r="AG426">
        <v>34.2849</v>
      </c>
      <c r="AH426" t="s">
        <v>1673</v>
      </c>
      <c r="AI426" t="s">
        <v>1672</v>
      </c>
      <c r="AJ426">
        <v>2.0000000000000001E-4</v>
      </c>
      <c r="AK426">
        <v>27.857099999999999</v>
      </c>
      <c r="AL426">
        <v>3.9600000000000003E-2</v>
      </c>
      <c r="AM426">
        <v>49.174599999999998</v>
      </c>
      <c r="AN426" t="s">
        <v>1673</v>
      </c>
      <c r="AO426" t="s">
        <v>1672</v>
      </c>
      <c r="AP426">
        <v>5.9499999999999997E-2</v>
      </c>
      <c r="AQ426">
        <v>1.5436000000000001</v>
      </c>
      <c r="AR426">
        <v>0.129</v>
      </c>
      <c r="AS426">
        <v>3.5240999999999998</v>
      </c>
      <c r="AT426" t="s">
        <v>1673</v>
      </c>
      <c r="AU426" t="s">
        <v>1672</v>
      </c>
      <c r="AV426">
        <v>1.0800000000000001E-2</v>
      </c>
      <c r="AW426">
        <v>3.1808999999999998</v>
      </c>
      <c r="AX426">
        <v>0.1062</v>
      </c>
      <c r="AY426">
        <v>8.4728999999999992</v>
      </c>
      <c r="AZ426" t="s">
        <v>1673</v>
      </c>
      <c r="BA426" t="s">
        <v>1672</v>
      </c>
      <c r="BB426">
        <v>1.4E-2</v>
      </c>
      <c r="BC426">
        <v>3.7439</v>
      </c>
      <c r="BD426">
        <v>0.1103</v>
      </c>
      <c r="BE426">
        <v>8.5089000000000006</v>
      </c>
      <c r="BF426" t="s">
        <v>1673</v>
      </c>
      <c r="BG426" t="s">
        <v>1672</v>
      </c>
      <c r="BH426">
        <v>8.3999999999999995E-3</v>
      </c>
      <c r="BI426">
        <v>4.0251999999999999</v>
      </c>
      <c r="BJ426">
        <v>6.9199999999999998E-2</v>
      </c>
      <c r="BK426">
        <v>7.6146000000000003</v>
      </c>
      <c r="BL426" t="s">
        <v>1675</v>
      </c>
      <c r="BM426" t="s">
        <v>1672</v>
      </c>
      <c r="BN426">
        <v>9.4999999999999998E-3</v>
      </c>
      <c r="BO426">
        <v>4.1413000000000002</v>
      </c>
      <c r="BP426">
        <v>8.9899999999999994E-2</v>
      </c>
      <c r="BQ426">
        <v>7.4489000000000001</v>
      </c>
      <c r="BR426" t="s">
        <v>1675</v>
      </c>
      <c r="BS426" t="s">
        <v>1672</v>
      </c>
      <c r="BT426">
        <v>1.1000000000000001E-3</v>
      </c>
      <c r="BU426">
        <v>7.1917</v>
      </c>
      <c r="BV426">
        <v>6.7799999999999999E-2</v>
      </c>
      <c r="BW426">
        <v>18.281199999999998</v>
      </c>
      <c r="BX426" t="s">
        <v>1673</v>
      </c>
      <c r="BY426" t="s">
        <v>1672</v>
      </c>
      <c r="BZ426">
        <v>8.9999999999999998E-4</v>
      </c>
      <c r="CA426">
        <v>10.601100000000001</v>
      </c>
      <c r="CB426">
        <v>5.7099999999999998E-2</v>
      </c>
      <c r="CC426">
        <v>23.6082</v>
      </c>
      <c r="CD426" t="s">
        <v>1673</v>
      </c>
      <c r="CE426" t="s">
        <v>1672</v>
      </c>
      <c r="CF426">
        <v>1.9E-3</v>
      </c>
      <c r="CG426">
        <v>6.14</v>
      </c>
      <c r="CH426">
        <v>5.9200000000000003E-2</v>
      </c>
      <c r="CI426">
        <v>13.304500000000001</v>
      </c>
      <c r="CJ426" t="s">
        <v>1674</v>
      </c>
      <c r="CK426" t="s">
        <v>1672</v>
      </c>
      <c r="CL426">
        <v>1.3100000000000001E-2</v>
      </c>
      <c r="CM426">
        <v>1.9735</v>
      </c>
      <c r="CN426">
        <v>5.5100000000000003E-2</v>
      </c>
      <c r="CO426">
        <v>7.2637</v>
      </c>
      <c r="CP426" t="s">
        <v>1673</v>
      </c>
      <c r="CQ426" t="s">
        <v>1672</v>
      </c>
      <c r="CR426">
        <v>1.7100000000000001E-2</v>
      </c>
      <c r="CS426">
        <v>2.7905000000000002</v>
      </c>
      <c r="CT426">
        <v>8.8200000000000001E-2</v>
      </c>
      <c r="CU426">
        <v>5.8060999999999998</v>
      </c>
      <c r="CV426" t="s">
        <v>1673</v>
      </c>
      <c r="CW426" t="s">
        <v>1672</v>
      </c>
      <c r="CX426">
        <v>2.7E-2</v>
      </c>
      <c r="CY426">
        <v>2.7833000000000001</v>
      </c>
      <c r="CZ426">
        <v>0.1013</v>
      </c>
      <c r="DA426">
        <v>5.7450000000000001</v>
      </c>
      <c r="DB426" t="s">
        <v>1673</v>
      </c>
      <c r="DC426" t="s">
        <v>1672</v>
      </c>
      <c r="DD426">
        <v>3.7900000000000003E-2</v>
      </c>
      <c r="DE426">
        <v>2.0434000000000001</v>
      </c>
      <c r="DF426">
        <v>9.2299999999999993E-2</v>
      </c>
      <c r="DG426">
        <v>7.2704000000000004</v>
      </c>
      <c r="DH426" t="s">
        <v>1673</v>
      </c>
      <c r="DI426" t="s">
        <v>1672</v>
      </c>
      <c r="DJ426">
        <v>2.0999999999999999E-3</v>
      </c>
      <c r="DK426">
        <v>8.2939000000000007</v>
      </c>
      <c r="DL426">
        <v>8.5300000000000001E-2</v>
      </c>
      <c r="DM426">
        <v>22.253</v>
      </c>
      <c r="DN426" t="s">
        <v>1673</v>
      </c>
      <c r="DO426" t="s">
        <v>1672</v>
      </c>
      <c r="DP426">
        <v>3.9300000000000002E-2</v>
      </c>
      <c r="DQ426">
        <v>2.6259999999999999</v>
      </c>
      <c r="DR426">
        <v>0.18840000000000001</v>
      </c>
      <c r="DS426">
        <v>6.4993999999999996</v>
      </c>
      <c r="DT426">
        <v>1.24E-2</v>
      </c>
      <c r="DU426">
        <v>2</v>
      </c>
    </row>
    <row r="427" spans="1:125" x14ac:dyDescent="0.25">
      <c r="A427">
        <v>0</v>
      </c>
      <c r="B427" t="s">
        <v>1676</v>
      </c>
      <c r="C427" t="s">
        <v>32</v>
      </c>
      <c r="D427" t="s">
        <v>1677</v>
      </c>
      <c r="E427" t="s">
        <v>1676</v>
      </c>
      <c r="F427">
        <v>0</v>
      </c>
      <c r="G427">
        <v>54.583300000000001</v>
      </c>
      <c r="H427">
        <v>1.6799999999999999E-2</v>
      </c>
      <c r="I427">
        <v>75.899000000000001</v>
      </c>
      <c r="J427" t="s">
        <v>1677</v>
      </c>
      <c r="K427" t="s">
        <v>1676</v>
      </c>
      <c r="L427">
        <v>0</v>
      </c>
      <c r="M427">
        <v>54.583300000000001</v>
      </c>
      <c r="N427">
        <v>1.6799999999999999E-2</v>
      </c>
      <c r="O427">
        <v>75.899000000000001</v>
      </c>
      <c r="P427" t="s">
        <v>1678</v>
      </c>
      <c r="Q427" t="s">
        <v>1676</v>
      </c>
      <c r="R427">
        <v>1E-4</v>
      </c>
      <c r="S427">
        <v>41.6</v>
      </c>
      <c r="T427">
        <v>1.5299999999999999E-2</v>
      </c>
      <c r="U427">
        <v>63.815100000000001</v>
      </c>
      <c r="V427" t="s">
        <v>1677</v>
      </c>
      <c r="W427" t="s">
        <v>1676</v>
      </c>
      <c r="X427">
        <v>0</v>
      </c>
      <c r="Y427">
        <v>41</v>
      </c>
      <c r="Z427">
        <v>1.9900000000000001E-2</v>
      </c>
      <c r="AA427">
        <v>54.596699999999998</v>
      </c>
      <c r="AB427" t="s">
        <v>1679</v>
      </c>
      <c r="AC427" t="s">
        <v>1676</v>
      </c>
      <c r="AD427">
        <v>0</v>
      </c>
      <c r="AE427">
        <v>46</v>
      </c>
      <c r="AF427">
        <v>2.64E-2</v>
      </c>
      <c r="AG427">
        <v>55.1145</v>
      </c>
      <c r="AH427" t="s">
        <v>1677</v>
      </c>
      <c r="AI427" t="s">
        <v>1676</v>
      </c>
      <c r="AJ427">
        <v>0</v>
      </c>
      <c r="AK427">
        <v>70</v>
      </c>
      <c r="AL427">
        <v>2.23E-2</v>
      </c>
      <c r="AM427">
        <v>79.300399999999996</v>
      </c>
      <c r="AN427" t="s">
        <v>1678</v>
      </c>
      <c r="AO427" t="s">
        <v>1676</v>
      </c>
      <c r="AP427">
        <v>1E-4</v>
      </c>
      <c r="AQ427">
        <v>32.700000000000003</v>
      </c>
      <c r="AR427">
        <v>1.54E-2</v>
      </c>
      <c r="AS427">
        <v>51.565800000000003</v>
      </c>
      <c r="AT427" t="s">
        <v>1680</v>
      </c>
      <c r="AU427" t="s">
        <v>1676</v>
      </c>
      <c r="AV427">
        <v>0</v>
      </c>
      <c r="AW427">
        <v>25.2</v>
      </c>
      <c r="AX427">
        <v>2.2499999999999999E-2</v>
      </c>
      <c r="AY427">
        <v>38.212299999999999</v>
      </c>
      <c r="AZ427" t="s">
        <v>1680</v>
      </c>
      <c r="BA427" t="s">
        <v>1676</v>
      </c>
      <c r="BB427">
        <v>1E-4</v>
      </c>
      <c r="BC427">
        <v>21.277799999999999</v>
      </c>
      <c r="BD427">
        <v>2.6800000000000001E-2</v>
      </c>
      <c r="BE427">
        <v>34.376300000000001</v>
      </c>
      <c r="BF427" t="s">
        <v>1680</v>
      </c>
      <c r="BG427" t="s">
        <v>1676</v>
      </c>
      <c r="BH427">
        <v>5.0000000000000001E-4</v>
      </c>
      <c r="BI427">
        <v>18.609400000000001</v>
      </c>
      <c r="BJ427">
        <v>3.6700000000000003E-2</v>
      </c>
      <c r="BK427">
        <v>27.706399999999999</v>
      </c>
      <c r="BL427" t="s">
        <v>1677</v>
      </c>
      <c r="BM427" t="s">
        <v>1676</v>
      </c>
      <c r="BN427">
        <v>2.9999999999999997E-4</v>
      </c>
      <c r="BO427">
        <v>19.725000000000001</v>
      </c>
      <c r="BP427">
        <v>3.6299999999999999E-2</v>
      </c>
      <c r="BQ427">
        <v>27.569500000000001</v>
      </c>
      <c r="BR427" t="s">
        <v>1680</v>
      </c>
      <c r="BS427" t="s">
        <v>1676</v>
      </c>
      <c r="BT427">
        <v>1E-4</v>
      </c>
      <c r="BU427">
        <v>19.75</v>
      </c>
      <c r="BV427">
        <v>3.4500000000000003E-2</v>
      </c>
      <c r="BW427">
        <v>43.073700000000002</v>
      </c>
      <c r="BX427" t="s">
        <v>1680</v>
      </c>
      <c r="BY427" t="s">
        <v>1676</v>
      </c>
      <c r="BZ427">
        <v>1E-4</v>
      </c>
      <c r="CA427">
        <v>27.9</v>
      </c>
      <c r="CB427">
        <v>3.1399999999999997E-2</v>
      </c>
      <c r="CC427">
        <v>46.0961</v>
      </c>
      <c r="CD427" t="s">
        <v>1678</v>
      </c>
      <c r="CE427" t="s">
        <v>1676</v>
      </c>
      <c r="CF427">
        <v>0</v>
      </c>
      <c r="CG427">
        <v>33</v>
      </c>
      <c r="CH427">
        <v>1.78E-2</v>
      </c>
      <c r="CI427">
        <v>49.772799999999997</v>
      </c>
      <c r="CJ427" t="s">
        <v>1680</v>
      </c>
      <c r="CK427" t="s">
        <v>1676</v>
      </c>
      <c r="CL427">
        <v>2.0000000000000001E-4</v>
      </c>
      <c r="CM427">
        <v>15.25</v>
      </c>
      <c r="CN427">
        <v>1.7399999999999999E-2</v>
      </c>
      <c r="CO427">
        <v>31.8324</v>
      </c>
      <c r="CP427" t="s">
        <v>1677</v>
      </c>
      <c r="CQ427" t="s">
        <v>1676</v>
      </c>
      <c r="CR427">
        <v>2.0000000000000001E-4</v>
      </c>
      <c r="CS427">
        <v>23.117599999999999</v>
      </c>
      <c r="CT427">
        <v>2.4799999999999999E-2</v>
      </c>
      <c r="CU427">
        <v>34.125500000000002</v>
      </c>
      <c r="CV427" t="s">
        <v>1677</v>
      </c>
      <c r="CW427" t="s">
        <v>1676</v>
      </c>
      <c r="CX427">
        <v>2.9999999999999997E-4</v>
      </c>
      <c r="CY427">
        <v>22.575800000000001</v>
      </c>
      <c r="CZ427">
        <v>2.92E-2</v>
      </c>
      <c r="DA427">
        <v>34.6098</v>
      </c>
      <c r="DB427" t="s">
        <v>1680</v>
      </c>
      <c r="DC427" t="s">
        <v>1676</v>
      </c>
      <c r="DD427">
        <v>2.0000000000000001E-4</v>
      </c>
      <c r="DE427">
        <v>20.545500000000001</v>
      </c>
      <c r="DF427">
        <v>2.53E-2</v>
      </c>
      <c r="DG427">
        <v>35.2774</v>
      </c>
      <c r="DH427" t="s">
        <v>1680</v>
      </c>
      <c r="DI427" t="s">
        <v>1676</v>
      </c>
      <c r="DJ427">
        <v>1E-4</v>
      </c>
      <c r="DK427">
        <v>26.916699999999999</v>
      </c>
      <c r="DL427">
        <v>4.2700000000000002E-2</v>
      </c>
      <c r="DM427">
        <v>43.451599999999999</v>
      </c>
      <c r="DN427" t="s">
        <v>1678</v>
      </c>
      <c r="DO427" t="s">
        <v>1676</v>
      </c>
      <c r="DP427">
        <v>5.0000000000000001E-4</v>
      </c>
      <c r="DQ427">
        <v>19.164200000000001</v>
      </c>
      <c r="DR427">
        <v>6.3899999999999998E-2</v>
      </c>
      <c r="DS427">
        <v>28.535599999999999</v>
      </c>
      <c r="DT427">
        <v>1E-4</v>
      </c>
      <c r="DU427">
        <v>0</v>
      </c>
    </row>
    <row r="428" spans="1:125" x14ac:dyDescent="0.25">
      <c r="A428">
        <v>0</v>
      </c>
      <c r="B428" t="s">
        <v>1681</v>
      </c>
      <c r="C428" t="s">
        <v>32</v>
      </c>
      <c r="D428" t="s">
        <v>1682</v>
      </c>
      <c r="E428" t="s">
        <v>1681</v>
      </c>
      <c r="F428">
        <v>0</v>
      </c>
      <c r="G428">
        <v>53.333300000000001</v>
      </c>
      <c r="H428">
        <v>3.5799999999999998E-2</v>
      </c>
      <c r="I428">
        <v>40.471600000000002</v>
      </c>
      <c r="J428" t="s">
        <v>1682</v>
      </c>
      <c r="K428" t="s">
        <v>1681</v>
      </c>
      <c r="L428">
        <v>0</v>
      </c>
      <c r="M428">
        <v>53.333300000000001</v>
      </c>
      <c r="N428">
        <v>3.5799999999999998E-2</v>
      </c>
      <c r="O428">
        <v>40.471600000000002</v>
      </c>
      <c r="P428" t="s">
        <v>1682</v>
      </c>
      <c r="Q428" t="s">
        <v>1681</v>
      </c>
      <c r="R428">
        <v>1E-4</v>
      </c>
      <c r="S428">
        <v>45</v>
      </c>
      <c r="T428">
        <v>3.0099999999999998E-2</v>
      </c>
      <c r="U428">
        <v>25.1798</v>
      </c>
      <c r="V428" t="s">
        <v>1683</v>
      </c>
      <c r="W428" t="s">
        <v>1681</v>
      </c>
      <c r="X428">
        <v>1.9E-3</v>
      </c>
      <c r="Y428">
        <v>7.2656999999999998</v>
      </c>
      <c r="Z428">
        <v>9.06E-2</v>
      </c>
      <c r="AA428">
        <v>7.4889000000000001</v>
      </c>
      <c r="AB428" t="s">
        <v>1682</v>
      </c>
      <c r="AC428" t="s">
        <v>1681</v>
      </c>
      <c r="AD428">
        <v>5.21E-2</v>
      </c>
      <c r="AE428">
        <v>2.5823</v>
      </c>
      <c r="AF428">
        <v>0.38379999999999997</v>
      </c>
      <c r="AG428">
        <v>1.3678999999999999</v>
      </c>
      <c r="AH428" t="s">
        <v>1683</v>
      </c>
      <c r="AI428" t="s">
        <v>1681</v>
      </c>
      <c r="AJ428">
        <v>4.6300000000000001E-2</v>
      </c>
      <c r="AK428">
        <v>1.9589000000000001</v>
      </c>
      <c r="AL428">
        <v>0.3387</v>
      </c>
      <c r="AM428">
        <v>1.6046</v>
      </c>
      <c r="AN428" t="s">
        <v>1683</v>
      </c>
      <c r="AO428" t="s">
        <v>1681</v>
      </c>
      <c r="AP428">
        <v>0</v>
      </c>
      <c r="AQ428">
        <v>70</v>
      </c>
      <c r="AR428">
        <v>7.3000000000000001E-3</v>
      </c>
      <c r="AS428">
        <v>79.401700000000005</v>
      </c>
      <c r="AT428" t="s">
        <v>1682</v>
      </c>
      <c r="AU428" t="s">
        <v>1681</v>
      </c>
      <c r="AV428">
        <v>0</v>
      </c>
      <c r="AW428">
        <v>100</v>
      </c>
      <c r="AX428">
        <v>7.1999999999999998E-3</v>
      </c>
      <c r="AY428">
        <v>73.787899999999993</v>
      </c>
      <c r="AZ428" t="s">
        <v>1682</v>
      </c>
      <c r="BA428" t="s">
        <v>1681</v>
      </c>
      <c r="BB428">
        <v>0</v>
      </c>
      <c r="BC428">
        <v>100</v>
      </c>
      <c r="BD428">
        <v>6.4000000000000003E-3</v>
      </c>
      <c r="BE428">
        <v>77.877099999999999</v>
      </c>
      <c r="BF428" t="s">
        <v>1682</v>
      </c>
      <c r="BG428" t="s">
        <v>1681</v>
      </c>
      <c r="BH428">
        <v>0</v>
      </c>
      <c r="BI428">
        <v>54.090899999999998</v>
      </c>
      <c r="BJ428">
        <v>2.1399999999999999E-2</v>
      </c>
      <c r="BK428">
        <v>54.910899999999998</v>
      </c>
      <c r="BL428" t="s">
        <v>1682</v>
      </c>
      <c r="BM428" t="s">
        <v>1681</v>
      </c>
      <c r="BN428">
        <v>0</v>
      </c>
      <c r="BO428">
        <v>75</v>
      </c>
      <c r="BP428">
        <v>9.9000000000000008E-3</v>
      </c>
      <c r="BQ428">
        <v>78.165300000000002</v>
      </c>
      <c r="BR428" t="e">
        <f>-RELRTFSS</f>
        <v>#NAME?</v>
      </c>
      <c r="BS428" t="s">
        <v>1681</v>
      </c>
      <c r="BT428">
        <v>0</v>
      </c>
      <c r="BU428">
        <v>65</v>
      </c>
      <c r="BV428">
        <v>1.9900000000000001E-2</v>
      </c>
      <c r="BW428">
        <v>67.371700000000004</v>
      </c>
      <c r="BX428" t="s">
        <v>1683</v>
      </c>
      <c r="BY428" t="s">
        <v>1681</v>
      </c>
      <c r="BZ428">
        <v>0</v>
      </c>
      <c r="CA428">
        <v>70</v>
      </c>
      <c r="CB428">
        <v>1.8200000000000001E-2</v>
      </c>
      <c r="CC428">
        <v>69.4114</v>
      </c>
      <c r="CD428" t="s">
        <v>1683</v>
      </c>
      <c r="CE428" t="s">
        <v>1681</v>
      </c>
      <c r="CF428">
        <v>0</v>
      </c>
      <c r="CG428">
        <v>70</v>
      </c>
      <c r="CH428">
        <v>1.1299999999999999E-2</v>
      </c>
      <c r="CI428">
        <v>68.418400000000005</v>
      </c>
      <c r="CJ428" t="s">
        <v>1683</v>
      </c>
      <c r="CK428" t="s">
        <v>1681</v>
      </c>
      <c r="CL428">
        <v>0</v>
      </c>
      <c r="CM428">
        <v>70</v>
      </c>
      <c r="CN428">
        <v>5.7999999999999996E-3</v>
      </c>
      <c r="CO428">
        <v>70.726200000000006</v>
      </c>
      <c r="CP428" t="s">
        <v>1682</v>
      </c>
      <c r="CQ428" t="s">
        <v>1681</v>
      </c>
      <c r="CR428">
        <v>0</v>
      </c>
      <c r="CS428">
        <v>62.5</v>
      </c>
      <c r="CT428">
        <v>1.03E-2</v>
      </c>
      <c r="CU428">
        <v>69.883399999999995</v>
      </c>
      <c r="CV428" t="s">
        <v>1682</v>
      </c>
      <c r="CW428" t="s">
        <v>1681</v>
      </c>
      <c r="CX428">
        <v>0</v>
      </c>
      <c r="CY428">
        <v>63.75</v>
      </c>
      <c r="CZ428">
        <v>1.24E-2</v>
      </c>
      <c r="DA428">
        <v>69.906199999999998</v>
      </c>
      <c r="DB428" t="s">
        <v>1682</v>
      </c>
      <c r="DC428" t="s">
        <v>1681</v>
      </c>
      <c r="DD428">
        <v>0</v>
      </c>
      <c r="DE428">
        <v>65</v>
      </c>
      <c r="DF428">
        <v>8.3999999999999995E-3</v>
      </c>
      <c r="DG428">
        <v>73.283799999999999</v>
      </c>
      <c r="DH428" t="s">
        <v>1683</v>
      </c>
      <c r="DI428" t="s">
        <v>1681</v>
      </c>
      <c r="DJ428">
        <v>0</v>
      </c>
      <c r="DK428">
        <v>67.5</v>
      </c>
      <c r="DL428">
        <v>1.24E-2</v>
      </c>
      <c r="DM428">
        <v>84.530799999999999</v>
      </c>
      <c r="DN428" t="s">
        <v>1683</v>
      </c>
      <c r="DO428" t="s">
        <v>1681</v>
      </c>
      <c r="DP428">
        <v>0</v>
      </c>
      <c r="DQ428">
        <v>85</v>
      </c>
      <c r="DR428">
        <v>1.21E-2</v>
      </c>
      <c r="DS428">
        <v>82.7577</v>
      </c>
      <c r="DT428">
        <v>5.0000000000000001E-3</v>
      </c>
      <c r="DU428">
        <v>1</v>
      </c>
    </row>
    <row r="429" spans="1:125" x14ac:dyDescent="0.25">
      <c r="A429">
        <v>0</v>
      </c>
      <c r="B429" t="s">
        <v>1684</v>
      </c>
      <c r="C429" t="s">
        <v>32</v>
      </c>
      <c r="D429" t="s">
        <v>1685</v>
      </c>
      <c r="E429" t="s">
        <v>1684</v>
      </c>
      <c r="F429">
        <v>0</v>
      </c>
      <c r="G429">
        <v>73.75</v>
      </c>
      <c r="H429">
        <v>1.04E-2</v>
      </c>
      <c r="I429">
        <v>91.946200000000005</v>
      </c>
      <c r="J429" t="s">
        <v>1685</v>
      </c>
      <c r="K429" t="s">
        <v>1684</v>
      </c>
      <c r="L429">
        <v>0</v>
      </c>
      <c r="M429">
        <v>73.75</v>
      </c>
      <c r="N429">
        <v>1.04E-2</v>
      </c>
      <c r="O429">
        <v>91.946200000000005</v>
      </c>
      <c r="P429" t="s">
        <v>1685</v>
      </c>
      <c r="Q429" t="s">
        <v>1684</v>
      </c>
      <c r="R429">
        <v>1E-4</v>
      </c>
      <c r="S429">
        <v>49.666699999999999</v>
      </c>
      <c r="T429">
        <v>1.21E-2</v>
      </c>
      <c r="U429">
        <v>76.585400000000007</v>
      </c>
      <c r="V429" t="s">
        <v>1685</v>
      </c>
      <c r="W429" t="s">
        <v>1684</v>
      </c>
      <c r="X429">
        <v>0</v>
      </c>
      <c r="Y429">
        <v>51.25</v>
      </c>
      <c r="Z429">
        <v>1.15E-2</v>
      </c>
      <c r="AA429">
        <v>80.505899999999997</v>
      </c>
      <c r="AB429" t="s">
        <v>1685</v>
      </c>
      <c r="AC429" t="s">
        <v>1684</v>
      </c>
      <c r="AD429">
        <v>0</v>
      </c>
      <c r="AE429">
        <v>52.142899999999997</v>
      </c>
      <c r="AF429">
        <v>1.4E-2</v>
      </c>
      <c r="AG429">
        <v>82.6267</v>
      </c>
      <c r="AH429" t="s">
        <v>1685</v>
      </c>
      <c r="AI429" t="s">
        <v>1684</v>
      </c>
      <c r="AJ429">
        <v>0</v>
      </c>
      <c r="AK429">
        <v>62.5</v>
      </c>
      <c r="AL429">
        <v>1.6899999999999998E-2</v>
      </c>
      <c r="AM429">
        <v>89.016999999999996</v>
      </c>
      <c r="AN429" t="s">
        <v>1685</v>
      </c>
      <c r="AO429" t="s">
        <v>1684</v>
      </c>
      <c r="AP429">
        <v>0</v>
      </c>
      <c r="AQ429">
        <v>50.714300000000001</v>
      </c>
      <c r="AR429">
        <v>8.3000000000000001E-3</v>
      </c>
      <c r="AS429">
        <v>74.9559</v>
      </c>
      <c r="AT429" t="s">
        <v>1685</v>
      </c>
      <c r="AU429" t="s">
        <v>1684</v>
      </c>
      <c r="AV429">
        <v>1E-4</v>
      </c>
      <c r="AW429">
        <v>22.222200000000001</v>
      </c>
      <c r="AX429">
        <v>1.34E-2</v>
      </c>
      <c r="AY429">
        <v>54.025300000000001</v>
      </c>
      <c r="AZ429" t="s">
        <v>1685</v>
      </c>
      <c r="BA429" t="s">
        <v>1684</v>
      </c>
      <c r="BB429">
        <v>0</v>
      </c>
      <c r="BC429">
        <v>29</v>
      </c>
      <c r="BD429">
        <v>1.5599999999999999E-2</v>
      </c>
      <c r="BE429">
        <v>49.877699999999997</v>
      </c>
      <c r="BF429" t="s">
        <v>1685</v>
      </c>
      <c r="BG429" t="s">
        <v>1684</v>
      </c>
      <c r="BH429">
        <v>1E-4</v>
      </c>
      <c r="BI429">
        <v>40.200000000000003</v>
      </c>
      <c r="BJ429">
        <v>1.6899999999999998E-2</v>
      </c>
      <c r="BK429">
        <v>68.217200000000005</v>
      </c>
      <c r="BL429" t="s">
        <v>1685</v>
      </c>
      <c r="BM429" t="s">
        <v>1684</v>
      </c>
      <c r="BN429">
        <v>1E-4</v>
      </c>
      <c r="BO429">
        <v>28.454499999999999</v>
      </c>
      <c r="BP429">
        <v>1.9900000000000001E-2</v>
      </c>
      <c r="BQ429">
        <v>49.020899999999997</v>
      </c>
      <c r="BR429" t="s">
        <v>1685</v>
      </c>
      <c r="BS429" t="s">
        <v>1684</v>
      </c>
      <c r="BT429">
        <v>0</v>
      </c>
      <c r="BU429">
        <v>46</v>
      </c>
      <c r="BV429">
        <v>1.84E-2</v>
      </c>
      <c r="BW429">
        <v>70.516499999999994</v>
      </c>
      <c r="BX429" t="s">
        <v>1685</v>
      </c>
      <c r="BY429" t="s">
        <v>1684</v>
      </c>
      <c r="BZ429">
        <v>0</v>
      </c>
      <c r="CA429">
        <v>50</v>
      </c>
      <c r="CB429">
        <v>1.35E-2</v>
      </c>
      <c r="CC429">
        <v>80.868899999999996</v>
      </c>
      <c r="CD429" t="s">
        <v>1685</v>
      </c>
      <c r="CE429" t="s">
        <v>1684</v>
      </c>
      <c r="CF429">
        <v>0</v>
      </c>
      <c r="CG429">
        <v>43</v>
      </c>
      <c r="CH429">
        <v>6.8999999999999999E-3</v>
      </c>
      <c r="CI429">
        <v>85.923100000000005</v>
      </c>
      <c r="CJ429" t="s">
        <v>1685</v>
      </c>
      <c r="CK429" t="s">
        <v>1684</v>
      </c>
      <c r="CL429">
        <v>0</v>
      </c>
      <c r="CM429">
        <v>28.333300000000001</v>
      </c>
      <c r="CN429">
        <v>8.0999999999999996E-3</v>
      </c>
      <c r="CO429">
        <v>58.734299999999998</v>
      </c>
      <c r="CP429" t="s">
        <v>1685</v>
      </c>
      <c r="CQ429" t="s">
        <v>1684</v>
      </c>
      <c r="CR429">
        <v>1E-4</v>
      </c>
      <c r="CS429">
        <v>28.666699999999999</v>
      </c>
      <c r="CT429">
        <v>1.2500000000000001E-2</v>
      </c>
      <c r="CU429">
        <v>61.603200000000001</v>
      </c>
      <c r="CV429" t="s">
        <v>1685</v>
      </c>
      <c r="CW429" t="s">
        <v>1684</v>
      </c>
      <c r="CX429">
        <v>1E-4</v>
      </c>
      <c r="CY429">
        <v>29.1538</v>
      </c>
      <c r="CZ429">
        <v>1.61E-2</v>
      </c>
      <c r="DA429">
        <v>58.712899999999998</v>
      </c>
      <c r="DB429" t="s">
        <v>1685</v>
      </c>
      <c r="DC429" t="s">
        <v>1684</v>
      </c>
      <c r="DD429">
        <v>1E-4</v>
      </c>
      <c r="DE429">
        <v>25.7333</v>
      </c>
      <c r="DF429">
        <v>1.61E-2</v>
      </c>
      <c r="DG429">
        <v>50.569499999999998</v>
      </c>
      <c r="DH429" t="s">
        <v>1685</v>
      </c>
      <c r="DI429" t="s">
        <v>1684</v>
      </c>
      <c r="DJ429">
        <v>1E-4</v>
      </c>
      <c r="DK429">
        <v>32.666699999999999</v>
      </c>
      <c r="DL429">
        <v>2.41E-2</v>
      </c>
      <c r="DM429">
        <v>63.816499999999998</v>
      </c>
      <c r="DN429" t="s">
        <v>1685</v>
      </c>
      <c r="DO429" t="s">
        <v>1684</v>
      </c>
      <c r="DP429">
        <v>5.9999999999999995E-4</v>
      </c>
      <c r="DQ429">
        <v>18.0227</v>
      </c>
      <c r="DR429">
        <v>5.5199999999999999E-2</v>
      </c>
      <c r="DS429">
        <v>32.887099999999997</v>
      </c>
      <c r="DT429">
        <v>1E-4</v>
      </c>
      <c r="DU429">
        <v>0</v>
      </c>
    </row>
    <row r="430" spans="1:125" x14ac:dyDescent="0.25">
      <c r="A430">
        <v>0</v>
      </c>
      <c r="B430" t="s">
        <v>1686</v>
      </c>
      <c r="C430" t="s">
        <v>32</v>
      </c>
      <c r="D430" t="s">
        <v>1687</v>
      </c>
      <c r="E430" t="s">
        <v>1686</v>
      </c>
      <c r="F430">
        <v>0</v>
      </c>
      <c r="G430">
        <v>80</v>
      </c>
      <c r="H430">
        <v>9.1999999999999998E-3</v>
      </c>
      <c r="I430">
        <v>94.382999999999996</v>
      </c>
      <c r="J430" t="s">
        <v>1687</v>
      </c>
      <c r="K430" t="s">
        <v>1686</v>
      </c>
      <c r="L430">
        <v>0</v>
      </c>
      <c r="M430">
        <v>80</v>
      </c>
      <c r="N430">
        <v>9.1999999999999998E-3</v>
      </c>
      <c r="O430">
        <v>94.382999999999996</v>
      </c>
      <c r="P430" t="s">
        <v>1688</v>
      </c>
      <c r="Q430" t="s">
        <v>1686</v>
      </c>
      <c r="R430">
        <v>0</v>
      </c>
      <c r="S430">
        <v>57.5</v>
      </c>
      <c r="T430">
        <v>1.2999999999999999E-2</v>
      </c>
      <c r="U430">
        <v>73.166399999999996</v>
      </c>
      <c r="V430" t="s">
        <v>1689</v>
      </c>
      <c r="W430" t="s">
        <v>1686</v>
      </c>
      <c r="X430">
        <v>0</v>
      </c>
      <c r="Y430">
        <v>60</v>
      </c>
      <c r="Z430">
        <v>1.04E-2</v>
      </c>
      <c r="AA430">
        <v>84.501000000000005</v>
      </c>
      <c r="AB430" t="s">
        <v>1690</v>
      </c>
      <c r="AC430" t="s">
        <v>1686</v>
      </c>
      <c r="AD430">
        <v>0</v>
      </c>
      <c r="AE430">
        <v>67.5</v>
      </c>
      <c r="AF430">
        <v>1.2999999999999999E-2</v>
      </c>
      <c r="AG430">
        <v>85.133300000000006</v>
      </c>
      <c r="AH430" t="s">
        <v>1689</v>
      </c>
      <c r="AI430" t="s">
        <v>1686</v>
      </c>
      <c r="AJ430">
        <v>0</v>
      </c>
      <c r="AK430">
        <v>75</v>
      </c>
      <c r="AL430">
        <v>1.41E-2</v>
      </c>
      <c r="AM430">
        <v>93.300700000000006</v>
      </c>
      <c r="AN430" t="s">
        <v>1691</v>
      </c>
      <c r="AO430" t="s">
        <v>1686</v>
      </c>
      <c r="AP430">
        <v>0</v>
      </c>
      <c r="AQ430">
        <v>67.5</v>
      </c>
      <c r="AR430">
        <v>5.1999999999999998E-3</v>
      </c>
      <c r="AS430">
        <v>88.126099999999994</v>
      </c>
      <c r="AT430" t="s">
        <v>1692</v>
      </c>
      <c r="AU430" t="s">
        <v>1686</v>
      </c>
      <c r="AV430">
        <v>0</v>
      </c>
      <c r="AW430">
        <v>65</v>
      </c>
      <c r="AX430">
        <v>4.1000000000000003E-3</v>
      </c>
      <c r="AY430">
        <v>88.600800000000007</v>
      </c>
      <c r="AZ430" t="s">
        <v>1692</v>
      </c>
      <c r="BA430" t="s">
        <v>1686</v>
      </c>
      <c r="BB430">
        <v>0</v>
      </c>
      <c r="BC430">
        <v>60</v>
      </c>
      <c r="BD430">
        <v>4.5999999999999999E-3</v>
      </c>
      <c r="BE430">
        <v>86.407600000000002</v>
      </c>
      <c r="BF430" t="s">
        <v>1687</v>
      </c>
      <c r="BG430" t="s">
        <v>1686</v>
      </c>
      <c r="BH430">
        <v>0</v>
      </c>
      <c r="BI430">
        <v>53.636400000000002</v>
      </c>
      <c r="BJ430">
        <v>1.5599999999999999E-2</v>
      </c>
      <c r="BK430">
        <v>72.14</v>
      </c>
      <c r="BL430" t="s">
        <v>1690</v>
      </c>
      <c r="BM430" t="s">
        <v>1686</v>
      </c>
      <c r="BN430">
        <v>0</v>
      </c>
      <c r="BO430">
        <v>50</v>
      </c>
      <c r="BP430">
        <v>1.34E-2</v>
      </c>
      <c r="BQ430">
        <v>65.872600000000006</v>
      </c>
      <c r="BR430" t="s">
        <v>1687</v>
      </c>
      <c r="BS430" t="s">
        <v>1686</v>
      </c>
      <c r="BT430">
        <v>0</v>
      </c>
      <c r="BU430">
        <v>50</v>
      </c>
      <c r="BV430">
        <v>1.55E-2</v>
      </c>
      <c r="BW430">
        <v>77.320300000000003</v>
      </c>
      <c r="BX430" t="s">
        <v>1692</v>
      </c>
      <c r="BY430" t="s">
        <v>1686</v>
      </c>
      <c r="BZ430">
        <v>0</v>
      </c>
      <c r="CA430">
        <v>54</v>
      </c>
      <c r="CB430">
        <v>1.46E-2</v>
      </c>
      <c r="CC430">
        <v>77.991</v>
      </c>
      <c r="CD430" t="s">
        <v>1687</v>
      </c>
      <c r="CE430" t="s">
        <v>1686</v>
      </c>
      <c r="CF430">
        <v>0</v>
      </c>
      <c r="CG430">
        <v>80</v>
      </c>
      <c r="CH430">
        <v>6.0000000000000001E-3</v>
      </c>
      <c r="CI430">
        <v>89.392700000000005</v>
      </c>
      <c r="CJ430" t="s">
        <v>1690</v>
      </c>
      <c r="CK430" t="s">
        <v>1686</v>
      </c>
      <c r="CL430">
        <v>0</v>
      </c>
      <c r="CM430">
        <v>55</v>
      </c>
      <c r="CN430">
        <v>5.0000000000000001E-3</v>
      </c>
      <c r="CO430">
        <v>76.351699999999994</v>
      </c>
      <c r="CP430" t="s">
        <v>1690</v>
      </c>
      <c r="CQ430" t="s">
        <v>1686</v>
      </c>
      <c r="CR430">
        <v>0</v>
      </c>
      <c r="CS430">
        <v>56.666699999999999</v>
      </c>
      <c r="CT430">
        <v>7.6E-3</v>
      </c>
      <c r="CU430">
        <v>81.270200000000003</v>
      </c>
      <c r="CV430" t="s">
        <v>1690</v>
      </c>
      <c r="CW430" t="s">
        <v>1686</v>
      </c>
      <c r="CX430">
        <v>0</v>
      </c>
      <c r="CY430">
        <v>60</v>
      </c>
      <c r="CZ430">
        <v>9.4000000000000004E-3</v>
      </c>
      <c r="DA430">
        <v>80.801400000000001</v>
      </c>
      <c r="DB430" t="s">
        <v>1690</v>
      </c>
      <c r="DC430" t="s">
        <v>1686</v>
      </c>
      <c r="DD430">
        <v>0</v>
      </c>
      <c r="DE430">
        <v>60</v>
      </c>
      <c r="DF430">
        <v>6.4000000000000003E-3</v>
      </c>
      <c r="DG430">
        <v>81.973299999999995</v>
      </c>
      <c r="DH430" t="s">
        <v>1687</v>
      </c>
      <c r="DI430" t="s">
        <v>1686</v>
      </c>
      <c r="DJ430">
        <v>0</v>
      </c>
      <c r="DK430">
        <v>60</v>
      </c>
      <c r="DL430">
        <v>1.1599999999999999E-2</v>
      </c>
      <c r="DM430">
        <v>86.060500000000005</v>
      </c>
      <c r="DN430" t="s">
        <v>1692</v>
      </c>
      <c r="DO430" t="s">
        <v>1686</v>
      </c>
      <c r="DP430">
        <v>0</v>
      </c>
      <c r="DQ430">
        <v>42.333300000000001</v>
      </c>
      <c r="DR430">
        <v>1.6799999999999999E-2</v>
      </c>
      <c r="DS430">
        <v>73.146799999999999</v>
      </c>
      <c r="DT430">
        <v>0</v>
      </c>
      <c r="DU430">
        <v>0</v>
      </c>
    </row>
    <row r="431" spans="1:125" x14ac:dyDescent="0.25">
      <c r="A431">
        <v>0</v>
      </c>
      <c r="B431" t="s">
        <v>1693</v>
      </c>
      <c r="C431" t="s">
        <v>32</v>
      </c>
      <c r="D431" t="s">
        <v>1694</v>
      </c>
      <c r="E431" t="s">
        <v>1693</v>
      </c>
      <c r="F431">
        <v>1E-4</v>
      </c>
      <c r="G431">
        <v>36.375</v>
      </c>
      <c r="H431">
        <v>3.6400000000000002E-2</v>
      </c>
      <c r="I431">
        <v>39.698700000000002</v>
      </c>
      <c r="J431" t="s">
        <v>1694</v>
      </c>
      <c r="K431" t="s">
        <v>1693</v>
      </c>
      <c r="L431">
        <v>1E-4</v>
      </c>
      <c r="M431">
        <v>36.375</v>
      </c>
      <c r="N431">
        <v>3.6400000000000002E-2</v>
      </c>
      <c r="O431">
        <v>39.698700000000002</v>
      </c>
      <c r="P431" t="s">
        <v>1694</v>
      </c>
      <c r="Q431" t="s">
        <v>1693</v>
      </c>
      <c r="R431">
        <v>0</v>
      </c>
      <c r="S431">
        <v>87.5</v>
      </c>
      <c r="T431">
        <v>1.03E-2</v>
      </c>
      <c r="U431">
        <v>83.982299999999995</v>
      </c>
      <c r="V431" t="s">
        <v>1695</v>
      </c>
      <c r="W431" t="s">
        <v>1693</v>
      </c>
      <c r="X431">
        <v>0</v>
      </c>
      <c r="Y431">
        <v>53.75</v>
      </c>
      <c r="Z431">
        <v>1.8499999999999999E-2</v>
      </c>
      <c r="AA431">
        <v>58.524799999999999</v>
      </c>
      <c r="AB431" t="e">
        <f>-ELRTFSSE</f>
        <v>#NAME?</v>
      </c>
      <c r="AC431" t="s">
        <v>1693</v>
      </c>
      <c r="AD431">
        <v>0</v>
      </c>
      <c r="AE431">
        <v>42.5</v>
      </c>
      <c r="AF431">
        <v>4.87E-2</v>
      </c>
      <c r="AG431">
        <v>28.593599999999999</v>
      </c>
      <c r="AH431" t="e">
        <f>-ELRTFSSE</f>
        <v>#NAME?</v>
      </c>
      <c r="AI431" t="s">
        <v>1693</v>
      </c>
      <c r="AJ431">
        <v>0</v>
      </c>
      <c r="AK431">
        <v>49</v>
      </c>
      <c r="AL431">
        <v>4.2700000000000002E-2</v>
      </c>
      <c r="AM431">
        <v>44.9758</v>
      </c>
      <c r="AN431" t="s">
        <v>1695</v>
      </c>
      <c r="AO431" t="s">
        <v>1693</v>
      </c>
      <c r="AP431">
        <v>0</v>
      </c>
      <c r="AQ431">
        <v>47.5</v>
      </c>
      <c r="AR431">
        <v>1.0200000000000001E-2</v>
      </c>
      <c r="AS431">
        <v>67.670599999999993</v>
      </c>
      <c r="AT431" t="s">
        <v>1694</v>
      </c>
      <c r="AU431" t="s">
        <v>1693</v>
      </c>
      <c r="AV431">
        <v>0</v>
      </c>
      <c r="AW431">
        <v>65</v>
      </c>
      <c r="AX431">
        <v>6.4000000000000003E-3</v>
      </c>
      <c r="AY431">
        <v>77.573999999999998</v>
      </c>
      <c r="AZ431" t="s">
        <v>1694</v>
      </c>
      <c r="BA431" t="s">
        <v>1693</v>
      </c>
      <c r="BB431">
        <v>0</v>
      </c>
      <c r="BC431">
        <v>70</v>
      </c>
      <c r="BD431">
        <v>6.1999999999999998E-3</v>
      </c>
      <c r="BE431">
        <v>78.927599999999998</v>
      </c>
      <c r="BF431" t="s">
        <v>1694</v>
      </c>
      <c r="BG431" t="s">
        <v>1693</v>
      </c>
      <c r="BH431">
        <v>0</v>
      </c>
      <c r="BI431">
        <v>71.25</v>
      </c>
      <c r="BJ431">
        <v>1.32E-2</v>
      </c>
      <c r="BK431">
        <v>80.2988</v>
      </c>
      <c r="BL431" t="s">
        <v>1694</v>
      </c>
      <c r="BM431" t="s">
        <v>1693</v>
      </c>
      <c r="BN431">
        <v>0</v>
      </c>
      <c r="BO431">
        <v>70</v>
      </c>
      <c r="BP431">
        <v>6.4000000000000003E-3</v>
      </c>
      <c r="BQ431">
        <v>91.300700000000006</v>
      </c>
      <c r="BR431" t="s">
        <v>1695</v>
      </c>
      <c r="BS431" t="s">
        <v>1693</v>
      </c>
      <c r="BT431">
        <v>0</v>
      </c>
      <c r="BU431">
        <v>85</v>
      </c>
      <c r="BV431">
        <v>1.44E-2</v>
      </c>
      <c r="BW431">
        <v>80</v>
      </c>
      <c r="BX431" t="s">
        <v>1695</v>
      </c>
      <c r="BY431" t="s">
        <v>1693</v>
      </c>
      <c r="BZ431">
        <v>0</v>
      </c>
      <c r="CA431">
        <v>65</v>
      </c>
      <c r="CB431">
        <v>1.6400000000000001E-2</v>
      </c>
      <c r="CC431">
        <v>73.519199999999998</v>
      </c>
      <c r="CD431" t="s">
        <v>1694</v>
      </c>
      <c r="CE431" t="s">
        <v>1693</v>
      </c>
      <c r="CF431">
        <v>0</v>
      </c>
      <c r="CG431">
        <v>70</v>
      </c>
      <c r="CH431">
        <v>8.2000000000000007E-3</v>
      </c>
      <c r="CI431">
        <v>80.508300000000006</v>
      </c>
      <c r="CJ431" t="s">
        <v>1694</v>
      </c>
      <c r="CK431" t="s">
        <v>1693</v>
      </c>
      <c r="CL431">
        <v>0</v>
      </c>
      <c r="CM431">
        <v>70</v>
      </c>
      <c r="CN431">
        <v>3.3E-3</v>
      </c>
      <c r="CO431">
        <v>87.985900000000001</v>
      </c>
      <c r="CP431" t="s">
        <v>1694</v>
      </c>
      <c r="CQ431" t="s">
        <v>1693</v>
      </c>
      <c r="CR431">
        <v>0</v>
      </c>
      <c r="CS431">
        <v>62.5</v>
      </c>
      <c r="CT431">
        <v>5.8999999999999999E-3</v>
      </c>
      <c r="CU431">
        <v>88.771900000000002</v>
      </c>
      <c r="CV431" t="s">
        <v>1694</v>
      </c>
      <c r="CW431" t="s">
        <v>1693</v>
      </c>
      <c r="CX431">
        <v>0</v>
      </c>
      <c r="CY431">
        <v>65</v>
      </c>
      <c r="CZ431">
        <v>7.1999999999999998E-3</v>
      </c>
      <c r="DA431">
        <v>88.689499999999995</v>
      </c>
      <c r="DB431" t="s">
        <v>1694</v>
      </c>
      <c r="DC431" t="s">
        <v>1693</v>
      </c>
      <c r="DD431">
        <v>0</v>
      </c>
      <c r="DE431">
        <v>65</v>
      </c>
      <c r="DF431">
        <v>5.8999999999999999E-3</v>
      </c>
      <c r="DG431">
        <v>84.115600000000001</v>
      </c>
      <c r="DH431" t="s">
        <v>1695</v>
      </c>
      <c r="DI431" t="s">
        <v>1693</v>
      </c>
      <c r="DJ431">
        <v>0</v>
      </c>
      <c r="DK431">
        <v>65</v>
      </c>
      <c r="DL431">
        <v>1.7399999999999999E-2</v>
      </c>
      <c r="DM431">
        <v>74.857200000000006</v>
      </c>
      <c r="DN431" t="s">
        <v>1696</v>
      </c>
      <c r="DO431" t="s">
        <v>1693</v>
      </c>
      <c r="DP431">
        <v>0</v>
      </c>
      <c r="DQ431">
        <v>46.5</v>
      </c>
      <c r="DR431">
        <v>1.0999999999999999E-2</v>
      </c>
      <c r="DS431">
        <v>85.034899999999993</v>
      </c>
      <c r="DT431">
        <v>0</v>
      </c>
      <c r="DU431">
        <v>0</v>
      </c>
    </row>
    <row r="432" spans="1:125" x14ac:dyDescent="0.25">
      <c r="A432">
        <v>0</v>
      </c>
      <c r="B432" t="s">
        <v>1697</v>
      </c>
      <c r="C432" t="s">
        <v>32</v>
      </c>
      <c r="D432" t="s">
        <v>1698</v>
      </c>
      <c r="E432" t="s">
        <v>1697</v>
      </c>
      <c r="F432">
        <v>0</v>
      </c>
      <c r="G432">
        <v>64.285700000000006</v>
      </c>
      <c r="H432">
        <v>0.01</v>
      </c>
      <c r="I432">
        <v>92.8489</v>
      </c>
      <c r="J432" t="s">
        <v>1698</v>
      </c>
      <c r="K432" t="s">
        <v>1697</v>
      </c>
      <c r="L432">
        <v>0</v>
      </c>
      <c r="M432">
        <v>64.285700000000006</v>
      </c>
      <c r="N432">
        <v>0.01</v>
      </c>
      <c r="O432">
        <v>92.8489</v>
      </c>
      <c r="P432" t="s">
        <v>1698</v>
      </c>
      <c r="Q432" t="s">
        <v>1697</v>
      </c>
      <c r="R432">
        <v>1E-4</v>
      </c>
      <c r="S432">
        <v>35.222200000000001</v>
      </c>
      <c r="T432">
        <v>1.09E-2</v>
      </c>
      <c r="U432">
        <v>81.689499999999995</v>
      </c>
      <c r="V432" t="s">
        <v>1698</v>
      </c>
      <c r="W432" t="s">
        <v>1697</v>
      </c>
      <c r="X432">
        <v>0</v>
      </c>
      <c r="Y432">
        <v>60</v>
      </c>
      <c r="Z432">
        <v>7.3000000000000001E-3</v>
      </c>
      <c r="AA432">
        <v>93.577100000000002</v>
      </c>
      <c r="AB432" t="s">
        <v>1698</v>
      </c>
      <c r="AC432" t="s">
        <v>1697</v>
      </c>
      <c r="AD432">
        <v>0</v>
      </c>
      <c r="AE432">
        <v>59</v>
      </c>
      <c r="AF432">
        <v>1.03E-2</v>
      </c>
      <c r="AG432">
        <v>91.305000000000007</v>
      </c>
      <c r="AH432" t="e">
        <f>-SXGPFLQR</f>
        <v>#NAME?</v>
      </c>
      <c r="AI432" t="s">
        <v>1697</v>
      </c>
      <c r="AJ432">
        <v>0</v>
      </c>
      <c r="AK432">
        <v>50.555599999999998</v>
      </c>
      <c r="AL432">
        <v>1.44E-2</v>
      </c>
      <c r="AM432">
        <v>92.827200000000005</v>
      </c>
      <c r="AN432" t="s">
        <v>1699</v>
      </c>
      <c r="AO432" t="s">
        <v>1697</v>
      </c>
      <c r="AP432">
        <v>0</v>
      </c>
      <c r="AQ432">
        <v>52.857100000000003</v>
      </c>
      <c r="AR432">
        <v>8.5000000000000006E-3</v>
      </c>
      <c r="AS432">
        <v>74.097099999999998</v>
      </c>
      <c r="AT432" t="e">
        <f>-SXGPFLQR</f>
        <v>#NAME?</v>
      </c>
      <c r="AU432" t="s">
        <v>1697</v>
      </c>
      <c r="AV432">
        <v>0</v>
      </c>
      <c r="AW432">
        <v>42</v>
      </c>
      <c r="AX432">
        <v>6.4999999999999997E-3</v>
      </c>
      <c r="AY432">
        <v>77.125600000000006</v>
      </c>
      <c r="AZ432" t="e">
        <f>-SXGPFLQR</f>
        <v>#NAME?</v>
      </c>
      <c r="BA432" t="s">
        <v>1697</v>
      </c>
      <c r="BB432">
        <v>0</v>
      </c>
      <c r="BC432">
        <v>45</v>
      </c>
      <c r="BD432">
        <v>7.4000000000000003E-3</v>
      </c>
      <c r="BE432">
        <v>73.836699999999993</v>
      </c>
      <c r="BF432" t="s">
        <v>1698</v>
      </c>
      <c r="BG432" t="s">
        <v>1697</v>
      </c>
      <c r="BH432">
        <v>1E-4</v>
      </c>
      <c r="BI432">
        <v>44.25</v>
      </c>
      <c r="BJ432">
        <v>1.35E-2</v>
      </c>
      <c r="BK432">
        <v>79.217699999999994</v>
      </c>
      <c r="BL432" t="e">
        <f>-SXGPFLQR</f>
        <v>#NAME?</v>
      </c>
      <c r="BM432" t="s">
        <v>1697</v>
      </c>
      <c r="BN432">
        <v>0</v>
      </c>
      <c r="BO432">
        <v>43.5</v>
      </c>
      <c r="BP432">
        <v>1.15E-2</v>
      </c>
      <c r="BQ432">
        <v>72.136200000000002</v>
      </c>
      <c r="BR432" t="s">
        <v>1698</v>
      </c>
      <c r="BS432" t="s">
        <v>1697</v>
      </c>
      <c r="BT432">
        <v>1E-4</v>
      </c>
      <c r="BU432">
        <v>28.4</v>
      </c>
      <c r="BV432">
        <v>2.6499999999999999E-2</v>
      </c>
      <c r="BW432">
        <v>54.636400000000002</v>
      </c>
      <c r="BX432" t="s">
        <v>1698</v>
      </c>
      <c r="BY432" t="s">
        <v>1697</v>
      </c>
      <c r="BZ432">
        <v>1E-4</v>
      </c>
      <c r="CA432">
        <v>24.692299999999999</v>
      </c>
      <c r="CB432">
        <v>2.24E-2</v>
      </c>
      <c r="CC432">
        <v>60.622300000000003</v>
      </c>
      <c r="CD432" t="e">
        <f>-SXGPFLQR</f>
        <v>#NAME?</v>
      </c>
      <c r="CE432" t="s">
        <v>1697</v>
      </c>
      <c r="CF432">
        <v>0</v>
      </c>
      <c r="CG432">
        <v>39</v>
      </c>
      <c r="CH432">
        <v>8.0999999999999996E-3</v>
      </c>
      <c r="CI432">
        <v>80.843000000000004</v>
      </c>
      <c r="CJ432" t="e">
        <f>-SXGPFLQR</f>
        <v>#NAME?</v>
      </c>
      <c r="CK432" t="s">
        <v>1697</v>
      </c>
      <c r="CL432">
        <v>0</v>
      </c>
      <c r="CM432">
        <v>50</v>
      </c>
      <c r="CN432">
        <v>4.7000000000000002E-3</v>
      </c>
      <c r="CO432">
        <v>78.117199999999997</v>
      </c>
      <c r="CP432" t="e">
        <f>-SXGPFLQR</f>
        <v>#NAME?</v>
      </c>
      <c r="CQ432" t="s">
        <v>1697</v>
      </c>
      <c r="CR432">
        <v>0</v>
      </c>
      <c r="CS432">
        <v>43</v>
      </c>
      <c r="CT432">
        <v>7.4999999999999997E-3</v>
      </c>
      <c r="CU432">
        <v>81.7684</v>
      </c>
      <c r="CV432" t="e">
        <f>-SXGPFLQR</f>
        <v>#NAME?</v>
      </c>
      <c r="CW432" t="s">
        <v>1697</v>
      </c>
      <c r="CX432">
        <v>0</v>
      </c>
      <c r="CY432">
        <v>40.5</v>
      </c>
      <c r="CZ432">
        <v>9.5999999999999992E-3</v>
      </c>
      <c r="DA432">
        <v>79.949100000000001</v>
      </c>
      <c r="DB432" t="e">
        <f>-SXGPFLQR</f>
        <v>#NAME?</v>
      </c>
      <c r="DC432" t="s">
        <v>1697</v>
      </c>
      <c r="DD432">
        <v>0</v>
      </c>
      <c r="DE432">
        <v>48</v>
      </c>
      <c r="DF432">
        <v>6.8999999999999999E-3</v>
      </c>
      <c r="DG432">
        <v>79.736599999999996</v>
      </c>
      <c r="DH432" t="e">
        <f>-SXGPFLQR</f>
        <v>#NAME?</v>
      </c>
      <c r="DI432" t="s">
        <v>1697</v>
      </c>
      <c r="DJ432">
        <v>0</v>
      </c>
      <c r="DK432">
        <v>38.333300000000001</v>
      </c>
      <c r="DL432">
        <v>2.0400000000000001E-2</v>
      </c>
      <c r="DM432">
        <v>69.605699999999999</v>
      </c>
      <c r="DN432" t="e">
        <f>-SXGPFLQR</f>
        <v>#NAME?</v>
      </c>
      <c r="DO432" t="s">
        <v>1697</v>
      </c>
      <c r="DP432">
        <v>2.0000000000000001E-4</v>
      </c>
      <c r="DQ432">
        <v>24.7</v>
      </c>
      <c r="DR432">
        <v>3.78E-2</v>
      </c>
      <c r="DS432">
        <v>45.2517</v>
      </c>
      <c r="DT432">
        <v>0</v>
      </c>
      <c r="DU432">
        <v>0</v>
      </c>
    </row>
    <row r="433" spans="1:125" x14ac:dyDescent="0.25">
      <c r="A433">
        <v>0</v>
      </c>
      <c r="B433" t="s">
        <v>1700</v>
      </c>
      <c r="C433" t="s">
        <v>32</v>
      </c>
      <c r="D433" t="s">
        <v>1701</v>
      </c>
      <c r="E433" t="s">
        <v>1700</v>
      </c>
      <c r="F433">
        <v>0</v>
      </c>
      <c r="G433">
        <v>67.5</v>
      </c>
      <c r="H433">
        <v>1.17E-2</v>
      </c>
      <c r="I433">
        <v>88.972300000000004</v>
      </c>
      <c r="J433" t="s">
        <v>1701</v>
      </c>
      <c r="K433" t="s">
        <v>1700</v>
      </c>
      <c r="L433">
        <v>0</v>
      </c>
      <c r="M433">
        <v>67.5</v>
      </c>
      <c r="N433">
        <v>1.17E-2</v>
      </c>
      <c r="O433">
        <v>88.972300000000004</v>
      </c>
      <c r="P433" t="s">
        <v>1701</v>
      </c>
      <c r="Q433" t="s">
        <v>1700</v>
      </c>
      <c r="R433">
        <v>0</v>
      </c>
      <c r="S433">
        <v>72.5</v>
      </c>
      <c r="T433">
        <v>1.1599999999999999E-2</v>
      </c>
      <c r="U433">
        <v>78.772400000000005</v>
      </c>
      <c r="V433" t="s">
        <v>1701</v>
      </c>
      <c r="W433" t="s">
        <v>1700</v>
      </c>
      <c r="X433">
        <v>4.0000000000000002E-4</v>
      </c>
      <c r="Y433">
        <v>13.7722</v>
      </c>
      <c r="Z433">
        <v>5.3800000000000001E-2</v>
      </c>
      <c r="AA433">
        <v>16.2087</v>
      </c>
      <c r="AB433" t="s">
        <v>1701</v>
      </c>
      <c r="AC433" t="s">
        <v>1700</v>
      </c>
      <c r="AD433">
        <v>3.5999999999999999E-3</v>
      </c>
      <c r="AE433">
        <v>7.7229000000000001</v>
      </c>
      <c r="AF433">
        <v>0.1409</v>
      </c>
      <c r="AG433">
        <v>7.0228000000000002</v>
      </c>
      <c r="AH433" t="s">
        <v>1701</v>
      </c>
      <c r="AI433" t="s">
        <v>1700</v>
      </c>
      <c r="AJ433">
        <v>3.8999999999999998E-3</v>
      </c>
      <c r="AK433">
        <v>6.5609000000000002</v>
      </c>
      <c r="AL433">
        <v>0.18090000000000001</v>
      </c>
      <c r="AM433">
        <v>5.0730000000000004</v>
      </c>
      <c r="AN433" t="s">
        <v>1701</v>
      </c>
      <c r="AO433" t="s">
        <v>1700</v>
      </c>
      <c r="AP433">
        <v>0</v>
      </c>
      <c r="AQ433">
        <v>90</v>
      </c>
      <c r="AR433">
        <v>3.7000000000000002E-3</v>
      </c>
      <c r="AS433">
        <v>94.352900000000005</v>
      </c>
      <c r="AT433" t="s">
        <v>1701</v>
      </c>
      <c r="AU433" t="s">
        <v>1700</v>
      </c>
      <c r="AV433">
        <v>0</v>
      </c>
      <c r="AW433">
        <v>100</v>
      </c>
      <c r="AX433">
        <v>3.5000000000000001E-3</v>
      </c>
      <c r="AY433">
        <v>91.290800000000004</v>
      </c>
      <c r="AZ433" t="s">
        <v>1701</v>
      </c>
      <c r="BA433" t="s">
        <v>1700</v>
      </c>
      <c r="BB433">
        <v>0</v>
      </c>
      <c r="BC433">
        <v>100</v>
      </c>
      <c r="BD433">
        <v>3.7000000000000002E-3</v>
      </c>
      <c r="BE433">
        <v>90.537700000000001</v>
      </c>
      <c r="BF433" t="s">
        <v>1701</v>
      </c>
      <c r="BG433" t="s">
        <v>1700</v>
      </c>
      <c r="BH433">
        <v>0</v>
      </c>
      <c r="BI433">
        <v>49.5</v>
      </c>
      <c r="BJ433">
        <v>1.52E-2</v>
      </c>
      <c r="BK433">
        <v>73.6828</v>
      </c>
      <c r="BL433" t="s">
        <v>1701</v>
      </c>
      <c r="BM433" t="s">
        <v>1700</v>
      </c>
      <c r="BN433">
        <v>0</v>
      </c>
      <c r="BO433">
        <v>61.666699999999999</v>
      </c>
      <c r="BP433">
        <v>1.0500000000000001E-2</v>
      </c>
      <c r="BQ433">
        <v>75.822599999999994</v>
      </c>
      <c r="BR433" t="s">
        <v>1701</v>
      </c>
      <c r="BS433" t="s">
        <v>1700</v>
      </c>
      <c r="BT433">
        <v>0</v>
      </c>
      <c r="BU433">
        <v>85</v>
      </c>
      <c r="BV433">
        <v>9.7999999999999997E-3</v>
      </c>
      <c r="BW433">
        <v>91.121700000000004</v>
      </c>
      <c r="BX433" t="s">
        <v>1701</v>
      </c>
      <c r="BY433" t="s">
        <v>1700</v>
      </c>
      <c r="BZ433">
        <v>0</v>
      </c>
      <c r="CA433">
        <v>80</v>
      </c>
      <c r="CB433">
        <v>1.12E-2</v>
      </c>
      <c r="CC433">
        <v>86.701899999999995</v>
      </c>
      <c r="CD433" t="s">
        <v>1701</v>
      </c>
      <c r="CE433" t="s">
        <v>1700</v>
      </c>
      <c r="CF433">
        <v>0</v>
      </c>
      <c r="CG433">
        <v>80</v>
      </c>
      <c r="CH433">
        <v>6.3E-3</v>
      </c>
      <c r="CI433">
        <v>88.1417</v>
      </c>
      <c r="CJ433" t="s">
        <v>1702</v>
      </c>
      <c r="CK433" t="s">
        <v>1700</v>
      </c>
      <c r="CL433">
        <v>0</v>
      </c>
      <c r="CM433">
        <v>70</v>
      </c>
      <c r="CN433">
        <v>4.4000000000000003E-3</v>
      </c>
      <c r="CO433">
        <v>80.360200000000006</v>
      </c>
      <c r="CP433" t="s">
        <v>1703</v>
      </c>
      <c r="CQ433" t="s">
        <v>1700</v>
      </c>
      <c r="CR433">
        <v>0</v>
      </c>
      <c r="CS433">
        <v>65</v>
      </c>
      <c r="CT433">
        <v>8.0000000000000002E-3</v>
      </c>
      <c r="CU433">
        <v>79.475300000000004</v>
      </c>
      <c r="CV433" t="s">
        <v>1703</v>
      </c>
      <c r="CW433" t="s">
        <v>1700</v>
      </c>
      <c r="CX433">
        <v>0</v>
      </c>
      <c r="CY433">
        <v>63.75</v>
      </c>
      <c r="CZ433">
        <v>9.4000000000000004E-3</v>
      </c>
      <c r="DA433">
        <v>80.432699999999997</v>
      </c>
      <c r="DB433" t="s">
        <v>1702</v>
      </c>
      <c r="DC433" t="s">
        <v>1700</v>
      </c>
      <c r="DD433">
        <v>0</v>
      </c>
      <c r="DE433">
        <v>70</v>
      </c>
      <c r="DF433">
        <v>5.4999999999999997E-3</v>
      </c>
      <c r="DG433">
        <v>86.059799999999996</v>
      </c>
      <c r="DH433" t="s">
        <v>1701</v>
      </c>
      <c r="DI433" t="s">
        <v>1700</v>
      </c>
      <c r="DJ433">
        <v>0</v>
      </c>
      <c r="DK433">
        <v>100</v>
      </c>
      <c r="DL433">
        <v>6.7999999999999996E-3</v>
      </c>
      <c r="DM433">
        <v>95.138599999999997</v>
      </c>
      <c r="DN433" t="s">
        <v>1701</v>
      </c>
      <c r="DO433" t="s">
        <v>1700</v>
      </c>
      <c r="DP433">
        <v>0</v>
      </c>
      <c r="DQ433">
        <v>85</v>
      </c>
      <c r="DR433">
        <v>7.6E-3</v>
      </c>
      <c r="DS433">
        <v>92.390500000000003</v>
      </c>
      <c r="DT433">
        <v>4.0000000000000002E-4</v>
      </c>
      <c r="DU433">
        <v>0</v>
      </c>
    </row>
    <row r="434" spans="1:125" x14ac:dyDescent="0.25">
      <c r="A434">
        <v>0</v>
      </c>
      <c r="B434" t="s">
        <v>1704</v>
      </c>
      <c r="C434" t="s">
        <v>32</v>
      </c>
      <c r="D434" t="s">
        <v>1705</v>
      </c>
      <c r="E434" t="s">
        <v>1704</v>
      </c>
      <c r="F434">
        <v>0</v>
      </c>
      <c r="G434">
        <v>73.75</v>
      </c>
      <c r="H434">
        <v>3.1600000000000003E-2</v>
      </c>
      <c r="I434">
        <v>46.196399999999997</v>
      </c>
      <c r="J434" t="s">
        <v>1705</v>
      </c>
      <c r="K434" t="s">
        <v>1704</v>
      </c>
      <c r="L434">
        <v>0</v>
      </c>
      <c r="M434">
        <v>73.75</v>
      </c>
      <c r="N434">
        <v>3.1600000000000003E-2</v>
      </c>
      <c r="O434">
        <v>46.196399999999997</v>
      </c>
      <c r="P434" t="s">
        <v>1706</v>
      </c>
      <c r="Q434" t="s">
        <v>1704</v>
      </c>
      <c r="R434">
        <v>5.0000000000000001E-4</v>
      </c>
      <c r="S434">
        <v>20.5686</v>
      </c>
      <c r="T434">
        <v>4.9500000000000002E-2</v>
      </c>
      <c r="U434">
        <v>10.169</v>
      </c>
      <c r="V434" t="s">
        <v>1706</v>
      </c>
      <c r="W434" t="s">
        <v>1704</v>
      </c>
      <c r="X434">
        <v>0</v>
      </c>
      <c r="Y434">
        <v>85</v>
      </c>
      <c r="Z434">
        <v>1.7100000000000001E-2</v>
      </c>
      <c r="AA434">
        <v>62.244399999999999</v>
      </c>
      <c r="AB434" t="s">
        <v>1706</v>
      </c>
      <c r="AC434" t="s">
        <v>1704</v>
      </c>
      <c r="AD434">
        <v>0</v>
      </c>
      <c r="AE434">
        <v>85</v>
      </c>
      <c r="AF434">
        <v>2.4799999999999999E-2</v>
      </c>
      <c r="AG434">
        <v>58.213099999999997</v>
      </c>
      <c r="AH434" t="s">
        <v>1707</v>
      </c>
      <c r="AI434" t="s">
        <v>1704</v>
      </c>
      <c r="AJ434">
        <v>0</v>
      </c>
      <c r="AK434">
        <v>77.5</v>
      </c>
      <c r="AL434">
        <v>4.3999999999999997E-2</v>
      </c>
      <c r="AM434">
        <v>43.397799999999997</v>
      </c>
      <c r="AN434" t="e">
        <f>-MRTFSSEG</f>
        <v>#NAME?</v>
      </c>
      <c r="AO434" t="s">
        <v>1704</v>
      </c>
      <c r="AP434">
        <v>0</v>
      </c>
      <c r="AQ434">
        <v>70</v>
      </c>
      <c r="AR434">
        <v>1.14E-2</v>
      </c>
      <c r="AS434">
        <v>63.417900000000003</v>
      </c>
      <c r="AT434" t="s">
        <v>1708</v>
      </c>
      <c r="AU434" t="s">
        <v>1704</v>
      </c>
      <c r="AV434">
        <v>0</v>
      </c>
      <c r="AW434">
        <v>100</v>
      </c>
      <c r="AX434">
        <v>9.7000000000000003E-3</v>
      </c>
      <c r="AY434">
        <v>64.454599999999999</v>
      </c>
      <c r="AZ434" t="s">
        <v>1708</v>
      </c>
      <c r="BA434" t="s">
        <v>1704</v>
      </c>
      <c r="BB434">
        <v>0</v>
      </c>
      <c r="BC434">
        <v>100</v>
      </c>
      <c r="BD434">
        <v>8.3000000000000001E-3</v>
      </c>
      <c r="BE434">
        <v>70.111599999999996</v>
      </c>
      <c r="BF434" t="s">
        <v>1706</v>
      </c>
      <c r="BG434" t="s">
        <v>1704</v>
      </c>
      <c r="BH434">
        <v>0</v>
      </c>
      <c r="BI434">
        <v>80</v>
      </c>
      <c r="BJ434">
        <v>2.1899999999999999E-2</v>
      </c>
      <c r="BK434">
        <v>53.743200000000002</v>
      </c>
      <c r="BL434" t="s">
        <v>1707</v>
      </c>
      <c r="BM434" t="s">
        <v>1704</v>
      </c>
      <c r="BN434">
        <v>0</v>
      </c>
      <c r="BO434">
        <v>90</v>
      </c>
      <c r="BP434">
        <v>9.7000000000000003E-3</v>
      </c>
      <c r="BQ434">
        <v>78.870400000000004</v>
      </c>
      <c r="BR434" t="s">
        <v>1707</v>
      </c>
      <c r="BS434" t="s">
        <v>1704</v>
      </c>
      <c r="BT434">
        <v>0</v>
      </c>
      <c r="BU434">
        <v>47</v>
      </c>
      <c r="BV434">
        <v>5.8500000000000003E-2</v>
      </c>
      <c r="BW434">
        <v>22.802499999999998</v>
      </c>
      <c r="BX434" t="s">
        <v>1707</v>
      </c>
      <c r="BY434" t="s">
        <v>1704</v>
      </c>
      <c r="BZ434">
        <v>0</v>
      </c>
      <c r="CA434">
        <v>46</v>
      </c>
      <c r="CB434">
        <v>5.96E-2</v>
      </c>
      <c r="CC434">
        <v>22.274100000000001</v>
      </c>
      <c r="CD434" t="s">
        <v>1707</v>
      </c>
      <c r="CE434" t="s">
        <v>1704</v>
      </c>
      <c r="CF434">
        <v>0</v>
      </c>
      <c r="CG434">
        <v>52.5</v>
      </c>
      <c r="CH434">
        <v>2.5100000000000001E-2</v>
      </c>
      <c r="CI434">
        <v>36.797699999999999</v>
      </c>
      <c r="CJ434" t="s">
        <v>1706</v>
      </c>
      <c r="CK434" t="s">
        <v>1704</v>
      </c>
      <c r="CL434">
        <v>0</v>
      </c>
      <c r="CM434">
        <v>100</v>
      </c>
      <c r="CN434">
        <v>5.7000000000000002E-3</v>
      </c>
      <c r="CO434">
        <v>71.4589</v>
      </c>
      <c r="CP434" t="s">
        <v>1706</v>
      </c>
      <c r="CQ434" t="s">
        <v>1704</v>
      </c>
      <c r="CR434">
        <v>0</v>
      </c>
      <c r="CS434">
        <v>100</v>
      </c>
      <c r="CT434">
        <v>9.1999999999999998E-3</v>
      </c>
      <c r="CU434">
        <v>74.308000000000007</v>
      </c>
      <c r="CV434" t="s">
        <v>1706</v>
      </c>
      <c r="CW434" t="s">
        <v>1704</v>
      </c>
      <c r="CX434">
        <v>0</v>
      </c>
      <c r="CY434">
        <v>90</v>
      </c>
      <c r="CZ434">
        <v>1.12E-2</v>
      </c>
      <c r="DA434">
        <v>74.013999999999996</v>
      </c>
      <c r="DB434" t="s">
        <v>1709</v>
      </c>
      <c r="DC434" t="s">
        <v>1704</v>
      </c>
      <c r="DD434">
        <v>0</v>
      </c>
      <c r="DE434">
        <v>80</v>
      </c>
      <c r="DF434">
        <v>1.01E-2</v>
      </c>
      <c r="DG434">
        <v>67.139399999999995</v>
      </c>
      <c r="DH434" t="s">
        <v>1710</v>
      </c>
      <c r="DI434" t="s">
        <v>1704</v>
      </c>
      <c r="DJ434">
        <v>0</v>
      </c>
      <c r="DK434">
        <v>67.5</v>
      </c>
      <c r="DL434">
        <v>3.32E-2</v>
      </c>
      <c r="DM434">
        <v>52.253700000000002</v>
      </c>
      <c r="DN434" t="e">
        <f>-MRTFSSEG</f>
        <v>#NAME?</v>
      </c>
      <c r="DO434" t="s">
        <v>1704</v>
      </c>
      <c r="DP434">
        <v>0</v>
      </c>
      <c r="DQ434">
        <v>100</v>
      </c>
      <c r="DR434">
        <v>1.7100000000000001E-2</v>
      </c>
      <c r="DS434">
        <v>72.566400000000002</v>
      </c>
      <c r="DT434">
        <v>0</v>
      </c>
      <c r="DU434">
        <v>0</v>
      </c>
    </row>
    <row r="435" spans="1:125" x14ac:dyDescent="0.25">
      <c r="A435">
        <v>0</v>
      </c>
      <c r="B435" t="s">
        <v>1711</v>
      </c>
      <c r="C435" t="s">
        <v>32</v>
      </c>
      <c r="D435" t="s">
        <v>1712</v>
      </c>
      <c r="E435" t="s">
        <v>1711</v>
      </c>
      <c r="F435">
        <v>0</v>
      </c>
      <c r="G435">
        <v>66.25</v>
      </c>
      <c r="H435">
        <v>1.4200000000000001E-2</v>
      </c>
      <c r="I435">
        <v>82.65</v>
      </c>
      <c r="J435" t="s">
        <v>1712</v>
      </c>
      <c r="K435" t="s">
        <v>1711</v>
      </c>
      <c r="L435">
        <v>0</v>
      </c>
      <c r="M435">
        <v>66.25</v>
      </c>
      <c r="N435">
        <v>1.4200000000000001E-2</v>
      </c>
      <c r="O435">
        <v>82.65</v>
      </c>
      <c r="P435" t="s">
        <v>1712</v>
      </c>
      <c r="Q435" t="s">
        <v>1711</v>
      </c>
      <c r="R435">
        <v>1E-4</v>
      </c>
      <c r="S435">
        <v>49</v>
      </c>
      <c r="T435">
        <v>1.32E-2</v>
      </c>
      <c r="U435">
        <v>72.007499999999993</v>
      </c>
      <c r="V435" t="s">
        <v>1712</v>
      </c>
      <c r="W435" t="s">
        <v>1711</v>
      </c>
      <c r="X435">
        <v>0</v>
      </c>
      <c r="Y435">
        <v>70</v>
      </c>
      <c r="Z435">
        <v>8.5000000000000006E-3</v>
      </c>
      <c r="AA435">
        <v>90.397800000000004</v>
      </c>
      <c r="AB435" t="s">
        <v>1713</v>
      </c>
      <c r="AC435" t="s">
        <v>1711</v>
      </c>
      <c r="AD435">
        <v>0</v>
      </c>
      <c r="AE435">
        <v>52.142899999999997</v>
      </c>
      <c r="AF435">
        <v>1.7000000000000001E-2</v>
      </c>
      <c r="AG435">
        <v>75.208699999999993</v>
      </c>
      <c r="AH435" t="s">
        <v>1712</v>
      </c>
      <c r="AI435" t="s">
        <v>1711</v>
      </c>
      <c r="AJ435">
        <v>0</v>
      </c>
      <c r="AK435">
        <v>51.1111</v>
      </c>
      <c r="AL435">
        <v>2.58E-2</v>
      </c>
      <c r="AM435">
        <v>72.536000000000001</v>
      </c>
      <c r="AN435" t="s">
        <v>1712</v>
      </c>
      <c r="AO435" t="s">
        <v>1711</v>
      </c>
      <c r="AP435">
        <v>9.4999999999999998E-3</v>
      </c>
      <c r="AQ435">
        <v>5.1151999999999997</v>
      </c>
      <c r="AR435">
        <v>6.2199999999999998E-2</v>
      </c>
      <c r="AS435">
        <v>12.2117</v>
      </c>
      <c r="AT435" t="s">
        <v>1712</v>
      </c>
      <c r="AU435" t="s">
        <v>1711</v>
      </c>
      <c r="AV435">
        <v>0</v>
      </c>
      <c r="AW435">
        <v>35</v>
      </c>
      <c r="AX435">
        <v>1.2999999999999999E-2</v>
      </c>
      <c r="AY435">
        <v>54.907499999999999</v>
      </c>
      <c r="AZ435" t="s">
        <v>1712</v>
      </c>
      <c r="BA435" t="s">
        <v>1711</v>
      </c>
      <c r="BB435">
        <v>0</v>
      </c>
      <c r="BC435">
        <v>36</v>
      </c>
      <c r="BD435">
        <v>1.43E-2</v>
      </c>
      <c r="BE435">
        <v>52.792999999999999</v>
      </c>
      <c r="BF435" t="s">
        <v>1712</v>
      </c>
      <c r="BG435" t="s">
        <v>1711</v>
      </c>
      <c r="BH435">
        <v>5.0000000000000001E-4</v>
      </c>
      <c r="BI435">
        <v>20.12</v>
      </c>
      <c r="BJ435">
        <v>2.7099999999999999E-2</v>
      </c>
      <c r="BK435">
        <v>42.031599999999997</v>
      </c>
      <c r="BL435" t="s">
        <v>1712</v>
      </c>
      <c r="BM435" t="s">
        <v>1711</v>
      </c>
      <c r="BN435">
        <v>5.9999999999999995E-4</v>
      </c>
      <c r="BO435">
        <v>15.4831</v>
      </c>
      <c r="BP435">
        <v>2.7E-2</v>
      </c>
      <c r="BQ435">
        <v>37.245399999999997</v>
      </c>
      <c r="BR435" t="s">
        <v>1712</v>
      </c>
      <c r="BS435" t="s">
        <v>1711</v>
      </c>
      <c r="BT435">
        <v>0</v>
      </c>
      <c r="BU435">
        <v>36</v>
      </c>
      <c r="BV435">
        <v>2.93E-2</v>
      </c>
      <c r="BW435">
        <v>50.162700000000001</v>
      </c>
      <c r="BX435" t="s">
        <v>1712</v>
      </c>
      <c r="BY435" t="s">
        <v>1711</v>
      </c>
      <c r="BZ435">
        <v>1E-4</v>
      </c>
      <c r="CA435">
        <v>24.384599999999999</v>
      </c>
      <c r="CB435">
        <v>3.1300000000000001E-2</v>
      </c>
      <c r="CC435">
        <v>46.228700000000003</v>
      </c>
      <c r="CD435" t="s">
        <v>1712</v>
      </c>
      <c r="CE435" t="s">
        <v>1711</v>
      </c>
      <c r="CF435">
        <v>2.0000000000000001E-4</v>
      </c>
      <c r="CG435">
        <v>15.8378</v>
      </c>
      <c r="CH435">
        <v>3.4099999999999998E-2</v>
      </c>
      <c r="CI435">
        <v>26.808</v>
      </c>
      <c r="CJ435" t="s">
        <v>1712</v>
      </c>
      <c r="CK435" t="s">
        <v>1711</v>
      </c>
      <c r="CL435">
        <v>1E-4</v>
      </c>
      <c r="CM435">
        <v>19.1538</v>
      </c>
      <c r="CN435">
        <v>1.4E-2</v>
      </c>
      <c r="CO435">
        <v>38.689</v>
      </c>
      <c r="CP435" t="s">
        <v>1714</v>
      </c>
      <c r="CQ435" t="s">
        <v>1711</v>
      </c>
      <c r="CR435">
        <v>2.9999999999999997E-4</v>
      </c>
      <c r="CS435">
        <v>17.217400000000001</v>
      </c>
      <c r="CT435">
        <v>2.1999999999999999E-2</v>
      </c>
      <c r="CU435">
        <v>38.397500000000001</v>
      </c>
      <c r="CV435" t="s">
        <v>1712</v>
      </c>
      <c r="CW435" t="s">
        <v>1711</v>
      </c>
      <c r="CX435">
        <v>5.9999999999999995E-4</v>
      </c>
      <c r="CY435">
        <v>16.892499999999998</v>
      </c>
      <c r="CZ435">
        <v>2.6100000000000002E-2</v>
      </c>
      <c r="DA435">
        <v>38.851100000000002</v>
      </c>
      <c r="DB435" t="s">
        <v>1712</v>
      </c>
      <c r="DC435" t="s">
        <v>1711</v>
      </c>
      <c r="DD435">
        <v>2.0000000000000001E-4</v>
      </c>
      <c r="DE435">
        <v>20.696999999999999</v>
      </c>
      <c r="DF435">
        <v>2.2499999999999999E-2</v>
      </c>
      <c r="DG435">
        <v>38.9529</v>
      </c>
      <c r="DH435" t="s">
        <v>1712</v>
      </c>
      <c r="DI435" t="s">
        <v>1711</v>
      </c>
      <c r="DJ435">
        <v>1E-4</v>
      </c>
      <c r="DK435">
        <v>28.1111</v>
      </c>
      <c r="DL435">
        <v>4.1599999999999998E-2</v>
      </c>
      <c r="DM435">
        <v>44.321199999999997</v>
      </c>
      <c r="DN435" t="s">
        <v>1712</v>
      </c>
      <c r="DO435" t="s">
        <v>1711</v>
      </c>
      <c r="DP435">
        <v>2.9999999999999997E-4</v>
      </c>
      <c r="DQ435">
        <v>23.305599999999998</v>
      </c>
      <c r="DR435">
        <v>4.1700000000000001E-2</v>
      </c>
      <c r="DS435">
        <v>41.991599999999998</v>
      </c>
      <c r="DT435">
        <v>5.9999999999999995E-4</v>
      </c>
      <c r="DU435">
        <v>0</v>
      </c>
    </row>
    <row r="436" spans="1:125" x14ac:dyDescent="0.25">
      <c r="A436">
        <v>0</v>
      </c>
      <c r="B436" t="s">
        <v>1715</v>
      </c>
      <c r="C436" t="s">
        <v>32</v>
      </c>
      <c r="D436" t="s">
        <v>1716</v>
      </c>
      <c r="E436" t="s">
        <v>1715</v>
      </c>
      <c r="F436">
        <v>0</v>
      </c>
      <c r="G436">
        <v>80</v>
      </c>
      <c r="H436">
        <v>1.12E-2</v>
      </c>
      <c r="I436">
        <v>90.198800000000006</v>
      </c>
      <c r="J436" t="s">
        <v>1716</v>
      </c>
      <c r="K436" t="s">
        <v>1715</v>
      </c>
      <c r="L436">
        <v>0</v>
      </c>
      <c r="M436">
        <v>80</v>
      </c>
      <c r="N436">
        <v>1.12E-2</v>
      </c>
      <c r="O436">
        <v>90.198800000000006</v>
      </c>
      <c r="P436" t="s">
        <v>1716</v>
      </c>
      <c r="Q436" t="s">
        <v>1715</v>
      </c>
      <c r="R436">
        <v>0</v>
      </c>
      <c r="S436">
        <v>80</v>
      </c>
      <c r="T436">
        <v>9.2999999999999992E-3</v>
      </c>
      <c r="U436">
        <v>87.799599999999998</v>
      </c>
      <c r="V436" t="e">
        <f>-EDLFFRGX</f>
        <v>#NAME?</v>
      </c>
      <c r="W436" t="s">
        <v>1715</v>
      </c>
      <c r="X436">
        <v>1E-4</v>
      </c>
      <c r="Y436">
        <v>28.857099999999999</v>
      </c>
      <c r="Z436">
        <v>2.7799999999999998E-2</v>
      </c>
      <c r="AA436">
        <v>38.590699999999998</v>
      </c>
      <c r="AB436" t="s">
        <v>1716</v>
      </c>
      <c r="AC436" t="s">
        <v>1715</v>
      </c>
      <c r="AD436">
        <v>5.9999999999999995E-4</v>
      </c>
      <c r="AE436">
        <v>16.033300000000001</v>
      </c>
      <c r="AF436">
        <v>7.1300000000000002E-2</v>
      </c>
      <c r="AG436">
        <v>17.400500000000001</v>
      </c>
      <c r="AH436" t="e">
        <f>-EDLFFRGX</f>
        <v>#NAME?</v>
      </c>
      <c r="AI436" t="s">
        <v>1715</v>
      </c>
      <c r="AJ436">
        <v>4.0000000000000002E-4</v>
      </c>
      <c r="AK436">
        <v>18.326499999999999</v>
      </c>
      <c r="AL436">
        <v>0.08</v>
      </c>
      <c r="AM436">
        <v>17.841699999999999</v>
      </c>
      <c r="AN436" t="s">
        <v>1717</v>
      </c>
      <c r="AO436" t="s">
        <v>1715</v>
      </c>
      <c r="AP436">
        <v>0</v>
      </c>
      <c r="AQ436">
        <v>90</v>
      </c>
      <c r="AR436">
        <v>2.8999999999999998E-3</v>
      </c>
      <c r="AS436">
        <v>95.870699999999999</v>
      </c>
      <c r="AT436" t="s">
        <v>1717</v>
      </c>
      <c r="AU436" t="s">
        <v>1715</v>
      </c>
      <c r="AV436">
        <v>0</v>
      </c>
      <c r="AW436">
        <v>100</v>
      </c>
      <c r="AX436">
        <v>2.7000000000000001E-3</v>
      </c>
      <c r="AY436">
        <v>95.079400000000007</v>
      </c>
      <c r="AZ436" t="s">
        <v>1716</v>
      </c>
      <c r="BA436" t="s">
        <v>1715</v>
      </c>
      <c r="BB436">
        <v>0</v>
      </c>
      <c r="BC436">
        <v>100</v>
      </c>
      <c r="BD436">
        <v>3.2000000000000002E-3</v>
      </c>
      <c r="BE436">
        <v>92.918199999999999</v>
      </c>
      <c r="BF436" t="s">
        <v>1717</v>
      </c>
      <c r="BG436" t="s">
        <v>1715</v>
      </c>
      <c r="BH436">
        <v>0</v>
      </c>
      <c r="BI436">
        <v>58.75</v>
      </c>
      <c r="BJ436">
        <v>1.2E-2</v>
      </c>
      <c r="BK436">
        <v>84.159599999999998</v>
      </c>
      <c r="BL436" t="s">
        <v>1717</v>
      </c>
      <c r="BM436" t="s">
        <v>1715</v>
      </c>
      <c r="BN436">
        <v>0</v>
      </c>
      <c r="BO436">
        <v>70</v>
      </c>
      <c r="BP436">
        <v>7.4000000000000003E-3</v>
      </c>
      <c r="BQ436">
        <v>87.579300000000003</v>
      </c>
      <c r="BR436" t="s">
        <v>1716</v>
      </c>
      <c r="BS436" t="s">
        <v>1715</v>
      </c>
      <c r="BT436">
        <v>0</v>
      </c>
      <c r="BU436">
        <v>85</v>
      </c>
      <c r="BV436">
        <v>8.0000000000000002E-3</v>
      </c>
      <c r="BW436">
        <v>94.804100000000005</v>
      </c>
      <c r="BX436" t="s">
        <v>1716</v>
      </c>
      <c r="BY436" t="s">
        <v>1715</v>
      </c>
      <c r="BZ436">
        <v>0</v>
      </c>
      <c r="CA436">
        <v>90</v>
      </c>
      <c r="CB436">
        <v>7.1000000000000004E-3</v>
      </c>
      <c r="CC436">
        <v>95.213099999999997</v>
      </c>
      <c r="CD436" t="s">
        <v>1716</v>
      </c>
      <c r="CE436" t="s">
        <v>1715</v>
      </c>
      <c r="CF436">
        <v>0</v>
      </c>
      <c r="CG436">
        <v>80</v>
      </c>
      <c r="CH436">
        <v>4.0000000000000001E-3</v>
      </c>
      <c r="CI436">
        <v>95.539100000000005</v>
      </c>
      <c r="CJ436" t="s">
        <v>1716</v>
      </c>
      <c r="CK436" t="s">
        <v>1715</v>
      </c>
      <c r="CL436">
        <v>0</v>
      </c>
      <c r="CM436">
        <v>70</v>
      </c>
      <c r="CN436">
        <v>3.0000000000000001E-3</v>
      </c>
      <c r="CO436">
        <v>89.753500000000003</v>
      </c>
      <c r="CP436" t="s">
        <v>1717</v>
      </c>
      <c r="CQ436" t="s">
        <v>1715</v>
      </c>
      <c r="CR436">
        <v>0</v>
      </c>
      <c r="CS436">
        <v>75</v>
      </c>
      <c r="CT436">
        <v>5.1999999999999998E-3</v>
      </c>
      <c r="CU436">
        <v>91.802800000000005</v>
      </c>
      <c r="CV436" t="s">
        <v>1717</v>
      </c>
      <c r="CW436" t="s">
        <v>1715</v>
      </c>
      <c r="CX436">
        <v>0</v>
      </c>
      <c r="CY436">
        <v>70</v>
      </c>
      <c r="CZ436">
        <v>6.7999999999999996E-3</v>
      </c>
      <c r="DA436">
        <v>90.308700000000002</v>
      </c>
      <c r="DB436" t="s">
        <v>1717</v>
      </c>
      <c r="DC436" t="s">
        <v>1715</v>
      </c>
      <c r="DD436">
        <v>0</v>
      </c>
      <c r="DE436">
        <v>80</v>
      </c>
      <c r="DF436">
        <v>4.3E-3</v>
      </c>
      <c r="DG436">
        <v>91.330600000000004</v>
      </c>
      <c r="DH436" t="s">
        <v>1716</v>
      </c>
      <c r="DI436" t="s">
        <v>1715</v>
      </c>
      <c r="DJ436">
        <v>0</v>
      </c>
      <c r="DK436">
        <v>85</v>
      </c>
      <c r="DL436">
        <v>6.7999999999999996E-3</v>
      </c>
      <c r="DM436">
        <v>95.148700000000005</v>
      </c>
      <c r="DN436" t="s">
        <v>1717</v>
      </c>
      <c r="DO436" t="s">
        <v>1715</v>
      </c>
      <c r="DP436">
        <v>0</v>
      </c>
      <c r="DQ436">
        <v>85</v>
      </c>
      <c r="DR436">
        <v>6.1000000000000004E-3</v>
      </c>
      <c r="DS436">
        <v>95.100499999999997</v>
      </c>
      <c r="DT436">
        <v>1E-4</v>
      </c>
      <c r="DU436">
        <v>0</v>
      </c>
    </row>
    <row r="437" spans="1:125" x14ac:dyDescent="0.25">
      <c r="A437">
        <v>0</v>
      </c>
      <c r="B437" t="s">
        <v>1718</v>
      </c>
      <c r="C437" t="s">
        <v>32</v>
      </c>
      <c r="D437" t="s">
        <v>1719</v>
      </c>
      <c r="E437" t="s">
        <v>1718</v>
      </c>
      <c r="F437">
        <v>0</v>
      </c>
      <c r="G437">
        <v>82.5</v>
      </c>
      <c r="H437">
        <v>1.5800000000000002E-2</v>
      </c>
      <c r="I437">
        <v>78.606399999999994</v>
      </c>
      <c r="J437" t="s">
        <v>1719</v>
      </c>
      <c r="K437" t="s">
        <v>1718</v>
      </c>
      <c r="L437">
        <v>0</v>
      </c>
      <c r="M437">
        <v>82.5</v>
      </c>
      <c r="N437">
        <v>1.5800000000000002E-2</v>
      </c>
      <c r="O437">
        <v>78.606399999999994</v>
      </c>
      <c r="P437" t="s">
        <v>1720</v>
      </c>
      <c r="Q437" t="s">
        <v>1718</v>
      </c>
      <c r="R437">
        <v>0</v>
      </c>
      <c r="S437">
        <v>80</v>
      </c>
      <c r="T437">
        <v>1.4500000000000001E-2</v>
      </c>
      <c r="U437">
        <v>66.820800000000006</v>
      </c>
      <c r="V437" t="s">
        <v>1719</v>
      </c>
      <c r="W437" t="s">
        <v>1718</v>
      </c>
      <c r="X437">
        <v>0</v>
      </c>
      <c r="Y437">
        <v>75</v>
      </c>
      <c r="Z437">
        <v>1.4E-2</v>
      </c>
      <c r="AA437">
        <v>71.947500000000005</v>
      </c>
      <c r="AB437" t="s">
        <v>1720</v>
      </c>
      <c r="AC437" t="s">
        <v>1718</v>
      </c>
      <c r="AD437">
        <v>0</v>
      </c>
      <c r="AE437">
        <v>80</v>
      </c>
      <c r="AF437">
        <v>1.54E-2</v>
      </c>
      <c r="AG437">
        <v>78.995999999999995</v>
      </c>
      <c r="AH437" t="s">
        <v>1720</v>
      </c>
      <c r="AI437" t="s">
        <v>1718</v>
      </c>
      <c r="AJ437">
        <v>0</v>
      </c>
      <c r="AK437">
        <v>80</v>
      </c>
      <c r="AL437">
        <v>2.3199999999999998E-2</v>
      </c>
      <c r="AM437">
        <v>77.535300000000007</v>
      </c>
      <c r="AN437" t="s">
        <v>1721</v>
      </c>
      <c r="AO437" t="s">
        <v>1718</v>
      </c>
      <c r="AP437">
        <v>0</v>
      </c>
      <c r="AQ437">
        <v>72.5</v>
      </c>
      <c r="AR437">
        <v>9.4000000000000004E-3</v>
      </c>
      <c r="AS437">
        <v>70.537700000000001</v>
      </c>
      <c r="AT437" t="s">
        <v>1719</v>
      </c>
      <c r="AU437" t="s">
        <v>1718</v>
      </c>
      <c r="AV437">
        <v>0</v>
      </c>
      <c r="AW437">
        <v>100</v>
      </c>
      <c r="AX437">
        <v>8.3000000000000001E-3</v>
      </c>
      <c r="AY437">
        <v>69.339500000000001</v>
      </c>
      <c r="AZ437" t="s">
        <v>1719</v>
      </c>
      <c r="BA437" t="s">
        <v>1718</v>
      </c>
      <c r="BB437">
        <v>0</v>
      </c>
      <c r="BC437">
        <v>100</v>
      </c>
      <c r="BD437">
        <v>1.0200000000000001E-2</v>
      </c>
      <c r="BE437">
        <v>63.609400000000001</v>
      </c>
      <c r="BF437" t="s">
        <v>1719</v>
      </c>
      <c r="BG437" t="s">
        <v>1718</v>
      </c>
      <c r="BH437">
        <v>0</v>
      </c>
      <c r="BI437">
        <v>82.5</v>
      </c>
      <c r="BJ437">
        <v>1.47E-2</v>
      </c>
      <c r="BK437">
        <v>75.3673</v>
      </c>
      <c r="BL437" t="s">
        <v>1719</v>
      </c>
      <c r="BM437" t="s">
        <v>1718</v>
      </c>
      <c r="BN437">
        <v>0</v>
      </c>
      <c r="BO437">
        <v>65</v>
      </c>
      <c r="BP437">
        <v>1.46E-2</v>
      </c>
      <c r="BQ437">
        <v>62.0931</v>
      </c>
      <c r="BR437" t="s">
        <v>1719</v>
      </c>
      <c r="BS437" t="s">
        <v>1718</v>
      </c>
      <c r="BT437">
        <v>0</v>
      </c>
      <c r="BU437">
        <v>85</v>
      </c>
      <c r="BV437">
        <v>1.2200000000000001E-2</v>
      </c>
      <c r="BW437">
        <v>85.424599999999998</v>
      </c>
      <c r="BX437" t="s">
        <v>1719</v>
      </c>
      <c r="BY437" t="s">
        <v>1718</v>
      </c>
      <c r="BZ437">
        <v>0</v>
      </c>
      <c r="CA437">
        <v>90</v>
      </c>
      <c r="CB437">
        <v>9.9000000000000008E-3</v>
      </c>
      <c r="CC437">
        <v>89.663499999999999</v>
      </c>
      <c r="CD437" t="s">
        <v>1719</v>
      </c>
      <c r="CE437" t="s">
        <v>1718</v>
      </c>
      <c r="CF437">
        <v>0</v>
      </c>
      <c r="CG437">
        <v>100</v>
      </c>
      <c r="CH437">
        <v>5.0000000000000001E-3</v>
      </c>
      <c r="CI437">
        <v>92.848500000000001</v>
      </c>
      <c r="CJ437" t="s">
        <v>1719</v>
      </c>
      <c r="CK437" t="s">
        <v>1718</v>
      </c>
      <c r="CL437">
        <v>0</v>
      </c>
      <c r="CM437">
        <v>100</v>
      </c>
      <c r="CN437">
        <v>5.1999999999999998E-3</v>
      </c>
      <c r="CO437">
        <v>74.614400000000003</v>
      </c>
      <c r="CP437" t="s">
        <v>1720</v>
      </c>
      <c r="CQ437" t="s">
        <v>1718</v>
      </c>
      <c r="CR437">
        <v>0</v>
      </c>
      <c r="CS437">
        <v>62.5</v>
      </c>
      <c r="CT437">
        <v>1.1299999999999999E-2</v>
      </c>
      <c r="CU437">
        <v>65.738699999999994</v>
      </c>
      <c r="CV437" t="s">
        <v>1720</v>
      </c>
      <c r="CW437" t="s">
        <v>1718</v>
      </c>
      <c r="CX437">
        <v>0</v>
      </c>
      <c r="CY437">
        <v>65</v>
      </c>
      <c r="CZ437">
        <v>1.37E-2</v>
      </c>
      <c r="DA437">
        <v>65.847899999999996</v>
      </c>
      <c r="DB437" t="s">
        <v>1719</v>
      </c>
      <c r="DC437" t="s">
        <v>1718</v>
      </c>
      <c r="DD437">
        <v>0</v>
      </c>
      <c r="DE437">
        <v>80</v>
      </c>
      <c r="DF437">
        <v>9.9000000000000008E-3</v>
      </c>
      <c r="DG437">
        <v>67.989500000000007</v>
      </c>
      <c r="DH437" t="s">
        <v>1719</v>
      </c>
      <c r="DI437" t="s">
        <v>1718</v>
      </c>
      <c r="DJ437">
        <v>0</v>
      </c>
      <c r="DK437">
        <v>65</v>
      </c>
      <c r="DL437">
        <v>1.9800000000000002E-2</v>
      </c>
      <c r="DM437">
        <v>70.484800000000007</v>
      </c>
      <c r="DN437" t="s">
        <v>1719</v>
      </c>
      <c r="DO437" t="s">
        <v>1718</v>
      </c>
      <c r="DP437">
        <v>0</v>
      </c>
      <c r="DQ437">
        <v>58.75</v>
      </c>
      <c r="DR437">
        <v>2.3300000000000001E-2</v>
      </c>
      <c r="DS437">
        <v>62.096600000000002</v>
      </c>
      <c r="DT437">
        <v>0</v>
      </c>
      <c r="DU437">
        <v>0</v>
      </c>
    </row>
    <row r="438" spans="1:125" x14ac:dyDescent="0.25">
      <c r="A438">
        <v>0</v>
      </c>
      <c r="B438" t="s">
        <v>1722</v>
      </c>
      <c r="C438" t="s">
        <v>32</v>
      </c>
      <c r="D438" t="s">
        <v>1723</v>
      </c>
      <c r="E438" t="s">
        <v>1722</v>
      </c>
      <c r="F438">
        <v>3.6200000000000003E-2</v>
      </c>
      <c r="G438">
        <v>2.6577999999999999</v>
      </c>
      <c r="H438">
        <v>0.18390000000000001</v>
      </c>
      <c r="I438">
        <v>4.4116999999999997</v>
      </c>
      <c r="J438" t="s">
        <v>1723</v>
      </c>
      <c r="K438" t="s">
        <v>1722</v>
      </c>
      <c r="L438">
        <v>3.6200000000000003E-2</v>
      </c>
      <c r="M438">
        <v>2.6577999999999999</v>
      </c>
      <c r="N438">
        <v>0.18390000000000001</v>
      </c>
      <c r="O438">
        <v>4.4116999999999997</v>
      </c>
      <c r="P438" t="s">
        <v>1723</v>
      </c>
      <c r="Q438" t="s">
        <v>1722</v>
      </c>
      <c r="R438">
        <v>0</v>
      </c>
      <c r="S438">
        <v>60.714300000000001</v>
      </c>
      <c r="T438">
        <v>9.4999999999999998E-3</v>
      </c>
      <c r="U438">
        <v>86.804599999999994</v>
      </c>
      <c r="V438" t="s">
        <v>1723</v>
      </c>
      <c r="W438" t="s">
        <v>1722</v>
      </c>
      <c r="X438">
        <v>0</v>
      </c>
      <c r="Y438">
        <v>44</v>
      </c>
      <c r="Z438">
        <v>1.35E-2</v>
      </c>
      <c r="AA438">
        <v>73.557400000000001</v>
      </c>
      <c r="AB438" t="s">
        <v>1723</v>
      </c>
      <c r="AC438" t="s">
        <v>1722</v>
      </c>
      <c r="AD438">
        <v>2.0000000000000001E-4</v>
      </c>
      <c r="AE438">
        <v>24.681799999999999</v>
      </c>
      <c r="AF438">
        <v>2.9399999999999999E-2</v>
      </c>
      <c r="AG438">
        <v>49.979700000000001</v>
      </c>
      <c r="AH438" t="s">
        <v>1724</v>
      </c>
      <c r="AI438" t="s">
        <v>1722</v>
      </c>
      <c r="AJ438">
        <v>1E-4</v>
      </c>
      <c r="AK438">
        <v>31.8889</v>
      </c>
      <c r="AL438">
        <v>3.5099999999999999E-2</v>
      </c>
      <c r="AM438">
        <v>55.925699999999999</v>
      </c>
      <c r="AN438" t="s">
        <v>1724</v>
      </c>
      <c r="AO438" t="s">
        <v>1722</v>
      </c>
      <c r="AP438">
        <v>0</v>
      </c>
      <c r="AQ438">
        <v>45.5</v>
      </c>
      <c r="AR438">
        <v>1.11E-2</v>
      </c>
      <c r="AS438">
        <v>64.3309</v>
      </c>
      <c r="AT438" t="s">
        <v>1724</v>
      </c>
      <c r="AU438" t="s">
        <v>1722</v>
      </c>
      <c r="AV438">
        <v>0</v>
      </c>
      <c r="AW438">
        <v>50</v>
      </c>
      <c r="AX438">
        <v>8.8000000000000005E-3</v>
      </c>
      <c r="AY438">
        <v>67.702399999999997</v>
      </c>
      <c r="AZ438" t="s">
        <v>1724</v>
      </c>
      <c r="BA438" t="s">
        <v>1722</v>
      </c>
      <c r="BB438">
        <v>0</v>
      </c>
      <c r="BC438">
        <v>55</v>
      </c>
      <c r="BD438">
        <v>8.2000000000000007E-3</v>
      </c>
      <c r="BE438">
        <v>70.278899999999993</v>
      </c>
      <c r="BF438" t="s">
        <v>1723</v>
      </c>
      <c r="BG438" t="s">
        <v>1722</v>
      </c>
      <c r="BH438">
        <v>1E-4</v>
      </c>
      <c r="BI438">
        <v>37.857100000000003</v>
      </c>
      <c r="BJ438">
        <v>1.7399999999999999E-2</v>
      </c>
      <c r="BK438">
        <v>66.497799999999998</v>
      </c>
      <c r="BL438" t="s">
        <v>1723</v>
      </c>
      <c r="BM438" t="s">
        <v>1722</v>
      </c>
      <c r="BN438">
        <v>0</v>
      </c>
      <c r="BO438">
        <v>55</v>
      </c>
      <c r="BP438">
        <v>9.1000000000000004E-3</v>
      </c>
      <c r="BQ438">
        <v>81.128699999999995</v>
      </c>
      <c r="BR438" t="s">
        <v>1723</v>
      </c>
      <c r="BS438" t="s">
        <v>1722</v>
      </c>
      <c r="BT438">
        <v>0</v>
      </c>
      <c r="BU438">
        <v>39</v>
      </c>
      <c r="BV438">
        <v>1.1900000000000001E-2</v>
      </c>
      <c r="BW438">
        <v>86.164000000000001</v>
      </c>
      <c r="BX438" t="s">
        <v>1723</v>
      </c>
      <c r="BY438" t="s">
        <v>1722</v>
      </c>
      <c r="BZ438">
        <v>0</v>
      </c>
      <c r="CA438">
        <v>58.333300000000001</v>
      </c>
      <c r="CB438">
        <v>1.2200000000000001E-2</v>
      </c>
      <c r="CC438">
        <v>84.120699999999999</v>
      </c>
      <c r="CD438" t="s">
        <v>1723</v>
      </c>
      <c r="CE438" t="s">
        <v>1722</v>
      </c>
      <c r="CF438">
        <v>0</v>
      </c>
      <c r="CG438">
        <v>57.5</v>
      </c>
      <c r="CH438">
        <v>1.01E-2</v>
      </c>
      <c r="CI438">
        <v>72.645200000000003</v>
      </c>
      <c r="CJ438" t="s">
        <v>1723</v>
      </c>
      <c r="CK438" t="s">
        <v>1722</v>
      </c>
      <c r="CL438">
        <v>0</v>
      </c>
      <c r="CM438">
        <v>40</v>
      </c>
      <c r="CN438">
        <v>6.7000000000000002E-3</v>
      </c>
      <c r="CO438">
        <v>65.444299999999998</v>
      </c>
      <c r="CP438" t="s">
        <v>1723</v>
      </c>
      <c r="CQ438" t="s">
        <v>1722</v>
      </c>
      <c r="CR438">
        <v>0</v>
      </c>
      <c r="CS438">
        <v>50</v>
      </c>
      <c r="CT438">
        <v>9.5999999999999992E-3</v>
      </c>
      <c r="CU438">
        <v>72.531599999999997</v>
      </c>
      <c r="CV438" t="s">
        <v>1723</v>
      </c>
      <c r="CW438" t="s">
        <v>1722</v>
      </c>
      <c r="CX438">
        <v>0</v>
      </c>
      <c r="CY438">
        <v>49</v>
      </c>
      <c r="CZ438">
        <v>1.15E-2</v>
      </c>
      <c r="DA438">
        <v>72.909099999999995</v>
      </c>
      <c r="DB438" t="s">
        <v>1723</v>
      </c>
      <c r="DC438" t="s">
        <v>1722</v>
      </c>
      <c r="DD438">
        <v>0</v>
      </c>
      <c r="DE438">
        <v>41.5</v>
      </c>
      <c r="DF438">
        <v>1.01E-2</v>
      </c>
      <c r="DG438">
        <v>67.292699999999996</v>
      </c>
      <c r="DH438" t="s">
        <v>1723</v>
      </c>
      <c r="DI438" t="s">
        <v>1722</v>
      </c>
      <c r="DJ438">
        <v>0</v>
      </c>
      <c r="DK438">
        <v>51.25</v>
      </c>
      <c r="DL438">
        <v>1.8800000000000001E-2</v>
      </c>
      <c r="DM438">
        <v>72.337800000000001</v>
      </c>
      <c r="DN438" t="s">
        <v>1723</v>
      </c>
      <c r="DO438" t="s">
        <v>1722</v>
      </c>
      <c r="DP438">
        <v>0</v>
      </c>
      <c r="DQ438">
        <v>47</v>
      </c>
      <c r="DR438">
        <v>1.49E-2</v>
      </c>
      <c r="DS438">
        <v>76.847200000000001</v>
      </c>
      <c r="DT438">
        <v>3.5999999999999999E-3</v>
      </c>
      <c r="DU438">
        <v>0</v>
      </c>
    </row>
    <row r="439" spans="1:125" x14ac:dyDescent="0.25">
      <c r="A439">
        <v>0</v>
      </c>
      <c r="B439" t="s">
        <v>1725</v>
      </c>
      <c r="C439" t="s">
        <v>32</v>
      </c>
      <c r="D439" t="s">
        <v>1726</v>
      </c>
      <c r="E439" t="s">
        <v>1725</v>
      </c>
      <c r="F439">
        <v>8.0000000000000004E-4</v>
      </c>
      <c r="G439">
        <v>15.816700000000001</v>
      </c>
      <c r="H439">
        <v>5.45E-2</v>
      </c>
      <c r="I439">
        <v>24.750699999999998</v>
      </c>
      <c r="J439" t="s">
        <v>1726</v>
      </c>
      <c r="K439" t="s">
        <v>1725</v>
      </c>
      <c r="L439">
        <v>8.0000000000000004E-4</v>
      </c>
      <c r="M439">
        <v>15.816700000000001</v>
      </c>
      <c r="N439">
        <v>5.45E-2</v>
      </c>
      <c r="O439">
        <v>24.750699999999998</v>
      </c>
      <c r="P439" t="s">
        <v>1727</v>
      </c>
      <c r="Q439" t="s">
        <v>1725</v>
      </c>
      <c r="R439">
        <v>0</v>
      </c>
      <c r="S439">
        <v>53.076900000000002</v>
      </c>
      <c r="T439">
        <v>1.6899999999999998E-2</v>
      </c>
      <c r="U439">
        <v>57.515900000000002</v>
      </c>
      <c r="V439" t="s">
        <v>1726</v>
      </c>
      <c r="W439" t="s">
        <v>1725</v>
      </c>
      <c r="X439">
        <v>1E-4</v>
      </c>
      <c r="Y439">
        <v>24.083300000000001</v>
      </c>
      <c r="Z439">
        <v>3.5799999999999998E-2</v>
      </c>
      <c r="AA439">
        <v>28.5304</v>
      </c>
      <c r="AB439" t="s">
        <v>1727</v>
      </c>
      <c r="AC439" t="s">
        <v>1725</v>
      </c>
      <c r="AD439">
        <v>6.9999999999999999E-4</v>
      </c>
      <c r="AE439">
        <v>15.7387</v>
      </c>
      <c r="AF439">
        <v>9.5100000000000004E-2</v>
      </c>
      <c r="AG439">
        <v>11.8818</v>
      </c>
      <c r="AH439" t="s">
        <v>1727</v>
      </c>
      <c r="AI439" t="s">
        <v>1725</v>
      </c>
      <c r="AJ439">
        <v>1E-4</v>
      </c>
      <c r="AK439">
        <v>35.5</v>
      </c>
      <c r="AL439">
        <v>5.45E-2</v>
      </c>
      <c r="AM439">
        <v>32.337000000000003</v>
      </c>
      <c r="AN439" t="s">
        <v>1728</v>
      </c>
      <c r="AO439" t="s">
        <v>1725</v>
      </c>
      <c r="AP439">
        <v>2.0999999999999999E-3</v>
      </c>
      <c r="AQ439">
        <v>10.565300000000001</v>
      </c>
      <c r="AR439">
        <v>4.02E-2</v>
      </c>
      <c r="AS439">
        <v>20.934200000000001</v>
      </c>
      <c r="AT439" t="s">
        <v>1726</v>
      </c>
      <c r="AU439" t="s">
        <v>1725</v>
      </c>
      <c r="AV439">
        <v>2.0000000000000001E-4</v>
      </c>
      <c r="AW439">
        <v>14.2174</v>
      </c>
      <c r="AX439">
        <v>3.3399999999999999E-2</v>
      </c>
      <c r="AY439">
        <v>27.832799999999999</v>
      </c>
      <c r="AZ439" t="s">
        <v>1726</v>
      </c>
      <c r="BA439" t="s">
        <v>1725</v>
      </c>
      <c r="BB439">
        <v>2.0000000000000001E-4</v>
      </c>
      <c r="BC439">
        <v>17.954499999999999</v>
      </c>
      <c r="BD439">
        <v>3.2500000000000001E-2</v>
      </c>
      <c r="BE439">
        <v>29.511900000000001</v>
      </c>
      <c r="BF439" t="s">
        <v>1727</v>
      </c>
      <c r="BG439" t="s">
        <v>1725</v>
      </c>
      <c r="BH439">
        <v>8.0000000000000004E-4</v>
      </c>
      <c r="BI439">
        <v>15.3925</v>
      </c>
      <c r="BJ439">
        <v>3.7400000000000003E-2</v>
      </c>
      <c r="BK439">
        <v>26.846900000000002</v>
      </c>
      <c r="BL439" t="s">
        <v>1727</v>
      </c>
      <c r="BM439" t="s">
        <v>1725</v>
      </c>
      <c r="BN439">
        <v>2.0000000000000001E-4</v>
      </c>
      <c r="BO439">
        <v>23.043500000000002</v>
      </c>
      <c r="BP439">
        <v>2.0400000000000001E-2</v>
      </c>
      <c r="BQ439">
        <v>47.921300000000002</v>
      </c>
      <c r="BR439" t="s">
        <v>1726</v>
      </c>
      <c r="BS439" t="s">
        <v>1725</v>
      </c>
      <c r="BT439">
        <v>0</v>
      </c>
      <c r="BU439">
        <v>34</v>
      </c>
      <c r="BV439">
        <v>3.5700000000000003E-2</v>
      </c>
      <c r="BW439">
        <v>41.567799999999998</v>
      </c>
      <c r="BX439" t="s">
        <v>1726</v>
      </c>
      <c r="BY439" t="s">
        <v>1725</v>
      </c>
      <c r="BZ439">
        <v>1E-4</v>
      </c>
      <c r="CA439">
        <v>23.666699999999999</v>
      </c>
      <c r="CB439">
        <v>4.3299999999999998E-2</v>
      </c>
      <c r="CC439">
        <v>33.042499999999997</v>
      </c>
      <c r="CD439" t="s">
        <v>1727</v>
      </c>
      <c r="CE439" t="s">
        <v>1725</v>
      </c>
      <c r="CF439">
        <v>2.0000000000000001E-4</v>
      </c>
      <c r="CG439">
        <v>16.516100000000002</v>
      </c>
      <c r="CH439">
        <v>3.9E-2</v>
      </c>
      <c r="CI439">
        <v>22.974</v>
      </c>
      <c r="CJ439" t="s">
        <v>1726</v>
      </c>
      <c r="CK439" t="s">
        <v>1725</v>
      </c>
      <c r="CL439">
        <v>1E-4</v>
      </c>
      <c r="CM439">
        <v>17.833300000000001</v>
      </c>
      <c r="CN439">
        <v>1.5599999999999999E-2</v>
      </c>
      <c r="CO439">
        <v>35.132599999999996</v>
      </c>
      <c r="CP439" t="s">
        <v>1726</v>
      </c>
      <c r="CQ439" t="s">
        <v>1725</v>
      </c>
      <c r="CR439">
        <v>2.0000000000000001E-4</v>
      </c>
      <c r="CS439">
        <v>21.863600000000002</v>
      </c>
      <c r="CT439">
        <v>1.95E-2</v>
      </c>
      <c r="CU439">
        <v>43.053800000000003</v>
      </c>
      <c r="CV439" t="s">
        <v>1727</v>
      </c>
      <c r="CW439" t="s">
        <v>1725</v>
      </c>
      <c r="CX439">
        <v>2.9999999999999997E-4</v>
      </c>
      <c r="CY439">
        <v>21.675699999999999</v>
      </c>
      <c r="CZ439">
        <v>2.47E-2</v>
      </c>
      <c r="DA439">
        <v>40.937600000000003</v>
      </c>
      <c r="DB439" t="s">
        <v>1727</v>
      </c>
      <c r="DC439" t="s">
        <v>1725</v>
      </c>
      <c r="DD439">
        <v>4.0000000000000002E-4</v>
      </c>
      <c r="DE439">
        <v>16.835599999999999</v>
      </c>
      <c r="DF439">
        <v>2.4199999999999999E-2</v>
      </c>
      <c r="DG439">
        <v>36.6434</v>
      </c>
      <c r="DH439" t="s">
        <v>1726</v>
      </c>
      <c r="DI439" t="s">
        <v>1725</v>
      </c>
      <c r="DJ439">
        <v>2.0000000000000001E-4</v>
      </c>
      <c r="DK439">
        <v>21.2</v>
      </c>
      <c r="DL439">
        <v>5.5399999999999998E-2</v>
      </c>
      <c r="DM439">
        <v>34.819000000000003</v>
      </c>
      <c r="DN439" t="s">
        <v>1726</v>
      </c>
      <c r="DO439" t="s">
        <v>1725</v>
      </c>
      <c r="DP439">
        <v>1E-4</v>
      </c>
      <c r="DQ439">
        <v>30.461500000000001</v>
      </c>
      <c r="DR439">
        <v>3.78E-2</v>
      </c>
      <c r="DS439">
        <v>45.301499999999997</v>
      </c>
      <c r="DT439">
        <v>4.0000000000000002E-4</v>
      </c>
      <c r="DU439">
        <v>0</v>
      </c>
    </row>
    <row r="440" spans="1:125" x14ac:dyDescent="0.25">
      <c r="A440">
        <v>0</v>
      </c>
      <c r="B440" t="s">
        <v>1729</v>
      </c>
      <c r="C440" t="s">
        <v>32</v>
      </c>
      <c r="D440" t="s">
        <v>1730</v>
      </c>
      <c r="E440" t="s">
        <v>1729</v>
      </c>
      <c r="F440">
        <v>0</v>
      </c>
      <c r="G440">
        <v>76.666700000000006</v>
      </c>
      <c r="H440">
        <v>1.0500000000000001E-2</v>
      </c>
      <c r="I440">
        <v>91.803299999999993</v>
      </c>
      <c r="J440" t="s">
        <v>1730</v>
      </c>
      <c r="K440" t="s">
        <v>1729</v>
      </c>
      <c r="L440">
        <v>0</v>
      </c>
      <c r="M440">
        <v>76.666700000000006</v>
      </c>
      <c r="N440">
        <v>1.0500000000000001E-2</v>
      </c>
      <c r="O440">
        <v>91.803299999999993</v>
      </c>
      <c r="P440" t="s">
        <v>1730</v>
      </c>
      <c r="Q440" t="s">
        <v>1729</v>
      </c>
      <c r="R440">
        <v>0</v>
      </c>
      <c r="S440">
        <v>83.333299999999994</v>
      </c>
      <c r="T440">
        <v>6.3E-3</v>
      </c>
      <c r="U440">
        <v>95.410499999999999</v>
      </c>
      <c r="V440" t="s">
        <v>1730</v>
      </c>
      <c r="W440" t="s">
        <v>1729</v>
      </c>
      <c r="X440">
        <v>0</v>
      </c>
      <c r="Y440">
        <v>100</v>
      </c>
      <c r="Z440">
        <v>5.4999999999999997E-3</v>
      </c>
      <c r="AA440">
        <v>95.953900000000004</v>
      </c>
      <c r="AB440" t="s">
        <v>1730</v>
      </c>
      <c r="AC440" t="s">
        <v>1729</v>
      </c>
      <c r="AD440">
        <v>0</v>
      </c>
      <c r="AE440">
        <v>90</v>
      </c>
      <c r="AF440">
        <v>5.7999999999999996E-3</v>
      </c>
      <c r="AG440">
        <v>96.588800000000006</v>
      </c>
      <c r="AH440" t="s">
        <v>1730</v>
      </c>
      <c r="AI440" t="s">
        <v>1729</v>
      </c>
      <c r="AJ440">
        <v>0</v>
      </c>
      <c r="AK440">
        <v>82.5</v>
      </c>
      <c r="AL440">
        <v>1.21E-2</v>
      </c>
      <c r="AM440">
        <v>95.357100000000003</v>
      </c>
      <c r="AN440" t="s">
        <v>1730</v>
      </c>
      <c r="AO440" t="s">
        <v>1729</v>
      </c>
      <c r="AP440">
        <v>0</v>
      </c>
      <c r="AQ440">
        <v>75</v>
      </c>
      <c r="AR440">
        <v>6.1999999999999998E-3</v>
      </c>
      <c r="AS440">
        <v>83.969300000000004</v>
      </c>
      <c r="AT440" t="s">
        <v>1730</v>
      </c>
      <c r="AU440" t="s">
        <v>1729</v>
      </c>
      <c r="AV440">
        <v>0</v>
      </c>
      <c r="AW440">
        <v>100</v>
      </c>
      <c r="AX440">
        <v>4.0000000000000001E-3</v>
      </c>
      <c r="AY440">
        <v>88.992000000000004</v>
      </c>
      <c r="AZ440" t="s">
        <v>1730</v>
      </c>
      <c r="BA440" t="s">
        <v>1729</v>
      </c>
      <c r="BB440">
        <v>0</v>
      </c>
      <c r="BC440">
        <v>100</v>
      </c>
      <c r="BD440">
        <v>3.3E-3</v>
      </c>
      <c r="BE440">
        <v>92.385099999999994</v>
      </c>
      <c r="BF440" t="s">
        <v>1730</v>
      </c>
      <c r="BG440" t="s">
        <v>1729</v>
      </c>
      <c r="BH440">
        <v>1E-4</v>
      </c>
      <c r="BI440">
        <v>45.333300000000001</v>
      </c>
      <c r="BJ440">
        <v>1.47E-2</v>
      </c>
      <c r="BK440">
        <v>75.387799999999999</v>
      </c>
      <c r="BL440" t="s">
        <v>1730</v>
      </c>
      <c r="BM440" t="s">
        <v>1729</v>
      </c>
      <c r="BN440">
        <v>0</v>
      </c>
      <c r="BO440">
        <v>67.5</v>
      </c>
      <c r="BP440">
        <v>6.8999999999999999E-3</v>
      </c>
      <c r="BQ440">
        <v>89.564599999999999</v>
      </c>
      <c r="BR440" t="s">
        <v>1730</v>
      </c>
      <c r="BS440" t="s">
        <v>1729</v>
      </c>
      <c r="BT440">
        <v>0</v>
      </c>
      <c r="BU440">
        <v>85</v>
      </c>
      <c r="BV440">
        <v>1.0200000000000001E-2</v>
      </c>
      <c r="BW440">
        <v>90.321600000000004</v>
      </c>
      <c r="BX440" t="s">
        <v>1730</v>
      </c>
      <c r="BY440" t="s">
        <v>1729</v>
      </c>
      <c r="BZ440">
        <v>0</v>
      </c>
      <c r="CA440">
        <v>65</v>
      </c>
      <c r="CB440">
        <v>1.2699999999999999E-2</v>
      </c>
      <c r="CC440">
        <v>82.965699999999998</v>
      </c>
      <c r="CD440" t="s">
        <v>1730</v>
      </c>
      <c r="CE440" t="s">
        <v>1729</v>
      </c>
      <c r="CF440">
        <v>0</v>
      </c>
      <c r="CG440">
        <v>70</v>
      </c>
      <c r="CH440">
        <v>7.0000000000000001E-3</v>
      </c>
      <c r="CI440">
        <v>85.344099999999997</v>
      </c>
      <c r="CJ440" t="s">
        <v>1730</v>
      </c>
      <c r="CK440" t="s">
        <v>1729</v>
      </c>
      <c r="CL440">
        <v>0</v>
      </c>
      <c r="CM440">
        <v>100</v>
      </c>
      <c r="CN440">
        <v>2.3E-3</v>
      </c>
      <c r="CO440">
        <v>94.442300000000003</v>
      </c>
      <c r="CP440" t="s">
        <v>1730</v>
      </c>
      <c r="CQ440" t="s">
        <v>1729</v>
      </c>
      <c r="CR440">
        <v>1E-4</v>
      </c>
      <c r="CS440">
        <v>31</v>
      </c>
      <c r="CT440">
        <v>6.7999999999999996E-3</v>
      </c>
      <c r="CU440">
        <v>84.923699999999997</v>
      </c>
      <c r="CV440" t="s">
        <v>1730</v>
      </c>
      <c r="CW440" t="s">
        <v>1729</v>
      </c>
      <c r="CX440">
        <v>1E-4</v>
      </c>
      <c r="CY440">
        <v>32.777799999999999</v>
      </c>
      <c r="CZ440">
        <v>7.9000000000000008E-3</v>
      </c>
      <c r="DA440">
        <v>86.263499999999993</v>
      </c>
      <c r="DB440" t="s">
        <v>1730</v>
      </c>
      <c r="DC440" t="s">
        <v>1729</v>
      </c>
      <c r="DD440">
        <v>0</v>
      </c>
      <c r="DE440">
        <v>100</v>
      </c>
      <c r="DF440">
        <v>3.8999999999999998E-3</v>
      </c>
      <c r="DG440">
        <v>92.863600000000005</v>
      </c>
      <c r="DH440" t="s">
        <v>1730</v>
      </c>
      <c r="DI440" t="s">
        <v>1729</v>
      </c>
      <c r="DJ440">
        <v>0</v>
      </c>
      <c r="DK440">
        <v>85</v>
      </c>
      <c r="DL440">
        <v>1.0500000000000001E-2</v>
      </c>
      <c r="DM440">
        <v>88.342600000000004</v>
      </c>
      <c r="DN440" t="s">
        <v>1730</v>
      </c>
      <c r="DO440" t="s">
        <v>1729</v>
      </c>
      <c r="DP440">
        <v>0</v>
      </c>
      <c r="DQ440">
        <v>85</v>
      </c>
      <c r="DR440">
        <v>8.3000000000000001E-3</v>
      </c>
      <c r="DS440">
        <v>90.849699999999999</v>
      </c>
      <c r="DT440">
        <v>0</v>
      </c>
      <c r="DU440">
        <v>0</v>
      </c>
    </row>
    <row r="441" spans="1:125" x14ac:dyDescent="0.25">
      <c r="A441">
        <v>0</v>
      </c>
      <c r="B441" t="s">
        <v>1731</v>
      </c>
      <c r="C441" t="s">
        <v>32</v>
      </c>
      <c r="D441" t="e">
        <f>-PFLQRVTQ</f>
        <v>#NAME?</v>
      </c>
      <c r="E441" t="s">
        <v>1731</v>
      </c>
      <c r="F441">
        <v>5.9999999999999995E-4</v>
      </c>
      <c r="G441">
        <v>18.8</v>
      </c>
      <c r="H441">
        <v>5.2299999999999999E-2</v>
      </c>
      <c r="I441">
        <v>26.036899999999999</v>
      </c>
      <c r="J441" t="e">
        <f>-PFLQRVTQ</f>
        <v>#NAME?</v>
      </c>
      <c r="K441" t="s">
        <v>1731</v>
      </c>
      <c r="L441">
        <v>5.9999999999999995E-4</v>
      </c>
      <c r="M441">
        <v>18.8</v>
      </c>
      <c r="N441">
        <v>5.2299999999999999E-2</v>
      </c>
      <c r="O441">
        <v>26.036899999999999</v>
      </c>
      <c r="P441" t="s">
        <v>1732</v>
      </c>
      <c r="Q441" t="s">
        <v>1731</v>
      </c>
      <c r="R441">
        <v>0</v>
      </c>
      <c r="S441">
        <v>73.75</v>
      </c>
      <c r="T441">
        <v>6.8999999999999999E-3</v>
      </c>
      <c r="U441">
        <v>95.001499999999993</v>
      </c>
      <c r="V441" t="e">
        <f>-PFLQRVTQ</f>
        <v>#NAME?</v>
      </c>
      <c r="W441" t="s">
        <v>1731</v>
      </c>
      <c r="X441">
        <v>0</v>
      </c>
      <c r="Y441">
        <v>75</v>
      </c>
      <c r="Z441">
        <v>5.1000000000000004E-3</v>
      </c>
      <c r="AA441">
        <v>96.240099999999998</v>
      </c>
      <c r="AB441" t="e">
        <f>-PFLQRVTQ</f>
        <v>#NAME?</v>
      </c>
      <c r="AC441" t="s">
        <v>1731</v>
      </c>
      <c r="AD441">
        <v>0</v>
      </c>
      <c r="AE441">
        <v>70</v>
      </c>
      <c r="AF441">
        <v>8.6E-3</v>
      </c>
      <c r="AG441">
        <v>94.711799999999997</v>
      </c>
      <c r="AH441" t="e">
        <f>-PFLQRVTQ</f>
        <v>#NAME?</v>
      </c>
      <c r="AI441" t="s">
        <v>1731</v>
      </c>
      <c r="AJ441">
        <v>0</v>
      </c>
      <c r="AK441">
        <v>82.5</v>
      </c>
      <c r="AL441">
        <v>8.3000000000000001E-3</v>
      </c>
      <c r="AM441">
        <v>96.809600000000003</v>
      </c>
      <c r="AN441" t="s">
        <v>1732</v>
      </c>
      <c r="AO441" t="s">
        <v>1731</v>
      </c>
      <c r="AP441">
        <v>0</v>
      </c>
      <c r="AQ441">
        <v>72.5</v>
      </c>
      <c r="AR441">
        <v>4.4000000000000003E-3</v>
      </c>
      <c r="AS441">
        <v>91.737300000000005</v>
      </c>
      <c r="AT441" t="e">
        <f>-PFLQRVTQ</f>
        <v>#NAME?</v>
      </c>
      <c r="AU441" t="s">
        <v>1731</v>
      </c>
      <c r="AV441">
        <v>0</v>
      </c>
      <c r="AW441">
        <v>100</v>
      </c>
      <c r="AX441">
        <v>2.7000000000000001E-3</v>
      </c>
      <c r="AY441">
        <v>94.818299999999994</v>
      </c>
      <c r="AZ441" t="e">
        <f>-PFLQRVTQ</f>
        <v>#NAME?</v>
      </c>
      <c r="BA441" t="s">
        <v>1731</v>
      </c>
      <c r="BB441">
        <v>0</v>
      </c>
      <c r="BC441">
        <v>100</v>
      </c>
      <c r="BD441">
        <v>2.5999999999999999E-3</v>
      </c>
      <c r="BE441">
        <v>95.339100000000002</v>
      </c>
      <c r="BF441" t="s">
        <v>1732</v>
      </c>
      <c r="BG441" t="s">
        <v>1731</v>
      </c>
      <c r="BH441">
        <v>0</v>
      </c>
      <c r="BI441">
        <v>58.125</v>
      </c>
      <c r="BJ441">
        <v>9.9000000000000008E-3</v>
      </c>
      <c r="BK441">
        <v>90.737799999999993</v>
      </c>
      <c r="BL441" t="s">
        <v>1732</v>
      </c>
      <c r="BM441" t="s">
        <v>1731</v>
      </c>
      <c r="BN441">
        <v>0</v>
      </c>
      <c r="BO441">
        <v>90</v>
      </c>
      <c r="BP441">
        <v>3.3999999999999998E-3</v>
      </c>
      <c r="BQ441">
        <v>96.730400000000003</v>
      </c>
      <c r="BR441" t="e">
        <f>-PFLQRVTQ</f>
        <v>#NAME?</v>
      </c>
      <c r="BS441" t="s">
        <v>1731</v>
      </c>
      <c r="BT441">
        <v>0</v>
      </c>
      <c r="BU441">
        <v>57.5</v>
      </c>
      <c r="BV441">
        <v>9.1999999999999998E-3</v>
      </c>
      <c r="BW441">
        <v>92.381399999999999</v>
      </c>
      <c r="BX441" t="s">
        <v>1732</v>
      </c>
      <c r="BY441" t="s">
        <v>1731</v>
      </c>
      <c r="BZ441">
        <v>0</v>
      </c>
      <c r="CA441">
        <v>62.5</v>
      </c>
      <c r="CB441">
        <v>1.18E-2</v>
      </c>
      <c r="CC441">
        <v>85.170699999999997</v>
      </c>
      <c r="CD441" t="s">
        <v>1732</v>
      </c>
      <c r="CE441" t="s">
        <v>1731</v>
      </c>
      <c r="CF441">
        <v>0</v>
      </c>
      <c r="CG441">
        <v>80</v>
      </c>
      <c r="CH441">
        <v>4.7000000000000002E-3</v>
      </c>
      <c r="CI441">
        <v>93.906599999999997</v>
      </c>
      <c r="CJ441" t="e">
        <f>-PFLQRVTQ</f>
        <v>#NAME?</v>
      </c>
      <c r="CK441" t="s">
        <v>1731</v>
      </c>
      <c r="CL441">
        <v>0</v>
      </c>
      <c r="CM441">
        <v>100</v>
      </c>
      <c r="CN441">
        <v>1.8E-3</v>
      </c>
      <c r="CO441">
        <v>95.894800000000004</v>
      </c>
      <c r="CP441" t="e">
        <f>-PFLQRVTQ</f>
        <v>#NAME?</v>
      </c>
      <c r="CQ441" t="s">
        <v>1731</v>
      </c>
      <c r="CR441">
        <v>0</v>
      </c>
      <c r="CS441">
        <v>90</v>
      </c>
      <c r="CT441">
        <v>2.8999999999999998E-3</v>
      </c>
      <c r="CU441">
        <v>96.657499999999999</v>
      </c>
      <c r="CV441" t="e">
        <f>-PFLQRVTQ</f>
        <v>#NAME?</v>
      </c>
      <c r="CW441" t="s">
        <v>1731</v>
      </c>
      <c r="CX441">
        <v>0</v>
      </c>
      <c r="CY441">
        <v>90</v>
      </c>
      <c r="CZ441">
        <v>3.7000000000000002E-3</v>
      </c>
      <c r="DA441">
        <v>96.4816</v>
      </c>
      <c r="DB441" t="e">
        <f>-PFLQRVTQ</f>
        <v>#NAME?</v>
      </c>
      <c r="DC441" t="s">
        <v>1731</v>
      </c>
      <c r="DD441">
        <v>0</v>
      </c>
      <c r="DE441">
        <v>80</v>
      </c>
      <c r="DF441">
        <v>2.5999999999999999E-3</v>
      </c>
      <c r="DG441">
        <v>96.1297</v>
      </c>
      <c r="DH441" t="e">
        <f>-PFLQRVTQ</f>
        <v>#NAME?</v>
      </c>
      <c r="DI441" t="s">
        <v>1731</v>
      </c>
      <c r="DJ441">
        <v>0</v>
      </c>
      <c r="DK441">
        <v>85</v>
      </c>
      <c r="DL441">
        <v>8.8999999999999999E-3</v>
      </c>
      <c r="DM441">
        <v>91.456800000000001</v>
      </c>
      <c r="DN441" t="e">
        <f>-PFLQRVTQ</f>
        <v>#NAME?</v>
      </c>
      <c r="DO441" t="s">
        <v>1731</v>
      </c>
      <c r="DP441">
        <v>0</v>
      </c>
      <c r="DQ441">
        <v>75</v>
      </c>
      <c r="DR441">
        <v>7.9000000000000008E-3</v>
      </c>
      <c r="DS441">
        <v>91.645200000000003</v>
      </c>
      <c r="DT441">
        <v>1E-4</v>
      </c>
      <c r="DU441">
        <v>0</v>
      </c>
    </row>
    <row r="442" spans="1:125" x14ac:dyDescent="0.25">
      <c r="A442">
        <v>0</v>
      </c>
      <c r="B442" t="s">
        <v>1733</v>
      </c>
      <c r="C442" t="s">
        <v>32</v>
      </c>
      <c r="D442" t="s">
        <v>1734</v>
      </c>
      <c r="E442" t="s">
        <v>1733</v>
      </c>
      <c r="F442">
        <v>0</v>
      </c>
      <c r="G442">
        <v>62.142899999999997</v>
      </c>
      <c r="H442">
        <v>2.1700000000000001E-2</v>
      </c>
      <c r="I442">
        <v>64.283900000000003</v>
      </c>
      <c r="J442" t="s">
        <v>1734</v>
      </c>
      <c r="K442" t="s">
        <v>1733</v>
      </c>
      <c r="L442">
        <v>0</v>
      </c>
      <c r="M442">
        <v>62.142899999999997</v>
      </c>
      <c r="N442">
        <v>2.1700000000000001E-2</v>
      </c>
      <c r="O442">
        <v>64.283900000000003</v>
      </c>
      <c r="P442" t="s">
        <v>1735</v>
      </c>
      <c r="Q442" t="s">
        <v>1733</v>
      </c>
      <c r="R442">
        <v>2.0000000000000001E-4</v>
      </c>
      <c r="S442">
        <v>31.142900000000001</v>
      </c>
      <c r="T442">
        <v>3.2399999999999998E-2</v>
      </c>
      <c r="U442">
        <v>22.246700000000001</v>
      </c>
      <c r="V442" t="s">
        <v>1735</v>
      </c>
      <c r="W442" t="s">
        <v>1733</v>
      </c>
      <c r="X442">
        <v>0</v>
      </c>
      <c r="Y442">
        <v>65</v>
      </c>
      <c r="Z442">
        <v>1.34E-2</v>
      </c>
      <c r="AA442">
        <v>73.904899999999998</v>
      </c>
      <c r="AB442" t="s">
        <v>1736</v>
      </c>
      <c r="AC442" t="s">
        <v>1733</v>
      </c>
      <c r="AD442">
        <v>0</v>
      </c>
      <c r="AE442">
        <v>62.5</v>
      </c>
      <c r="AF442">
        <v>1.95E-2</v>
      </c>
      <c r="AG442">
        <v>69.108900000000006</v>
      </c>
      <c r="AH442" t="s">
        <v>1735</v>
      </c>
      <c r="AI442" t="s">
        <v>1733</v>
      </c>
      <c r="AJ442">
        <v>0</v>
      </c>
      <c r="AK442">
        <v>70</v>
      </c>
      <c r="AL442">
        <v>2.5399999999999999E-2</v>
      </c>
      <c r="AM442">
        <v>73.253799999999998</v>
      </c>
      <c r="AN442" t="s">
        <v>1736</v>
      </c>
      <c r="AO442" t="s">
        <v>1733</v>
      </c>
      <c r="AP442">
        <v>0</v>
      </c>
      <c r="AQ442">
        <v>54.285699999999999</v>
      </c>
      <c r="AR442">
        <v>1.38E-2</v>
      </c>
      <c r="AS442">
        <v>55.9315</v>
      </c>
      <c r="AT442" t="s">
        <v>1736</v>
      </c>
      <c r="AU442" t="s">
        <v>1733</v>
      </c>
      <c r="AV442">
        <v>0</v>
      </c>
      <c r="AW442">
        <v>65</v>
      </c>
      <c r="AX442">
        <v>9.4000000000000004E-3</v>
      </c>
      <c r="AY442">
        <v>65.483000000000004</v>
      </c>
      <c r="AZ442" t="s">
        <v>1736</v>
      </c>
      <c r="BA442" t="s">
        <v>1733</v>
      </c>
      <c r="BB442">
        <v>0</v>
      </c>
      <c r="BC442">
        <v>70</v>
      </c>
      <c r="BD442">
        <v>9.1000000000000004E-3</v>
      </c>
      <c r="BE442">
        <v>67.163200000000003</v>
      </c>
      <c r="BF442" t="s">
        <v>1735</v>
      </c>
      <c r="BG442" t="s">
        <v>1733</v>
      </c>
      <c r="BH442">
        <v>4.0000000000000002E-4</v>
      </c>
      <c r="BI442">
        <v>20.68</v>
      </c>
      <c r="BJ442">
        <v>3.5000000000000003E-2</v>
      </c>
      <c r="BK442">
        <v>29.798999999999999</v>
      </c>
      <c r="BL442" t="s">
        <v>1735</v>
      </c>
      <c r="BM442" t="s">
        <v>1733</v>
      </c>
      <c r="BN442">
        <v>0</v>
      </c>
      <c r="BO442">
        <v>58.333300000000001</v>
      </c>
      <c r="BP442">
        <v>1.09E-2</v>
      </c>
      <c r="BQ442">
        <v>74.333100000000002</v>
      </c>
      <c r="BR442" t="s">
        <v>1735</v>
      </c>
      <c r="BS442" t="s">
        <v>1733</v>
      </c>
      <c r="BT442">
        <v>1E-4</v>
      </c>
      <c r="BU442">
        <v>21.923100000000002</v>
      </c>
      <c r="BV442">
        <v>4.9200000000000001E-2</v>
      </c>
      <c r="BW442">
        <v>28.831399999999999</v>
      </c>
      <c r="BX442" t="s">
        <v>1735</v>
      </c>
      <c r="BY442" t="s">
        <v>1733</v>
      </c>
      <c r="BZ442">
        <v>2.0000000000000001E-4</v>
      </c>
      <c r="CA442">
        <v>20.791699999999999</v>
      </c>
      <c r="CB442">
        <v>6.2300000000000001E-2</v>
      </c>
      <c r="CC442">
        <v>20.982299999999999</v>
      </c>
      <c r="CD442" t="s">
        <v>1735</v>
      </c>
      <c r="CE442" t="s">
        <v>1733</v>
      </c>
      <c r="CF442">
        <v>0</v>
      </c>
      <c r="CG442">
        <v>43</v>
      </c>
      <c r="CH442">
        <v>2.1999999999999999E-2</v>
      </c>
      <c r="CI442">
        <v>41.663800000000002</v>
      </c>
      <c r="CJ442" t="s">
        <v>1736</v>
      </c>
      <c r="CK442" t="s">
        <v>1733</v>
      </c>
      <c r="CL442">
        <v>0</v>
      </c>
      <c r="CM442">
        <v>70</v>
      </c>
      <c r="CN442">
        <v>5.8999999999999999E-3</v>
      </c>
      <c r="CO442">
        <v>70.353499999999997</v>
      </c>
      <c r="CP442" t="s">
        <v>1736</v>
      </c>
      <c r="CQ442" t="s">
        <v>1733</v>
      </c>
      <c r="CR442">
        <v>0</v>
      </c>
      <c r="CS442">
        <v>62.5</v>
      </c>
      <c r="CT442">
        <v>8.5000000000000006E-3</v>
      </c>
      <c r="CU442">
        <v>77.213399999999993</v>
      </c>
      <c r="CV442" t="s">
        <v>1736</v>
      </c>
      <c r="CW442" t="s">
        <v>1733</v>
      </c>
      <c r="CX442">
        <v>0</v>
      </c>
      <c r="CY442">
        <v>65</v>
      </c>
      <c r="CZ442">
        <v>1.0500000000000001E-2</v>
      </c>
      <c r="DA442">
        <v>76.697000000000003</v>
      </c>
      <c r="DB442" t="s">
        <v>1736</v>
      </c>
      <c r="DC442" t="s">
        <v>1733</v>
      </c>
      <c r="DD442">
        <v>0</v>
      </c>
      <c r="DE442">
        <v>62.5</v>
      </c>
      <c r="DF442">
        <v>9.9000000000000008E-3</v>
      </c>
      <c r="DG442">
        <v>67.860600000000005</v>
      </c>
      <c r="DH442" t="s">
        <v>1735</v>
      </c>
      <c r="DI442" t="s">
        <v>1733</v>
      </c>
      <c r="DJ442">
        <v>0</v>
      </c>
      <c r="DK442">
        <v>45</v>
      </c>
      <c r="DL442">
        <v>3.73E-2</v>
      </c>
      <c r="DM442">
        <v>48.061100000000003</v>
      </c>
      <c r="DN442" t="s">
        <v>1735</v>
      </c>
      <c r="DO442" t="s">
        <v>1733</v>
      </c>
      <c r="DP442">
        <v>0</v>
      </c>
      <c r="DQ442">
        <v>45</v>
      </c>
      <c r="DR442">
        <v>3.1300000000000001E-2</v>
      </c>
      <c r="DS442">
        <v>51.712200000000003</v>
      </c>
      <c r="DT442">
        <v>1E-4</v>
      </c>
      <c r="DU442">
        <v>0</v>
      </c>
    </row>
    <row r="443" spans="1:125" x14ac:dyDescent="0.25">
      <c r="A443">
        <v>0</v>
      </c>
      <c r="B443" t="s">
        <v>1737</v>
      </c>
      <c r="C443" t="s">
        <v>32</v>
      </c>
      <c r="D443" t="s">
        <v>1738</v>
      </c>
      <c r="E443" t="s">
        <v>1737</v>
      </c>
      <c r="F443">
        <v>0</v>
      </c>
      <c r="G443">
        <v>80</v>
      </c>
      <c r="H443">
        <v>1.6899999999999998E-2</v>
      </c>
      <c r="I443">
        <v>75.806299999999993</v>
      </c>
      <c r="J443" t="s">
        <v>1738</v>
      </c>
      <c r="K443" t="s">
        <v>1737</v>
      </c>
      <c r="L443">
        <v>0</v>
      </c>
      <c r="M443">
        <v>80</v>
      </c>
      <c r="N443">
        <v>1.6899999999999998E-2</v>
      </c>
      <c r="O443">
        <v>75.806299999999993</v>
      </c>
      <c r="P443" t="s">
        <v>1738</v>
      </c>
      <c r="Q443" t="s">
        <v>1737</v>
      </c>
      <c r="R443">
        <v>0</v>
      </c>
      <c r="S443">
        <v>90</v>
      </c>
      <c r="T443">
        <v>8.8000000000000005E-3</v>
      </c>
      <c r="U443">
        <v>89.539900000000003</v>
      </c>
      <c r="V443" t="s">
        <v>1738</v>
      </c>
      <c r="W443" t="s">
        <v>1737</v>
      </c>
      <c r="X443">
        <v>0</v>
      </c>
      <c r="Y443">
        <v>75</v>
      </c>
      <c r="Z443">
        <v>1.0800000000000001E-2</v>
      </c>
      <c r="AA443">
        <v>82.937899999999999</v>
      </c>
      <c r="AB443" t="s">
        <v>1738</v>
      </c>
      <c r="AC443" t="s">
        <v>1737</v>
      </c>
      <c r="AD443">
        <v>0</v>
      </c>
      <c r="AE443">
        <v>80</v>
      </c>
      <c r="AF443">
        <v>1.14E-2</v>
      </c>
      <c r="AG443">
        <v>88.938400000000001</v>
      </c>
      <c r="AH443" t="s">
        <v>1739</v>
      </c>
      <c r="AI443" t="s">
        <v>1737</v>
      </c>
      <c r="AJ443">
        <v>0</v>
      </c>
      <c r="AK443">
        <v>80</v>
      </c>
      <c r="AL443">
        <v>1.9300000000000001E-2</v>
      </c>
      <c r="AM443">
        <v>84.917599999999993</v>
      </c>
      <c r="AN443" t="s">
        <v>1738</v>
      </c>
      <c r="AO443" t="s">
        <v>1737</v>
      </c>
      <c r="AP443">
        <v>0</v>
      </c>
      <c r="AQ443">
        <v>56.25</v>
      </c>
      <c r="AR443">
        <v>1.7100000000000001E-2</v>
      </c>
      <c r="AS443">
        <v>47.4208</v>
      </c>
      <c r="AT443" t="s">
        <v>1738</v>
      </c>
      <c r="AU443" t="s">
        <v>1737</v>
      </c>
      <c r="AV443">
        <v>0</v>
      </c>
      <c r="AW443">
        <v>39</v>
      </c>
      <c r="AX443">
        <v>2.86E-2</v>
      </c>
      <c r="AY443">
        <v>31.690999999999999</v>
      </c>
      <c r="AZ443" t="s">
        <v>1738</v>
      </c>
      <c r="BA443" t="s">
        <v>1737</v>
      </c>
      <c r="BB443">
        <v>0</v>
      </c>
      <c r="BC443">
        <v>44</v>
      </c>
      <c r="BD443">
        <v>2.64E-2</v>
      </c>
      <c r="BE443">
        <v>34.818100000000001</v>
      </c>
      <c r="BF443" t="s">
        <v>1738</v>
      </c>
      <c r="BG443" t="s">
        <v>1737</v>
      </c>
      <c r="BH443">
        <v>0</v>
      </c>
      <c r="BI443">
        <v>60.833300000000001</v>
      </c>
      <c r="BJ443">
        <v>1.7500000000000002E-2</v>
      </c>
      <c r="BK443">
        <v>66.032300000000006</v>
      </c>
      <c r="BL443" t="s">
        <v>1738</v>
      </c>
      <c r="BM443" t="s">
        <v>1737</v>
      </c>
      <c r="BN443">
        <v>0</v>
      </c>
      <c r="BO443">
        <v>43</v>
      </c>
      <c r="BP443">
        <v>2.6599999999999999E-2</v>
      </c>
      <c r="BQ443">
        <v>37.909199999999998</v>
      </c>
      <c r="BR443" t="s">
        <v>1740</v>
      </c>
      <c r="BS443" t="s">
        <v>1737</v>
      </c>
      <c r="BT443">
        <v>0</v>
      </c>
      <c r="BU443">
        <v>62.5</v>
      </c>
      <c r="BV443">
        <v>1.89E-2</v>
      </c>
      <c r="BW443">
        <v>69.538600000000002</v>
      </c>
      <c r="BX443" t="s">
        <v>1741</v>
      </c>
      <c r="BY443" t="s">
        <v>1737</v>
      </c>
      <c r="BZ443">
        <v>0</v>
      </c>
      <c r="CA443">
        <v>75</v>
      </c>
      <c r="CB443">
        <v>1.6299999999999999E-2</v>
      </c>
      <c r="CC443">
        <v>73.779300000000006</v>
      </c>
      <c r="CD443" t="s">
        <v>1740</v>
      </c>
      <c r="CE443" t="s">
        <v>1737</v>
      </c>
      <c r="CF443">
        <v>0</v>
      </c>
      <c r="CG443">
        <v>80</v>
      </c>
      <c r="CH443">
        <v>8.5000000000000006E-3</v>
      </c>
      <c r="CI443">
        <v>79.270099999999999</v>
      </c>
      <c r="CJ443" t="s">
        <v>1738</v>
      </c>
      <c r="CK443" t="s">
        <v>1737</v>
      </c>
      <c r="CL443">
        <v>0</v>
      </c>
      <c r="CM443">
        <v>45</v>
      </c>
      <c r="CN443">
        <v>1.1900000000000001E-2</v>
      </c>
      <c r="CO443">
        <v>44.414499999999997</v>
      </c>
      <c r="CP443" t="s">
        <v>1738</v>
      </c>
      <c r="CQ443" t="s">
        <v>1737</v>
      </c>
      <c r="CR443">
        <v>1E-4</v>
      </c>
      <c r="CS443">
        <v>33.4</v>
      </c>
      <c r="CT443">
        <v>2.69E-2</v>
      </c>
      <c r="CU443">
        <v>31.316800000000001</v>
      </c>
      <c r="CV443" t="s">
        <v>1738</v>
      </c>
      <c r="CW443" t="s">
        <v>1737</v>
      </c>
      <c r="CX443">
        <v>1E-4</v>
      </c>
      <c r="CY443">
        <v>32.333300000000001</v>
      </c>
      <c r="CZ443">
        <v>3.1199999999999999E-2</v>
      </c>
      <c r="DA443">
        <v>32.356900000000003</v>
      </c>
      <c r="DB443" t="s">
        <v>1738</v>
      </c>
      <c r="DC443" t="s">
        <v>1737</v>
      </c>
      <c r="DD443">
        <v>0</v>
      </c>
      <c r="DE443">
        <v>37</v>
      </c>
      <c r="DF443">
        <v>2.2700000000000001E-2</v>
      </c>
      <c r="DG443">
        <v>38.754600000000003</v>
      </c>
      <c r="DH443" t="s">
        <v>1738</v>
      </c>
      <c r="DI443" t="s">
        <v>1737</v>
      </c>
      <c r="DJ443">
        <v>0</v>
      </c>
      <c r="DK443">
        <v>38.333300000000001</v>
      </c>
      <c r="DL443">
        <v>4.19E-2</v>
      </c>
      <c r="DM443">
        <v>44.050400000000003</v>
      </c>
      <c r="DN443" t="s">
        <v>1738</v>
      </c>
      <c r="DO443" t="s">
        <v>1737</v>
      </c>
      <c r="DP443">
        <v>0</v>
      </c>
      <c r="DQ443">
        <v>42</v>
      </c>
      <c r="DR443">
        <v>3.9100000000000003E-2</v>
      </c>
      <c r="DS443">
        <v>44.142899999999997</v>
      </c>
      <c r="DT443">
        <v>0</v>
      </c>
      <c r="DU443">
        <v>0</v>
      </c>
    </row>
    <row r="444" spans="1:125" x14ac:dyDescent="0.25">
      <c r="A444">
        <v>0</v>
      </c>
      <c r="B444" t="s">
        <v>1742</v>
      </c>
      <c r="C444" t="s">
        <v>32</v>
      </c>
      <c r="D444" t="s">
        <v>1743</v>
      </c>
      <c r="E444" t="s">
        <v>1742</v>
      </c>
      <c r="F444">
        <v>5.0000000000000001E-4</v>
      </c>
      <c r="G444">
        <v>20.235299999999999</v>
      </c>
      <c r="H444">
        <v>4.9500000000000002E-2</v>
      </c>
      <c r="I444">
        <v>27.794799999999999</v>
      </c>
      <c r="J444" t="s">
        <v>1743</v>
      </c>
      <c r="K444" t="s">
        <v>1742</v>
      </c>
      <c r="L444">
        <v>5.0000000000000001E-4</v>
      </c>
      <c r="M444">
        <v>20.235299999999999</v>
      </c>
      <c r="N444">
        <v>4.9500000000000002E-2</v>
      </c>
      <c r="O444">
        <v>27.794799999999999</v>
      </c>
      <c r="P444" t="s">
        <v>1743</v>
      </c>
      <c r="Q444" t="s">
        <v>1742</v>
      </c>
      <c r="R444">
        <v>1E-4</v>
      </c>
      <c r="S444">
        <v>35.666699999999999</v>
      </c>
      <c r="T444">
        <v>2.3199999999999998E-2</v>
      </c>
      <c r="U444">
        <v>38.578600000000002</v>
      </c>
      <c r="V444" t="s">
        <v>1743</v>
      </c>
      <c r="W444" t="s">
        <v>1742</v>
      </c>
      <c r="X444">
        <v>1E-4</v>
      </c>
      <c r="Y444">
        <v>32.5</v>
      </c>
      <c r="Z444">
        <v>2.1299999999999999E-2</v>
      </c>
      <c r="AA444">
        <v>51.241500000000002</v>
      </c>
      <c r="AB444" t="s">
        <v>1743</v>
      </c>
      <c r="AC444" t="s">
        <v>1742</v>
      </c>
      <c r="AD444">
        <v>2.9999999999999997E-4</v>
      </c>
      <c r="AE444">
        <v>20.2273</v>
      </c>
      <c r="AF444">
        <v>4.1000000000000002E-2</v>
      </c>
      <c r="AG444">
        <v>35.283200000000001</v>
      </c>
      <c r="AH444" t="s">
        <v>1743</v>
      </c>
      <c r="AI444" t="s">
        <v>1742</v>
      </c>
      <c r="AJ444">
        <v>4.0000000000000002E-4</v>
      </c>
      <c r="AK444">
        <v>18.387799999999999</v>
      </c>
      <c r="AL444">
        <v>4.99E-2</v>
      </c>
      <c r="AM444">
        <v>36.700499999999998</v>
      </c>
      <c r="AN444" t="s">
        <v>1743</v>
      </c>
      <c r="AO444" t="s">
        <v>1742</v>
      </c>
      <c r="AP444">
        <v>1.3100000000000001E-2</v>
      </c>
      <c r="AQ444">
        <v>4.2948000000000004</v>
      </c>
      <c r="AR444">
        <v>7.5800000000000006E-2</v>
      </c>
      <c r="AS444">
        <v>9.1316000000000006</v>
      </c>
      <c r="AT444" t="s">
        <v>1743</v>
      </c>
      <c r="AU444" t="s">
        <v>1742</v>
      </c>
      <c r="AV444">
        <v>1.9E-3</v>
      </c>
      <c r="AW444">
        <v>6.6304999999999996</v>
      </c>
      <c r="AX444">
        <v>5.7599999999999998E-2</v>
      </c>
      <c r="AY444">
        <v>16.834099999999999</v>
      </c>
      <c r="AZ444" t="s">
        <v>1743</v>
      </c>
      <c r="BA444" t="s">
        <v>1742</v>
      </c>
      <c r="BB444">
        <v>4.4999999999999997E-3</v>
      </c>
      <c r="BC444">
        <v>6.0972999999999997</v>
      </c>
      <c r="BD444">
        <v>6.9000000000000006E-2</v>
      </c>
      <c r="BE444">
        <v>14.6623</v>
      </c>
      <c r="BF444" t="s">
        <v>1743</v>
      </c>
      <c r="BG444" t="s">
        <v>1742</v>
      </c>
      <c r="BH444">
        <v>1.1299999999999999E-2</v>
      </c>
      <c r="BI444">
        <v>3.2953999999999999</v>
      </c>
      <c r="BJ444">
        <v>7.5499999999999998E-2</v>
      </c>
      <c r="BK444">
        <v>6.0198999999999998</v>
      </c>
      <c r="BL444" t="s">
        <v>1743</v>
      </c>
      <c r="BM444" t="s">
        <v>1742</v>
      </c>
      <c r="BN444">
        <v>1.8100000000000002E-2</v>
      </c>
      <c r="BO444">
        <v>2.9178000000000002</v>
      </c>
      <c r="BP444">
        <v>9.11E-2</v>
      </c>
      <c r="BQ444">
        <v>7.2835999999999999</v>
      </c>
      <c r="BR444" t="s">
        <v>1743</v>
      </c>
      <c r="BS444" t="s">
        <v>1742</v>
      </c>
      <c r="BT444">
        <v>1.9E-3</v>
      </c>
      <c r="BU444">
        <v>5.3457999999999997</v>
      </c>
      <c r="BV444">
        <v>0.1</v>
      </c>
      <c r="BW444">
        <v>9.3179999999999996</v>
      </c>
      <c r="BX444" t="s">
        <v>1744</v>
      </c>
      <c r="BY444" t="s">
        <v>1742</v>
      </c>
      <c r="BZ444">
        <v>2.5999999999999999E-3</v>
      </c>
      <c r="CA444">
        <v>6.2022000000000004</v>
      </c>
      <c r="CB444">
        <v>0.1017</v>
      </c>
      <c r="CC444">
        <v>9.6477000000000004</v>
      </c>
      <c r="CD444" t="s">
        <v>1744</v>
      </c>
      <c r="CE444" t="s">
        <v>1742</v>
      </c>
      <c r="CF444">
        <v>5.7000000000000002E-3</v>
      </c>
      <c r="CG444">
        <v>3.2925</v>
      </c>
      <c r="CH444">
        <v>9.3799999999999994E-2</v>
      </c>
      <c r="CI444">
        <v>6.1529999999999996</v>
      </c>
      <c r="CJ444" t="s">
        <v>1743</v>
      </c>
      <c r="CK444" t="s">
        <v>1742</v>
      </c>
      <c r="CL444">
        <v>2.5999999999999999E-3</v>
      </c>
      <c r="CM444">
        <v>4.6917</v>
      </c>
      <c r="CN444">
        <v>3.9199999999999999E-2</v>
      </c>
      <c r="CO444">
        <v>12.241899999999999</v>
      </c>
      <c r="CP444" t="s">
        <v>1743</v>
      </c>
      <c r="CQ444" t="s">
        <v>1742</v>
      </c>
      <c r="CR444">
        <v>7.6E-3</v>
      </c>
      <c r="CS444">
        <v>4.3129999999999997</v>
      </c>
      <c r="CT444">
        <v>5.7799999999999997E-2</v>
      </c>
      <c r="CU444">
        <v>11.5716</v>
      </c>
      <c r="CV444" t="s">
        <v>1743</v>
      </c>
      <c r="CW444" t="s">
        <v>1742</v>
      </c>
      <c r="CX444">
        <v>1.47E-2</v>
      </c>
      <c r="CY444">
        <v>3.9285000000000001</v>
      </c>
      <c r="CZ444">
        <v>7.0900000000000005E-2</v>
      </c>
      <c r="DA444">
        <v>10.5787</v>
      </c>
      <c r="DB444" t="s">
        <v>1743</v>
      </c>
      <c r="DC444" t="s">
        <v>1742</v>
      </c>
      <c r="DD444">
        <v>1.3599999999999999E-2</v>
      </c>
      <c r="DE444">
        <v>3.7204000000000002</v>
      </c>
      <c r="DF444">
        <v>7.1199999999999999E-2</v>
      </c>
      <c r="DG444">
        <v>10.851000000000001</v>
      </c>
      <c r="DH444" t="s">
        <v>1743</v>
      </c>
      <c r="DI444" t="s">
        <v>1742</v>
      </c>
      <c r="DJ444">
        <v>3.7000000000000002E-3</v>
      </c>
      <c r="DK444">
        <v>6.3716999999999997</v>
      </c>
      <c r="DL444">
        <v>0.14560000000000001</v>
      </c>
      <c r="DM444">
        <v>10.895</v>
      </c>
      <c r="DN444" t="s">
        <v>1743</v>
      </c>
      <c r="DO444" t="s">
        <v>1742</v>
      </c>
      <c r="DP444">
        <v>6.3E-3</v>
      </c>
      <c r="DQ444">
        <v>7.0281000000000002</v>
      </c>
      <c r="DR444">
        <v>0.104</v>
      </c>
      <c r="DS444">
        <v>16.231000000000002</v>
      </c>
      <c r="DT444">
        <v>5.4999999999999997E-3</v>
      </c>
      <c r="DU444">
        <v>0</v>
      </c>
    </row>
    <row r="445" spans="1:125" x14ac:dyDescent="0.25">
      <c r="A445">
        <v>0</v>
      </c>
      <c r="B445" t="s">
        <v>1745</v>
      </c>
      <c r="C445" t="s">
        <v>32</v>
      </c>
      <c r="D445" t="s">
        <v>1746</v>
      </c>
      <c r="E445" t="s">
        <v>1745</v>
      </c>
      <c r="F445">
        <v>1E-4</v>
      </c>
      <c r="G445">
        <v>34.9</v>
      </c>
      <c r="H445">
        <v>4.0899999999999999E-2</v>
      </c>
      <c r="I445">
        <v>34.852400000000003</v>
      </c>
      <c r="J445" t="s">
        <v>1746</v>
      </c>
      <c r="K445" t="s">
        <v>1745</v>
      </c>
      <c r="L445">
        <v>1E-4</v>
      </c>
      <c r="M445">
        <v>34.9</v>
      </c>
      <c r="N445">
        <v>4.0899999999999999E-2</v>
      </c>
      <c r="O445">
        <v>34.852400000000003</v>
      </c>
      <c r="P445" t="s">
        <v>1746</v>
      </c>
      <c r="Q445" t="s">
        <v>1745</v>
      </c>
      <c r="R445">
        <v>0</v>
      </c>
      <c r="S445">
        <v>60.714300000000001</v>
      </c>
      <c r="T445">
        <v>1.7500000000000002E-2</v>
      </c>
      <c r="U445">
        <v>55.375599999999999</v>
      </c>
      <c r="V445" t="s">
        <v>1746</v>
      </c>
      <c r="W445" t="s">
        <v>1745</v>
      </c>
      <c r="X445">
        <v>0</v>
      </c>
      <c r="Y445">
        <v>85</v>
      </c>
      <c r="Z445">
        <v>8.8000000000000005E-3</v>
      </c>
      <c r="AA445">
        <v>89.792900000000003</v>
      </c>
      <c r="AB445" t="s">
        <v>1746</v>
      </c>
      <c r="AC445" t="s">
        <v>1745</v>
      </c>
      <c r="AD445">
        <v>0</v>
      </c>
      <c r="AE445">
        <v>67.5</v>
      </c>
      <c r="AF445">
        <v>1.7299999999999999E-2</v>
      </c>
      <c r="AG445">
        <v>74.325800000000001</v>
      </c>
      <c r="AH445" t="s">
        <v>1746</v>
      </c>
      <c r="AI445" t="s">
        <v>1745</v>
      </c>
      <c r="AJ445">
        <v>0</v>
      </c>
      <c r="AK445">
        <v>70</v>
      </c>
      <c r="AL445">
        <v>2.5000000000000001E-2</v>
      </c>
      <c r="AM445">
        <v>74.011399999999995</v>
      </c>
      <c r="AN445" t="s">
        <v>1746</v>
      </c>
      <c r="AO445" t="s">
        <v>1745</v>
      </c>
      <c r="AP445">
        <v>1E-4</v>
      </c>
      <c r="AQ445">
        <v>34.75</v>
      </c>
      <c r="AR445">
        <v>1.8599999999999998E-2</v>
      </c>
      <c r="AS445">
        <v>44.2485</v>
      </c>
      <c r="AT445" t="s">
        <v>1746</v>
      </c>
      <c r="AU445" t="s">
        <v>1745</v>
      </c>
      <c r="AV445">
        <v>0</v>
      </c>
      <c r="AW445">
        <v>32</v>
      </c>
      <c r="AX445">
        <v>1.78E-2</v>
      </c>
      <c r="AY445">
        <v>45.223500000000001</v>
      </c>
      <c r="AZ445" t="s">
        <v>1746</v>
      </c>
      <c r="BA445" t="s">
        <v>1745</v>
      </c>
      <c r="BB445">
        <v>0</v>
      </c>
      <c r="BC445">
        <v>42</v>
      </c>
      <c r="BD445">
        <v>1.5900000000000001E-2</v>
      </c>
      <c r="BE445">
        <v>49.280099999999997</v>
      </c>
      <c r="BF445" t="s">
        <v>1746</v>
      </c>
      <c r="BG445" t="s">
        <v>1745</v>
      </c>
      <c r="BH445">
        <v>2.0000000000000001E-4</v>
      </c>
      <c r="BI445">
        <v>28.555599999999998</v>
      </c>
      <c r="BJ445">
        <v>3.2800000000000003E-2</v>
      </c>
      <c r="BK445">
        <v>32.820099999999996</v>
      </c>
      <c r="BL445" t="s">
        <v>1747</v>
      </c>
      <c r="BM445" t="s">
        <v>1745</v>
      </c>
      <c r="BN445">
        <v>0</v>
      </c>
      <c r="BO445">
        <v>53</v>
      </c>
      <c r="BP445">
        <v>1.1900000000000001E-2</v>
      </c>
      <c r="BQ445">
        <v>70.831000000000003</v>
      </c>
      <c r="BR445" t="s">
        <v>1746</v>
      </c>
      <c r="BS445" t="s">
        <v>1745</v>
      </c>
      <c r="BT445">
        <v>2.0000000000000001E-4</v>
      </c>
      <c r="BU445">
        <v>17.1739</v>
      </c>
      <c r="BV445">
        <v>5.8200000000000002E-2</v>
      </c>
      <c r="BW445">
        <v>23.0166</v>
      </c>
      <c r="BX445" t="s">
        <v>1746</v>
      </c>
      <c r="BY445" t="s">
        <v>1745</v>
      </c>
      <c r="BZ445">
        <v>4.0000000000000002E-4</v>
      </c>
      <c r="CA445">
        <v>15.8545</v>
      </c>
      <c r="CB445">
        <v>7.1800000000000003E-2</v>
      </c>
      <c r="CC445">
        <v>16.996099999999998</v>
      </c>
      <c r="CD445" t="s">
        <v>1746</v>
      </c>
      <c r="CE445" t="s">
        <v>1745</v>
      </c>
      <c r="CF445">
        <v>0</v>
      </c>
      <c r="CG445">
        <v>31.333300000000001</v>
      </c>
      <c r="CH445">
        <v>2.8199999999999999E-2</v>
      </c>
      <c r="CI445">
        <v>33.011899999999997</v>
      </c>
      <c r="CJ445" t="s">
        <v>1746</v>
      </c>
      <c r="CK445" t="s">
        <v>1745</v>
      </c>
      <c r="CL445">
        <v>0</v>
      </c>
      <c r="CM445">
        <v>55</v>
      </c>
      <c r="CN445">
        <v>7.4000000000000003E-3</v>
      </c>
      <c r="CO445">
        <v>62.124499999999998</v>
      </c>
      <c r="CP445" t="s">
        <v>1746</v>
      </c>
      <c r="CQ445" t="s">
        <v>1745</v>
      </c>
      <c r="CR445">
        <v>0</v>
      </c>
      <c r="CS445">
        <v>52.5</v>
      </c>
      <c r="CT445">
        <v>1.0699999999999999E-2</v>
      </c>
      <c r="CU445">
        <v>67.947100000000006</v>
      </c>
      <c r="CV445" t="s">
        <v>1746</v>
      </c>
      <c r="CW445" t="s">
        <v>1745</v>
      </c>
      <c r="CX445">
        <v>0</v>
      </c>
      <c r="CY445">
        <v>54.285699999999999</v>
      </c>
      <c r="CZ445">
        <v>1.3299999999999999E-2</v>
      </c>
      <c r="DA445">
        <v>66.935299999999998</v>
      </c>
      <c r="DB445" t="s">
        <v>1746</v>
      </c>
      <c r="DC445" t="s">
        <v>1745</v>
      </c>
      <c r="DD445">
        <v>0</v>
      </c>
      <c r="DE445">
        <v>40.5</v>
      </c>
      <c r="DF445">
        <v>1.4999999999999999E-2</v>
      </c>
      <c r="DG445">
        <v>53.0428</v>
      </c>
      <c r="DH445" t="s">
        <v>1746</v>
      </c>
      <c r="DI445" t="s">
        <v>1745</v>
      </c>
      <c r="DJ445">
        <v>2.0000000000000001E-4</v>
      </c>
      <c r="DK445">
        <v>22.8</v>
      </c>
      <c r="DL445">
        <v>6.4600000000000005E-2</v>
      </c>
      <c r="DM445">
        <v>30.053000000000001</v>
      </c>
      <c r="DN445" t="s">
        <v>1747</v>
      </c>
      <c r="DO445" t="s">
        <v>1745</v>
      </c>
      <c r="DP445">
        <v>2.0000000000000001E-4</v>
      </c>
      <c r="DQ445">
        <v>25.692299999999999</v>
      </c>
      <c r="DR445">
        <v>3.5200000000000002E-2</v>
      </c>
      <c r="DS445">
        <v>47.677</v>
      </c>
      <c r="DT445">
        <v>1E-4</v>
      </c>
      <c r="DU445">
        <v>0</v>
      </c>
    </row>
    <row r="446" spans="1:125" x14ac:dyDescent="0.25">
      <c r="A446">
        <v>0</v>
      </c>
      <c r="B446" t="s">
        <v>1748</v>
      </c>
      <c r="C446" t="s">
        <v>32</v>
      </c>
      <c r="D446" t="s">
        <v>1749</v>
      </c>
      <c r="E446" t="s">
        <v>1748</v>
      </c>
      <c r="F446">
        <v>0</v>
      </c>
      <c r="G446">
        <v>85</v>
      </c>
      <c r="H446">
        <v>8.6E-3</v>
      </c>
      <c r="I446">
        <v>95.192300000000003</v>
      </c>
      <c r="J446" t="s">
        <v>1749</v>
      </c>
      <c r="K446" t="s">
        <v>1748</v>
      </c>
      <c r="L446">
        <v>0</v>
      </c>
      <c r="M446">
        <v>85</v>
      </c>
      <c r="N446">
        <v>8.6E-3</v>
      </c>
      <c r="O446">
        <v>95.192300000000003</v>
      </c>
      <c r="P446" t="s">
        <v>1750</v>
      </c>
      <c r="Q446" t="s">
        <v>1748</v>
      </c>
      <c r="R446">
        <v>0</v>
      </c>
      <c r="S446">
        <v>87.5</v>
      </c>
      <c r="T446">
        <v>4.5999999999999999E-3</v>
      </c>
      <c r="U446">
        <v>96.668599999999998</v>
      </c>
      <c r="V446" t="s">
        <v>1749</v>
      </c>
      <c r="W446" t="s">
        <v>1748</v>
      </c>
      <c r="X446">
        <v>0</v>
      </c>
      <c r="Y446">
        <v>85</v>
      </c>
      <c r="Z446">
        <v>5.1999999999999998E-3</v>
      </c>
      <c r="AA446">
        <v>96.152000000000001</v>
      </c>
      <c r="AB446" t="s">
        <v>1749</v>
      </c>
      <c r="AC446" t="s">
        <v>1748</v>
      </c>
      <c r="AD446">
        <v>0</v>
      </c>
      <c r="AE446">
        <v>90</v>
      </c>
      <c r="AF446">
        <v>4.7999999999999996E-3</v>
      </c>
      <c r="AG446">
        <v>97.141800000000003</v>
      </c>
      <c r="AH446" t="s">
        <v>1749</v>
      </c>
      <c r="AI446" t="s">
        <v>1748</v>
      </c>
      <c r="AJ446">
        <v>0</v>
      </c>
      <c r="AK446">
        <v>82.5</v>
      </c>
      <c r="AL446">
        <v>8.3000000000000001E-3</v>
      </c>
      <c r="AM446">
        <v>96.803799999999995</v>
      </c>
      <c r="AN446" t="s">
        <v>1749</v>
      </c>
      <c r="AO446" t="s">
        <v>1748</v>
      </c>
      <c r="AP446">
        <v>0</v>
      </c>
      <c r="AQ446">
        <v>72.5</v>
      </c>
      <c r="AR446">
        <v>6.1000000000000004E-3</v>
      </c>
      <c r="AS446">
        <v>84.2376</v>
      </c>
      <c r="AT446" t="s">
        <v>1749</v>
      </c>
      <c r="AU446" t="s">
        <v>1748</v>
      </c>
      <c r="AV446">
        <v>0</v>
      </c>
      <c r="AW446">
        <v>100</v>
      </c>
      <c r="AX446">
        <v>4.5999999999999999E-3</v>
      </c>
      <c r="AY446">
        <v>85.832499999999996</v>
      </c>
      <c r="AZ446" t="s">
        <v>1749</v>
      </c>
      <c r="BA446" t="s">
        <v>1748</v>
      </c>
      <c r="BB446">
        <v>0</v>
      </c>
      <c r="BC446">
        <v>100</v>
      </c>
      <c r="BD446">
        <v>5.0000000000000001E-3</v>
      </c>
      <c r="BE446">
        <v>84.331400000000002</v>
      </c>
      <c r="BF446" t="s">
        <v>1749</v>
      </c>
      <c r="BG446" t="s">
        <v>1748</v>
      </c>
      <c r="BH446">
        <v>0</v>
      </c>
      <c r="BI446">
        <v>65</v>
      </c>
      <c r="BJ446">
        <v>1.17E-2</v>
      </c>
      <c r="BK446">
        <v>85.205500000000001</v>
      </c>
      <c r="BL446" t="s">
        <v>1749</v>
      </c>
      <c r="BM446" t="s">
        <v>1748</v>
      </c>
      <c r="BN446">
        <v>0</v>
      </c>
      <c r="BO446">
        <v>37.5</v>
      </c>
      <c r="BP446">
        <v>2.0400000000000001E-2</v>
      </c>
      <c r="BQ446">
        <v>48.064300000000003</v>
      </c>
      <c r="BR446" t="s">
        <v>1749</v>
      </c>
      <c r="BS446" t="s">
        <v>1748</v>
      </c>
      <c r="BT446">
        <v>0</v>
      </c>
      <c r="BU446">
        <v>85</v>
      </c>
      <c r="BV446">
        <v>8.0000000000000002E-3</v>
      </c>
      <c r="BW446">
        <v>94.837100000000007</v>
      </c>
      <c r="BX446" t="s">
        <v>1749</v>
      </c>
      <c r="BY446" t="s">
        <v>1748</v>
      </c>
      <c r="BZ446">
        <v>0</v>
      </c>
      <c r="CA446">
        <v>90</v>
      </c>
      <c r="CB446">
        <v>6.1999999999999998E-3</v>
      </c>
      <c r="CC446">
        <v>95.828400000000002</v>
      </c>
      <c r="CD446" t="s">
        <v>1749</v>
      </c>
      <c r="CE446" t="s">
        <v>1748</v>
      </c>
      <c r="CF446">
        <v>0</v>
      </c>
      <c r="CG446">
        <v>100</v>
      </c>
      <c r="CH446">
        <v>3.0000000000000001E-3</v>
      </c>
      <c r="CI446">
        <v>96.589200000000005</v>
      </c>
      <c r="CJ446" t="s">
        <v>1749</v>
      </c>
      <c r="CK446" t="s">
        <v>1748</v>
      </c>
      <c r="CL446">
        <v>0</v>
      </c>
      <c r="CM446">
        <v>70</v>
      </c>
      <c r="CN446">
        <v>3.3E-3</v>
      </c>
      <c r="CO446">
        <v>87.845100000000002</v>
      </c>
      <c r="CP446" t="s">
        <v>1749</v>
      </c>
      <c r="CQ446" t="s">
        <v>1748</v>
      </c>
      <c r="CR446">
        <v>0</v>
      </c>
      <c r="CS446">
        <v>39.5</v>
      </c>
      <c r="CT446">
        <v>1.54E-2</v>
      </c>
      <c r="CU446">
        <v>52.752200000000002</v>
      </c>
      <c r="CV446" t="s">
        <v>1749</v>
      </c>
      <c r="CW446" t="s">
        <v>1748</v>
      </c>
      <c r="CX446">
        <v>1E-4</v>
      </c>
      <c r="CY446">
        <v>36.200000000000003</v>
      </c>
      <c r="CZ446">
        <v>1.7500000000000002E-2</v>
      </c>
      <c r="DA446">
        <v>55.177199999999999</v>
      </c>
      <c r="DB446" t="s">
        <v>1749</v>
      </c>
      <c r="DC446" t="s">
        <v>1748</v>
      </c>
      <c r="DD446">
        <v>0</v>
      </c>
      <c r="DE446">
        <v>65</v>
      </c>
      <c r="DF446">
        <v>6.6E-3</v>
      </c>
      <c r="DG446">
        <v>81.191100000000006</v>
      </c>
      <c r="DH446" t="s">
        <v>1749</v>
      </c>
      <c r="DI446" t="s">
        <v>1748</v>
      </c>
      <c r="DJ446">
        <v>0</v>
      </c>
      <c r="DK446">
        <v>70</v>
      </c>
      <c r="DL446">
        <v>1.0999999999999999E-2</v>
      </c>
      <c r="DM446">
        <v>87.341800000000006</v>
      </c>
      <c r="DN446" t="s">
        <v>1749</v>
      </c>
      <c r="DO446" t="s">
        <v>1748</v>
      </c>
      <c r="DP446">
        <v>0</v>
      </c>
      <c r="DQ446">
        <v>60</v>
      </c>
      <c r="DR446">
        <v>1.6E-2</v>
      </c>
      <c r="DS446">
        <v>74.7363</v>
      </c>
      <c r="DT446">
        <v>0</v>
      </c>
      <c r="DU446">
        <v>0</v>
      </c>
    </row>
    <row r="447" spans="1:125" x14ac:dyDescent="0.25">
      <c r="A447">
        <v>0</v>
      </c>
      <c r="B447" t="s">
        <v>1751</v>
      </c>
      <c r="C447" t="s">
        <v>32</v>
      </c>
      <c r="D447" t="s">
        <v>1752</v>
      </c>
      <c r="E447" t="s">
        <v>1751</v>
      </c>
      <c r="F447">
        <v>0</v>
      </c>
      <c r="G447">
        <v>67.5</v>
      </c>
      <c r="H447">
        <v>2.24E-2</v>
      </c>
      <c r="I447">
        <v>62.939500000000002</v>
      </c>
      <c r="J447" t="s">
        <v>1752</v>
      </c>
      <c r="K447" t="s">
        <v>1751</v>
      </c>
      <c r="L447">
        <v>0</v>
      </c>
      <c r="M447">
        <v>67.5</v>
      </c>
      <c r="N447">
        <v>2.24E-2</v>
      </c>
      <c r="O447">
        <v>62.939500000000002</v>
      </c>
      <c r="P447" t="s">
        <v>1752</v>
      </c>
      <c r="Q447" t="s">
        <v>1751</v>
      </c>
      <c r="R447">
        <v>0</v>
      </c>
      <c r="S447">
        <v>73.75</v>
      </c>
      <c r="T447">
        <v>1.6199999999999999E-2</v>
      </c>
      <c r="U447">
        <v>60.081600000000002</v>
      </c>
      <c r="V447" t="s">
        <v>1752</v>
      </c>
      <c r="W447" t="s">
        <v>1751</v>
      </c>
      <c r="X447">
        <v>0</v>
      </c>
      <c r="Y447">
        <v>56.666699999999999</v>
      </c>
      <c r="Z447">
        <v>1.89E-2</v>
      </c>
      <c r="AA447">
        <v>57.348999999999997</v>
      </c>
      <c r="AB447" t="s">
        <v>1752</v>
      </c>
      <c r="AC447" t="s">
        <v>1751</v>
      </c>
      <c r="AD447">
        <v>0</v>
      </c>
      <c r="AE447">
        <v>49</v>
      </c>
      <c r="AF447">
        <v>3.2099999999999997E-2</v>
      </c>
      <c r="AG447">
        <v>45.854500000000002</v>
      </c>
      <c r="AH447" t="s">
        <v>1752</v>
      </c>
      <c r="AI447" t="s">
        <v>1751</v>
      </c>
      <c r="AJ447">
        <v>0</v>
      </c>
      <c r="AK447">
        <v>51.666699999999999</v>
      </c>
      <c r="AL447">
        <v>4.8899999999999999E-2</v>
      </c>
      <c r="AM447">
        <v>37.823700000000002</v>
      </c>
      <c r="AN447" t="s">
        <v>1752</v>
      </c>
      <c r="AO447" t="s">
        <v>1751</v>
      </c>
      <c r="AP447">
        <v>0</v>
      </c>
      <c r="AQ447">
        <v>72.5</v>
      </c>
      <c r="AR447">
        <v>8.0999999999999996E-3</v>
      </c>
      <c r="AS447">
        <v>75.820099999999996</v>
      </c>
      <c r="AT447" t="s">
        <v>1752</v>
      </c>
      <c r="AU447" t="s">
        <v>1751</v>
      </c>
      <c r="AV447">
        <v>0</v>
      </c>
      <c r="AW447">
        <v>65</v>
      </c>
      <c r="AX447">
        <v>7.7000000000000002E-3</v>
      </c>
      <c r="AY447">
        <v>71.732200000000006</v>
      </c>
      <c r="AZ447" t="s">
        <v>1752</v>
      </c>
      <c r="BA447" t="s">
        <v>1751</v>
      </c>
      <c r="BB447">
        <v>0</v>
      </c>
      <c r="BC447">
        <v>70</v>
      </c>
      <c r="BD447">
        <v>7.7000000000000002E-3</v>
      </c>
      <c r="BE447">
        <v>72.259</v>
      </c>
      <c r="BF447" t="s">
        <v>1752</v>
      </c>
      <c r="BG447" t="s">
        <v>1751</v>
      </c>
      <c r="BH447">
        <v>0</v>
      </c>
      <c r="BI447">
        <v>72.5</v>
      </c>
      <c r="BJ447">
        <v>1.43E-2</v>
      </c>
      <c r="BK447">
        <v>76.486400000000003</v>
      </c>
      <c r="BL447" t="s">
        <v>1752</v>
      </c>
      <c r="BM447" t="s">
        <v>1751</v>
      </c>
      <c r="BN447">
        <v>0</v>
      </c>
      <c r="BO447">
        <v>70</v>
      </c>
      <c r="BP447">
        <v>8.5000000000000006E-3</v>
      </c>
      <c r="BQ447">
        <v>83.620999999999995</v>
      </c>
      <c r="BR447" t="s">
        <v>1752</v>
      </c>
      <c r="BS447" t="s">
        <v>1751</v>
      </c>
      <c r="BT447">
        <v>0</v>
      </c>
      <c r="BU447">
        <v>60</v>
      </c>
      <c r="BV447">
        <v>1.7299999999999999E-2</v>
      </c>
      <c r="BW447">
        <v>73.150599999999997</v>
      </c>
      <c r="BX447" t="s">
        <v>1752</v>
      </c>
      <c r="BY447" t="s">
        <v>1751</v>
      </c>
      <c r="BZ447">
        <v>0</v>
      </c>
      <c r="CA447">
        <v>70</v>
      </c>
      <c r="CB447">
        <v>1.84E-2</v>
      </c>
      <c r="CC447">
        <v>68.982500000000002</v>
      </c>
      <c r="CD447" t="s">
        <v>1753</v>
      </c>
      <c r="CE447" t="s">
        <v>1751</v>
      </c>
      <c r="CF447">
        <v>0</v>
      </c>
      <c r="CG447">
        <v>60</v>
      </c>
      <c r="CH447">
        <v>1.04E-2</v>
      </c>
      <c r="CI447">
        <v>71.433000000000007</v>
      </c>
      <c r="CJ447" t="s">
        <v>1752</v>
      </c>
      <c r="CK447" t="s">
        <v>1751</v>
      </c>
      <c r="CL447">
        <v>0</v>
      </c>
      <c r="CM447">
        <v>70</v>
      </c>
      <c r="CN447">
        <v>3.8999999999999998E-3</v>
      </c>
      <c r="CO447">
        <v>83.460400000000007</v>
      </c>
      <c r="CP447" t="s">
        <v>1752</v>
      </c>
      <c r="CQ447" t="s">
        <v>1751</v>
      </c>
      <c r="CR447">
        <v>0</v>
      </c>
      <c r="CS447">
        <v>67.5</v>
      </c>
      <c r="CT447">
        <v>7.7000000000000002E-3</v>
      </c>
      <c r="CU447">
        <v>81.086200000000005</v>
      </c>
      <c r="CV447" t="s">
        <v>1752</v>
      </c>
      <c r="CW447" t="s">
        <v>1751</v>
      </c>
      <c r="CX447">
        <v>0</v>
      </c>
      <c r="CY447">
        <v>75</v>
      </c>
      <c r="CZ447">
        <v>9.2999999999999992E-3</v>
      </c>
      <c r="DA447">
        <v>80.981899999999996</v>
      </c>
      <c r="DB447" t="s">
        <v>1752</v>
      </c>
      <c r="DC447" t="s">
        <v>1751</v>
      </c>
      <c r="DD447">
        <v>0</v>
      </c>
      <c r="DE447">
        <v>70</v>
      </c>
      <c r="DF447">
        <v>7.9000000000000008E-3</v>
      </c>
      <c r="DG447">
        <v>75.441800000000001</v>
      </c>
      <c r="DH447" t="s">
        <v>1753</v>
      </c>
      <c r="DI447" t="s">
        <v>1751</v>
      </c>
      <c r="DJ447">
        <v>0</v>
      </c>
      <c r="DK447">
        <v>58.333300000000001</v>
      </c>
      <c r="DL447">
        <v>2.63E-2</v>
      </c>
      <c r="DM447">
        <v>60.507399999999997</v>
      </c>
      <c r="DN447" t="s">
        <v>1752</v>
      </c>
      <c r="DO447" t="s">
        <v>1751</v>
      </c>
      <c r="DP447">
        <v>0</v>
      </c>
      <c r="DQ447">
        <v>65</v>
      </c>
      <c r="DR447">
        <v>1.7100000000000001E-2</v>
      </c>
      <c r="DS447">
        <v>72.687799999999996</v>
      </c>
      <c r="DT447">
        <v>0</v>
      </c>
      <c r="DU447">
        <v>0</v>
      </c>
    </row>
    <row r="448" spans="1:125" x14ac:dyDescent="0.25">
      <c r="A448">
        <v>0</v>
      </c>
      <c r="B448" t="s">
        <v>1754</v>
      </c>
      <c r="C448" t="s">
        <v>32</v>
      </c>
      <c r="D448" t="s">
        <v>1755</v>
      </c>
      <c r="E448" t="s">
        <v>1754</v>
      </c>
      <c r="F448">
        <v>1E-4</v>
      </c>
      <c r="G448">
        <v>43</v>
      </c>
      <c r="H448">
        <v>4.07E-2</v>
      </c>
      <c r="I448">
        <v>35.015599999999999</v>
      </c>
      <c r="J448" t="s">
        <v>1755</v>
      </c>
      <c r="K448" t="s">
        <v>1754</v>
      </c>
      <c r="L448">
        <v>1E-4</v>
      </c>
      <c r="M448">
        <v>43</v>
      </c>
      <c r="N448">
        <v>4.07E-2</v>
      </c>
      <c r="O448">
        <v>35.015599999999999</v>
      </c>
      <c r="P448" t="s">
        <v>1755</v>
      </c>
      <c r="Q448" t="s">
        <v>1754</v>
      </c>
      <c r="R448">
        <v>1.6999999999999999E-3</v>
      </c>
      <c r="S448">
        <v>11.3079</v>
      </c>
      <c r="T448">
        <v>5.4800000000000001E-2</v>
      </c>
      <c r="U448">
        <v>8.4733999999999998</v>
      </c>
      <c r="V448" t="s">
        <v>1755</v>
      </c>
      <c r="W448" t="s">
        <v>1754</v>
      </c>
      <c r="X448">
        <v>0</v>
      </c>
      <c r="Y448">
        <v>60</v>
      </c>
      <c r="Z448">
        <v>1.0800000000000001E-2</v>
      </c>
      <c r="AA448">
        <v>83.028599999999997</v>
      </c>
      <c r="AB448" t="s">
        <v>1756</v>
      </c>
      <c r="AC448" t="s">
        <v>1754</v>
      </c>
      <c r="AD448">
        <v>1E-4</v>
      </c>
      <c r="AE448">
        <v>38.200000000000003</v>
      </c>
      <c r="AF448">
        <v>2.9000000000000001E-2</v>
      </c>
      <c r="AG448">
        <v>50.677599999999998</v>
      </c>
      <c r="AH448" t="s">
        <v>1757</v>
      </c>
      <c r="AI448" t="s">
        <v>1754</v>
      </c>
      <c r="AJ448">
        <v>0</v>
      </c>
      <c r="AK448">
        <v>46.5</v>
      </c>
      <c r="AL448">
        <v>3.2500000000000001E-2</v>
      </c>
      <c r="AM448">
        <v>60.254399999999997</v>
      </c>
      <c r="AN448" t="s">
        <v>1758</v>
      </c>
      <c r="AO448" t="s">
        <v>1754</v>
      </c>
      <c r="AP448">
        <v>0</v>
      </c>
      <c r="AQ448">
        <v>51.428600000000003</v>
      </c>
      <c r="AR448">
        <v>1.23E-2</v>
      </c>
      <c r="AS448">
        <v>60.273600000000002</v>
      </c>
      <c r="AT448" t="s">
        <v>1758</v>
      </c>
      <c r="AU448" t="s">
        <v>1754</v>
      </c>
      <c r="AV448">
        <v>0</v>
      </c>
      <c r="AW448">
        <v>41</v>
      </c>
      <c r="AX448">
        <v>1.4200000000000001E-2</v>
      </c>
      <c r="AY448">
        <v>52.265300000000003</v>
      </c>
      <c r="AZ448" t="s">
        <v>1759</v>
      </c>
      <c r="BA448" t="s">
        <v>1754</v>
      </c>
      <c r="BB448">
        <v>0</v>
      </c>
      <c r="BC448">
        <v>49</v>
      </c>
      <c r="BD448">
        <v>1.17E-2</v>
      </c>
      <c r="BE448">
        <v>59.060200000000002</v>
      </c>
      <c r="BF448" t="s">
        <v>1755</v>
      </c>
      <c r="BG448" t="s">
        <v>1754</v>
      </c>
      <c r="BH448">
        <v>0</v>
      </c>
      <c r="BI448">
        <v>48.333300000000001</v>
      </c>
      <c r="BJ448">
        <v>2.2800000000000001E-2</v>
      </c>
      <c r="BK448">
        <v>51.538800000000002</v>
      </c>
      <c r="BL448" t="s">
        <v>1755</v>
      </c>
      <c r="BM448" t="s">
        <v>1754</v>
      </c>
      <c r="BN448">
        <v>0</v>
      </c>
      <c r="BO448">
        <v>65</v>
      </c>
      <c r="BP448">
        <v>9.2999999999999992E-3</v>
      </c>
      <c r="BQ448">
        <v>80.52</v>
      </c>
      <c r="BR448" t="s">
        <v>1755</v>
      </c>
      <c r="BS448" t="s">
        <v>1754</v>
      </c>
      <c r="BT448">
        <v>4.0000000000000002E-4</v>
      </c>
      <c r="BU448">
        <v>12.818199999999999</v>
      </c>
      <c r="BV448">
        <v>9.2600000000000002E-2</v>
      </c>
      <c r="BW448">
        <v>10.769299999999999</v>
      </c>
      <c r="BX448" t="s">
        <v>1755</v>
      </c>
      <c r="BY448" t="s">
        <v>1754</v>
      </c>
      <c r="BZ448">
        <v>8.0000000000000004E-4</v>
      </c>
      <c r="CA448">
        <v>11.377800000000001</v>
      </c>
      <c r="CB448">
        <v>9.6000000000000002E-2</v>
      </c>
      <c r="CC448">
        <v>10.694599999999999</v>
      </c>
      <c r="CD448" t="s">
        <v>1755</v>
      </c>
      <c r="CE448" t="s">
        <v>1754</v>
      </c>
      <c r="CF448">
        <v>1E-4</v>
      </c>
      <c r="CG448">
        <v>19.941199999999998</v>
      </c>
      <c r="CH448">
        <v>4.6100000000000002E-2</v>
      </c>
      <c r="CI448">
        <v>18.749500000000001</v>
      </c>
      <c r="CJ448" t="s">
        <v>1760</v>
      </c>
      <c r="CK448" t="s">
        <v>1754</v>
      </c>
      <c r="CL448">
        <v>0</v>
      </c>
      <c r="CM448">
        <v>55</v>
      </c>
      <c r="CN448">
        <v>5.7000000000000002E-3</v>
      </c>
      <c r="CO448">
        <v>71.574600000000004</v>
      </c>
      <c r="CP448" t="s">
        <v>1755</v>
      </c>
      <c r="CQ448" t="s">
        <v>1754</v>
      </c>
      <c r="CR448">
        <v>0</v>
      </c>
      <c r="CS448">
        <v>56.666699999999999</v>
      </c>
      <c r="CT448">
        <v>1.06E-2</v>
      </c>
      <c r="CU448">
        <v>68.464200000000005</v>
      </c>
      <c r="CV448" t="s">
        <v>1760</v>
      </c>
      <c r="CW448" t="s">
        <v>1754</v>
      </c>
      <c r="CX448">
        <v>0</v>
      </c>
      <c r="CY448">
        <v>55</v>
      </c>
      <c r="CZ448">
        <v>1.2800000000000001E-2</v>
      </c>
      <c r="DA448">
        <v>68.631100000000004</v>
      </c>
      <c r="DB448" t="s">
        <v>1760</v>
      </c>
      <c r="DC448" t="s">
        <v>1754</v>
      </c>
      <c r="DD448">
        <v>0</v>
      </c>
      <c r="DE448">
        <v>46</v>
      </c>
      <c r="DF448">
        <v>1.0999999999999999E-2</v>
      </c>
      <c r="DG448">
        <v>64.118600000000001</v>
      </c>
      <c r="DH448" t="s">
        <v>1758</v>
      </c>
      <c r="DI448" t="s">
        <v>1754</v>
      </c>
      <c r="DJ448">
        <v>0</v>
      </c>
      <c r="DK448">
        <v>35.25</v>
      </c>
      <c r="DL448">
        <v>4.58E-2</v>
      </c>
      <c r="DM448">
        <v>41.037500000000001</v>
      </c>
      <c r="DN448" t="s">
        <v>1758</v>
      </c>
      <c r="DO448" t="s">
        <v>1754</v>
      </c>
      <c r="DP448">
        <v>0</v>
      </c>
      <c r="DQ448">
        <v>46.5</v>
      </c>
      <c r="DR448">
        <v>2.0199999999999999E-2</v>
      </c>
      <c r="DS448">
        <v>67.133799999999994</v>
      </c>
      <c r="DT448">
        <v>2.0000000000000001E-4</v>
      </c>
      <c r="DU448">
        <v>0</v>
      </c>
    </row>
    <row r="449" spans="1:125" x14ac:dyDescent="0.25">
      <c r="A449">
        <v>0</v>
      </c>
      <c r="B449" t="s">
        <v>1761</v>
      </c>
      <c r="C449" t="s">
        <v>32</v>
      </c>
      <c r="D449" t="s">
        <v>1762</v>
      </c>
      <c r="E449" t="s">
        <v>1761</v>
      </c>
      <c r="F449">
        <v>0</v>
      </c>
      <c r="G449">
        <v>53.333300000000001</v>
      </c>
      <c r="H449">
        <v>8.0999999999999996E-3</v>
      </c>
      <c r="I449">
        <v>95.485500000000002</v>
      </c>
      <c r="J449" t="s">
        <v>1762</v>
      </c>
      <c r="K449" t="s">
        <v>1761</v>
      </c>
      <c r="L449">
        <v>0</v>
      </c>
      <c r="M449">
        <v>53.333300000000001</v>
      </c>
      <c r="N449">
        <v>8.0999999999999996E-3</v>
      </c>
      <c r="O449">
        <v>95.485500000000002</v>
      </c>
      <c r="P449" t="s">
        <v>1763</v>
      </c>
      <c r="Q449" t="s">
        <v>1761</v>
      </c>
      <c r="R449">
        <v>0</v>
      </c>
      <c r="S449">
        <v>59.5</v>
      </c>
      <c r="T449">
        <v>5.4000000000000003E-3</v>
      </c>
      <c r="U449">
        <v>96.0822</v>
      </c>
      <c r="V449" t="s">
        <v>1763</v>
      </c>
      <c r="W449" t="s">
        <v>1761</v>
      </c>
      <c r="X449">
        <v>1.6000000000000001E-3</v>
      </c>
      <c r="Y449">
        <v>7.7359</v>
      </c>
      <c r="Z449">
        <v>2.9000000000000001E-2</v>
      </c>
      <c r="AA449">
        <v>36.827199999999998</v>
      </c>
      <c r="AB449" t="s">
        <v>1762</v>
      </c>
      <c r="AC449" t="s">
        <v>1761</v>
      </c>
      <c r="AD449">
        <v>2.5000000000000001E-3</v>
      </c>
      <c r="AE449">
        <v>9.0606000000000009</v>
      </c>
      <c r="AF449">
        <v>3.7900000000000003E-2</v>
      </c>
      <c r="AG449">
        <v>38.611800000000002</v>
      </c>
      <c r="AH449" t="s">
        <v>1762</v>
      </c>
      <c r="AI449" t="s">
        <v>1761</v>
      </c>
      <c r="AJ449">
        <v>9.5999999999999992E-3</v>
      </c>
      <c r="AK449">
        <v>4.3681999999999999</v>
      </c>
      <c r="AL449">
        <v>7.7499999999999999E-2</v>
      </c>
      <c r="AM449">
        <v>18.763000000000002</v>
      </c>
      <c r="AN449" t="e">
        <f>-SEGDSGQH</f>
        <v>#NAME?</v>
      </c>
      <c r="AO449" t="s">
        <v>1761</v>
      </c>
      <c r="AP449">
        <v>0</v>
      </c>
      <c r="AQ449">
        <v>90</v>
      </c>
      <c r="AR449">
        <v>2.8999999999999998E-3</v>
      </c>
      <c r="AS449">
        <v>95.977999999999994</v>
      </c>
      <c r="AT449" t="s">
        <v>1762</v>
      </c>
      <c r="AU449" t="s">
        <v>1761</v>
      </c>
      <c r="AV449">
        <v>0</v>
      </c>
      <c r="AW449">
        <v>65</v>
      </c>
      <c r="AX449">
        <v>2.7000000000000001E-3</v>
      </c>
      <c r="AY449">
        <v>95.020300000000006</v>
      </c>
      <c r="AZ449" t="s">
        <v>1762</v>
      </c>
      <c r="BA449" t="s">
        <v>1761</v>
      </c>
      <c r="BB449">
        <v>0</v>
      </c>
      <c r="BC449">
        <v>100</v>
      </c>
      <c r="BD449">
        <v>2.5999999999999999E-3</v>
      </c>
      <c r="BE449">
        <v>95.330100000000002</v>
      </c>
      <c r="BF449" t="s">
        <v>1762</v>
      </c>
      <c r="BG449" t="s">
        <v>1761</v>
      </c>
      <c r="BH449">
        <v>0</v>
      </c>
      <c r="BI449">
        <v>51.818199999999997</v>
      </c>
      <c r="BJ449">
        <v>7.7000000000000002E-3</v>
      </c>
      <c r="BK449">
        <v>95.330299999999994</v>
      </c>
      <c r="BL449" t="s">
        <v>1762</v>
      </c>
      <c r="BM449" t="s">
        <v>1761</v>
      </c>
      <c r="BN449">
        <v>0</v>
      </c>
      <c r="BO449">
        <v>46</v>
      </c>
      <c r="BP449">
        <v>6.8999999999999999E-3</v>
      </c>
      <c r="BQ449">
        <v>89.520300000000006</v>
      </c>
      <c r="BR449" t="s">
        <v>1763</v>
      </c>
      <c r="BS449" t="s">
        <v>1761</v>
      </c>
      <c r="BT449">
        <v>0</v>
      </c>
      <c r="BU449">
        <v>75</v>
      </c>
      <c r="BV449">
        <v>7.7000000000000002E-3</v>
      </c>
      <c r="BW449">
        <v>95.158799999999999</v>
      </c>
      <c r="BX449" t="s">
        <v>1764</v>
      </c>
      <c r="BY449" t="s">
        <v>1761</v>
      </c>
      <c r="BZ449">
        <v>0</v>
      </c>
      <c r="CA449">
        <v>49</v>
      </c>
      <c r="CB449">
        <v>8.6E-3</v>
      </c>
      <c r="CC449">
        <v>92.668499999999995</v>
      </c>
      <c r="CD449" t="s">
        <v>1762</v>
      </c>
      <c r="CE449" t="s">
        <v>1761</v>
      </c>
      <c r="CF449">
        <v>0</v>
      </c>
      <c r="CG449">
        <v>55</v>
      </c>
      <c r="CH449">
        <v>3.3E-3</v>
      </c>
      <c r="CI449">
        <v>96.240700000000004</v>
      </c>
      <c r="CJ449" t="s">
        <v>1762</v>
      </c>
      <c r="CK449" t="s">
        <v>1761</v>
      </c>
      <c r="CL449">
        <v>0</v>
      </c>
      <c r="CM449">
        <v>70</v>
      </c>
      <c r="CN449">
        <v>1.9E-3</v>
      </c>
      <c r="CO449">
        <v>95.622699999999995</v>
      </c>
      <c r="CP449" t="s">
        <v>1762</v>
      </c>
      <c r="CQ449" t="s">
        <v>1761</v>
      </c>
      <c r="CR449">
        <v>0</v>
      </c>
      <c r="CS449">
        <v>50</v>
      </c>
      <c r="CT449">
        <v>5.7999999999999996E-3</v>
      </c>
      <c r="CU449">
        <v>89.513199999999998</v>
      </c>
      <c r="CV449" t="s">
        <v>1762</v>
      </c>
      <c r="CW449" t="s">
        <v>1761</v>
      </c>
      <c r="CX449">
        <v>0</v>
      </c>
      <c r="CY449">
        <v>51.428600000000003</v>
      </c>
      <c r="CZ449">
        <v>6.7000000000000002E-3</v>
      </c>
      <c r="DA449">
        <v>90.350499999999997</v>
      </c>
      <c r="DB449" t="s">
        <v>1762</v>
      </c>
      <c r="DC449" t="s">
        <v>1761</v>
      </c>
      <c r="DD449">
        <v>0</v>
      </c>
      <c r="DE449">
        <v>70</v>
      </c>
      <c r="DF449">
        <v>3.3999999999999998E-3</v>
      </c>
      <c r="DG449">
        <v>94.925600000000003</v>
      </c>
      <c r="DH449" t="e">
        <f>-SEGDSGQH</f>
        <v>#NAME?</v>
      </c>
      <c r="DI449" t="s">
        <v>1761</v>
      </c>
      <c r="DJ449">
        <v>0</v>
      </c>
      <c r="DK449">
        <v>67.5</v>
      </c>
      <c r="DL449">
        <v>8.3999999999999995E-3</v>
      </c>
      <c r="DM449">
        <v>92.407700000000006</v>
      </c>
      <c r="DN449" t="e">
        <f>-SEGDSGQH</f>
        <v>#NAME?</v>
      </c>
      <c r="DO449" t="s">
        <v>1761</v>
      </c>
      <c r="DP449">
        <v>0</v>
      </c>
      <c r="DQ449">
        <v>75</v>
      </c>
      <c r="DR449">
        <v>7.1000000000000004E-3</v>
      </c>
      <c r="DS449">
        <v>93.296499999999995</v>
      </c>
      <c r="DT449">
        <v>6.9999999999999999E-4</v>
      </c>
      <c r="DU449">
        <v>0</v>
      </c>
    </row>
    <row r="450" spans="1:125" x14ac:dyDescent="0.25">
      <c r="A450">
        <v>0</v>
      </c>
      <c r="B450" t="s">
        <v>1765</v>
      </c>
      <c r="C450" t="s">
        <v>32</v>
      </c>
      <c r="D450" t="s">
        <v>1766</v>
      </c>
      <c r="E450" t="s">
        <v>1765</v>
      </c>
      <c r="F450">
        <v>0</v>
      </c>
      <c r="G450">
        <v>63.571399999999997</v>
      </c>
      <c r="H450">
        <v>1.2800000000000001E-2</v>
      </c>
      <c r="I450">
        <v>86.426400000000001</v>
      </c>
      <c r="J450" t="s">
        <v>1766</v>
      </c>
      <c r="K450" t="s">
        <v>1765</v>
      </c>
      <c r="L450">
        <v>0</v>
      </c>
      <c r="M450">
        <v>63.571399999999997</v>
      </c>
      <c r="N450">
        <v>1.2800000000000001E-2</v>
      </c>
      <c r="O450">
        <v>86.426400000000001</v>
      </c>
      <c r="P450" t="s">
        <v>1766</v>
      </c>
      <c r="Q450" t="s">
        <v>1765</v>
      </c>
      <c r="R450">
        <v>2.2000000000000001E-3</v>
      </c>
      <c r="S450">
        <v>10.17</v>
      </c>
      <c r="T450">
        <v>2.52E-2</v>
      </c>
      <c r="U450">
        <v>33.886200000000002</v>
      </c>
      <c r="V450" t="s">
        <v>1766</v>
      </c>
      <c r="W450" t="s">
        <v>1765</v>
      </c>
      <c r="X450">
        <v>0</v>
      </c>
      <c r="Y450">
        <v>58.333300000000001</v>
      </c>
      <c r="Z450">
        <v>1.11E-2</v>
      </c>
      <c r="AA450">
        <v>82.135400000000004</v>
      </c>
      <c r="AB450" t="s">
        <v>1766</v>
      </c>
      <c r="AC450" t="s">
        <v>1765</v>
      </c>
      <c r="AD450">
        <v>0</v>
      </c>
      <c r="AE450">
        <v>45</v>
      </c>
      <c r="AF450">
        <v>2.12E-2</v>
      </c>
      <c r="AG450">
        <v>65.464399999999998</v>
      </c>
      <c r="AH450" t="s">
        <v>1767</v>
      </c>
      <c r="AI450" t="s">
        <v>1765</v>
      </c>
      <c r="AJ450">
        <v>1E-4</v>
      </c>
      <c r="AK450">
        <v>41.5</v>
      </c>
      <c r="AL450">
        <v>3.0099999999999998E-2</v>
      </c>
      <c r="AM450">
        <v>64.629900000000006</v>
      </c>
      <c r="AN450" t="s">
        <v>1768</v>
      </c>
      <c r="AO450" t="s">
        <v>1765</v>
      </c>
      <c r="AP450">
        <v>0</v>
      </c>
      <c r="AQ450">
        <v>75</v>
      </c>
      <c r="AR450">
        <v>4.1000000000000003E-3</v>
      </c>
      <c r="AS450">
        <v>92.902000000000001</v>
      </c>
      <c r="AT450" t="s">
        <v>1766</v>
      </c>
      <c r="AU450" t="s">
        <v>1765</v>
      </c>
      <c r="AV450">
        <v>0</v>
      </c>
      <c r="AW450">
        <v>65</v>
      </c>
      <c r="AX450">
        <v>4.3E-3</v>
      </c>
      <c r="AY450">
        <v>87.171499999999995</v>
      </c>
      <c r="AZ450" t="s">
        <v>1769</v>
      </c>
      <c r="BA450" t="s">
        <v>1765</v>
      </c>
      <c r="BB450">
        <v>0</v>
      </c>
      <c r="BC450">
        <v>70</v>
      </c>
      <c r="BD450">
        <v>4.1999999999999997E-3</v>
      </c>
      <c r="BE450">
        <v>88.308899999999994</v>
      </c>
      <c r="BF450" t="s">
        <v>1766</v>
      </c>
      <c r="BG450" t="s">
        <v>1765</v>
      </c>
      <c r="BH450">
        <v>0</v>
      </c>
      <c r="BI450">
        <v>61.666699999999999</v>
      </c>
      <c r="BJ450">
        <v>9.5999999999999992E-3</v>
      </c>
      <c r="BK450">
        <v>91.498699999999999</v>
      </c>
      <c r="BL450" t="s">
        <v>1766</v>
      </c>
      <c r="BM450" t="s">
        <v>1765</v>
      </c>
      <c r="BN450">
        <v>0</v>
      </c>
      <c r="BO450">
        <v>80</v>
      </c>
      <c r="BP450">
        <v>5.1000000000000004E-3</v>
      </c>
      <c r="BQ450">
        <v>95.1691</v>
      </c>
      <c r="BR450" t="s">
        <v>1766</v>
      </c>
      <c r="BS450" t="s">
        <v>1765</v>
      </c>
      <c r="BT450">
        <v>0</v>
      </c>
      <c r="BU450">
        <v>30.5</v>
      </c>
      <c r="BV450">
        <v>2.6800000000000001E-2</v>
      </c>
      <c r="BW450">
        <v>54.207299999999996</v>
      </c>
      <c r="BX450" t="s">
        <v>1766</v>
      </c>
      <c r="BY450" t="s">
        <v>1765</v>
      </c>
      <c r="BZ450">
        <v>1E-4</v>
      </c>
      <c r="CA450">
        <v>29.714300000000001</v>
      </c>
      <c r="CB450">
        <v>2.64E-2</v>
      </c>
      <c r="CC450">
        <v>53.6036</v>
      </c>
      <c r="CD450" t="s">
        <v>1766</v>
      </c>
      <c r="CE450" t="s">
        <v>1765</v>
      </c>
      <c r="CF450">
        <v>0</v>
      </c>
      <c r="CG450">
        <v>42</v>
      </c>
      <c r="CH450">
        <v>1.17E-2</v>
      </c>
      <c r="CI450">
        <v>66.833299999999994</v>
      </c>
      <c r="CJ450" t="s">
        <v>1766</v>
      </c>
      <c r="CK450" t="s">
        <v>1765</v>
      </c>
      <c r="CL450">
        <v>0</v>
      </c>
      <c r="CM450">
        <v>70</v>
      </c>
      <c r="CN450">
        <v>2.5999999999999999E-3</v>
      </c>
      <c r="CO450">
        <v>92.352599999999995</v>
      </c>
      <c r="CP450" t="s">
        <v>1766</v>
      </c>
      <c r="CQ450" t="s">
        <v>1765</v>
      </c>
      <c r="CR450">
        <v>0</v>
      </c>
      <c r="CS450">
        <v>70</v>
      </c>
      <c r="CT450">
        <v>5.0000000000000001E-3</v>
      </c>
      <c r="CU450">
        <v>92.596299999999999</v>
      </c>
      <c r="CV450" t="s">
        <v>1766</v>
      </c>
      <c r="CW450" t="s">
        <v>1765</v>
      </c>
      <c r="CX450">
        <v>0</v>
      </c>
      <c r="CY450">
        <v>70</v>
      </c>
      <c r="CZ450">
        <v>6.0000000000000001E-3</v>
      </c>
      <c r="DA450">
        <v>92.604500000000002</v>
      </c>
      <c r="DB450" t="s">
        <v>1766</v>
      </c>
      <c r="DC450" t="s">
        <v>1765</v>
      </c>
      <c r="DD450">
        <v>0</v>
      </c>
      <c r="DE450">
        <v>62.5</v>
      </c>
      <c r="DF450">
        <v>4.7000000000000002E-3</v>
      </c>
      <c r="DG450">
        <v>89.528999999999996</v>
      </c>
      <c r="DH450" t="s">
        <v>1766</v>
      </c>
      <c r="DI450" t="s">
        <v>1765</v>
      </c>
      <c r="DJ450">
        <v>0</v>
      </c>
      <c r="DK450">
        <v>67.5</v>
      </c>
      <c r="DL450">
        <v>1.2800000000000001E-2</v>
      </c>
      <c r="DM450">
        <v>83.801900000000003</v>
      </c>
      <c r="DN450" t="s">
        <v>1766</v>
      </c>
      <c r="DO450" t="s">
        <v>1765</v>
      </c>
      <c r="DP450">
        <v>0</v>
      </c>
      <c r="DQ450">
        <v>85</v>
      </c>
      <c r="DR450">
        <v>7.3000000000000001E-3</v>
      </c>
      <c r="DS450">
        <v>93.015299999999996</v>
      </c>
      <c r="DT450">
        <v>1E-4</v>
      </c>
      <c r="DU450">
        <v>0</v>
      </c>
    </row>
    <row r="451" spans="1:125" x14ac:dyDescent="0.25">
      <c r="A451">
        <v>0</v>
      </c>
      <c r="B451" t="s">
        <v>1770</v>
      </c>
      <c r="C451" t="s">
        <v>32</v>
      </c>
      <c r="D451" t="s">
        <v>1771</v>
      </c>
      <c r="E451" t="s">
        <v>1770</v>
      </c>
      <c r="F451">
        <v>1E-4</v>
      </c>
      <c r="G451">
        <v>40.333300000000001</v>
      </c>
      <c r="H451">
        <v>3.5200000000000002E-2</v>
      </c>
      <c r="I451">
        <v>41.272500000000001</v>
      </c>
      <c r="J451" t="s">
        <v>1771</v>
      </c>
      <c r="K451" t="s">
        <v>1770</v>
      </c>
      <c r="L451">
        <v>1E-4</v>
      </c>
      <c r="M451">
        <v>40.333300000000001</v>
      </c>
      <c r="N451">
        <v>3.5200000000000002E-2</v>
      </c>
      <c r="O451">
        <v>41.272500000000001</v>
      </c>
      <c r="P451" t="e">
        <f>-RGXLRSTQ</f>
        <v>#NAME?</v>
      </c>
      <c r="Q451" t="s">
        <v>1770</v>
      </c>
      <c r="R451">
        <v>1E-4</v>
      </c>
      <c r="S451">
        <v>40.833300000000001</v>
      </c>
      <c r="T451">
        <v>2.0299999999999999E-2</v>
      </c>
      <c r="U451">
        <v>46.398099999999999</v>
      </c>
      <c r="V451" t="s">
        <v>1771</v>
      </c>
      <c r="W451" t="s">
        <v>1770</v>
      </c>
      <c r="X451">
        <v>0</v>
      </c>
      <c r="Y451">
        <v>70</v>
      </c>
      <c r="Z451">
        <v>7.7999999999999996E-3</v>
      </c>
      <c r="AA451">
        <v>92.327799999999996</v>
      </c>
      <c r="AB451" t="s">
        <v>1771</v>
      </c>
      <c r="AC451" t="s">
        <v>1770</v>
      </c>
      <c r="AD451">
        <v>0</v>
      </c>
      <c r="AE451">
        <v>53.571399999999997</v>
      </c>
      <c r="AF451">
        <v>1.9599999999999999E-2</v>
      </c>
      <c r="AG451">
        <v>68.971100000000007</v>
      </c>
      <c r="AH451" t="s">
        <v>1771</v>
      </c>
      <c r="AI451" t="s">
        <v>1770</v>
      </c>
      <c r="AJ451">
        <v>0</v>
      </c>
      <c r="AK451">
        <v>55</v>
      </c>
      <c r="AL451">
        <v>2.2499999999999999E-2</v>
      </c>
      <c r="AM451">
        <v>78.854399999999998</v>
      </c>
      <c r="AN451" t="s">
        <v>1771</v>
      </c>
      <c r="AO451" t="s">
        <v>1770</v>
      </c>
      <c r="AP451">
        <v>0</v>
      </c>
      <c r="AQ451">
        <v>50.714300000000001</v>
      </c>
      <c r="AR451">
        <v>1.18E-2</v>
      </c>
      <c r="AS451">
        <v>61.970999999999997</v>
      </c>
      <c r="AT451" t="s">
        <v>1771</v>
      </c>
      <c r="AU451" t="s">
        <v>1770</v>
      </c>
      <c r="AV451">
        <v>0</v>
      </c>
      <c r="AW451">
        <v>65</v>
      </c>
      <c r="AX451">
        <v>7.6E-3</v>
      </c>
      <c r="AY451">
        <v>72.350499999999997</v>
      </c>
      <c r="AZ451" t="s">
        <v>1771</v>
      </c>
      <c r="BA451" t="s">
        <v>1770</v>
      </c>
      <c r="BB451">
        <v>0</v>
      </c>
      <c r="BC451">
        <v>70</v>
      </c>
      <c r="BD451">
        <v>7.0000000000000001E-3</v>
      </c>
      <c r="BE451">
        <v>75.130799999999994</v>
      </c>
      <c r="BF451" t="s">
        <v>1771</v>
      </c>
      <c r="BG451" t="s">
        <v>1770</v>
      </c>
      <c r="BH451">
        <v>0</v>
      </c>
      <c r="BI451">
        <v>50.909100000000002</v>
      </c>
      <c r="BJ451">
        <v>1.6500000000000001E-2</v>
      </c>
      <c r="BK451">
        <v>69.477500000000006</v>
      </c>
      <c r="BL451" t="s">
        <v>1771</v>
      </c>
      <c r="BM451" t="s">
        <v>1770</v>
      </c>
      <c r="BN451">
        <v>0</v>
      </c>
      <c r="BO451">
        <v>55</v>
      </c>
      <c r="BP451">
        <v>1.04E-2</v>
      </c>
      <c r="BQ451">
        <v>76.262299999999996</v>
      </c>
      <c r="BR451" t="e">
        <f>-RGXLRSTQ</f>
        <v>#NAME?</v>
      </c>
      <c r="BS451" t="s">
        <v>1770</v>
      </c>
      <c r="BT451">
        <v>0</v>
      </c>
      <c r="BU451">
        <v>55</v>
      </c>
      <c r="BV451">
        <v>1.9E-2</v>
      </c>
      <c r="BW451">
        <v>69.331599999999995</v>
      </c>
      <c r="BX451" t="e">
        <f>-RGXLRSTQ</f>
        <v>#NAME?</v>
      </c>
      <c r="BY451" t="s">
        <v>1770</v>
      </c>
      <c r="BZ451">
        <v>0</v>
      </c>
      <c r="CA451">
        <v>46.5</v>
      </c>
      <c r="CB451">
        <v>2.0500000000000001E-2</v>
      </c>
      <c r="CC451">
        <v>64.389700000000005</v>
      </c>
      <c r="CD451" t="s">
        <v>1771</v>
      </c>
      <c r="CE451" t="s">
        <v>1770</v>
      </c>
      <c r="CF451">
        <v>0</v>
      </c>
      <c r="CG451">
        <v>57.5</v>
      </c>
      <c r="CH451">
        <v>9.2999999999999992E-3</v>
      </c>
      <c r="CI451">
        <v>76.058400000000006</v>
      </c>
      <c r="CJ451" t="s">
        <v>1771</v>
      </c>
      <c r="CK451" t="s">
        <v>1770</v>
      </c>
      <c r="CL451">
        <v>0</v>
      </c>
      <c r="CM451">
        <v>55</v>
      </c>
      <c r="CN451">
        <v>4.4000000000000003E-3</v>
      </c>
      <c r="CO451">
        <v>80.459000000000003</v>
      </c>
      <c r="CP451" t="s">
        <v>1771</v>
      </c>
      <c r="CQ451" t="s">
        <v>1770</v>
      </c>
      <c r="CR451">
        <v>0</v>
      </c>
      <c r="CS451">
        <v>49</v>
      </c>
      <c r="CT451">
        <v>9.7000000000000003E-3</v>
      </c>
      <c r="CU451">
        <v>72.227800000000002</v>
      </c>
      <c r="CV451" t="s">
        <v>1771</v>
      </c>
      <c r="CW451" t="s">
        <v>1770</v>
      </c>
      <c r="CX451">
        <v>0</v>
      </c>
      <c r="CY451">
        <v>49</v>
      </c>
      <c r="CZ451">
        <v>1.12E-2</v>
      </c>
      <c r="DA451">
        <v>74.028000000000006</v>
      </c>
      <c r="DB451" t="s">
        <v>1771</v>
      </c>
      <c r="DC451" t="s">
        <v>1770</v>
      </c>
      <c r="DD451">
        <v>0</v>
      </c>
      <c r="DE451">
        <v>50</v>
      </c>
      <c r="DF451">
        <v>8.6E-3</v>
      </c>
      <c r="DG451">
        <v>72.806899999999999</v>
      </c>
      <c r="DH451" t="s">
        <v>1772</v>
      </c>
      <c r="DI451" t="s">
        <v>1770</v>
      </c>
      <c r="DJ451">
        <v>0</v>
      </c>
      <c r="DK451">
        <v>55</v>
      </c>
      <c r="DL451">
        <v>1.72E-2</v>
      </c>
      <c r="DM451">
        <v>75.171800000000005</v>
      </c>
      <c r="DN451" t="s">
        <v>1771</v>
      </c>
      <c r="DO451" t="s">
        <v>1770</v>
      </c>
      <c r="DP451">
        <v>0</v>
      </c>
      <c r="DQ451">
        <v>44.333300000000001</v>
      </c>
      <c r="DR451">
        <v>2.4799999999999999E-2</v>
      </c>
      <c r="DS451">
        <v>59.7712</v>
      </c>
      <c r="DT451">
        <v>0</v>
      </c>
      <c r="DU451">
        <v>0</v>
      </c>
    </row>
    <row r="452" spans="1:125" x14ac:dyDescent="0.25">
      <c r="A452">
        <v>0</v>
      </c>
      <c r="B452" t="s">
        <v>1773</v>
      </c>
      <c r="C452" t="s">
        <v>32</v>
      </c>
      <c r="D452" t="s">
        <v>1774</v>
      </c>
      <c r="E452" t="s">
        <v>1773</v>
      </c>
      <c r="F452">
        <v>1E-4</v>
      </c>
      <c r="G452">
        <v>45.666699999999999</v>
      </c>
      <c r="H452">
        <v>7.4999999999999997E-3</v>
      </c>
      <c r="I452">
        <v>95.783199999999994</v>
      </c>
      <c r="J452" t="s">
        <v>1774</v>
      </c>
      <c r="K452" t="s">
        <v>1773</v>
      </c>
      <c r="L452">
        <v>1E-4</v>
      </c>
      <c r="M452">
        <v>45.666699999999999</v>
      </c>
      <c r="N452">
        <v>7.4999999999999997E-3</v>
      </c>
      <c r="O452">
        <v>95.783199999999994</v>
      </c>
      <c r="P452" t="s">
        <v>1775</v>
      </c>
      <c r="Q452" t="s">
        <v>1773</v>
      </c>
      <c r="R452">
        <v>0</v>
      </c>
      <c r="S452">
        <v>52.307699999999997</v>
      </c>
      <c r="T452">
        <v>5.8999999999999999E-3</v>
      </c>
      <c r="U452">
        <v>95.744200000000006</v>
      </c>
      <c r="V452" t="e">
        <f>-EGDSGQHR</f>
        <v>#NAME?</v>
      </c>
      <c r="W452" t="s">
        <v>1773</v>
      </c>
      <c r="X452">
        <v>0</v>
      </c>
      <c r="Y452">
        <v>55</v>
      </c>
      <c r="Z452">
        <v>5.5999999999999999E-3</v>
      </c>
      <c r="AA452">
        <v>95.915000000000006</v>
      </c>
      <c r="AB452" t="e">
        <f>-EGDSGQHR</f>
        <v>#NAME?</v>
      </c>
      <c r="AC452" t="s">
        <v>1773</v>
      </c>
      <c r="AD452">
        <v>0</v>
      </c>
      <c r="AE452">
        <v>62.5</v>
      </c>
      <c r="AF452">
        <v>6.6E-3</v>
      </c>
      <c r="AG452">
        <v>96.083600000000004</v>
      </c>
      <c r="AH452" t="e">
        <f>-EGDSGQHR</f>
        <v>#NAME?</v>
      </c>
      <c r="AI452" t="s">
        <v>1773</v>
      </c>
      <c r="AJ452">
        <v>1E-4</v>
      </c>
      <c r="AK452">
        <v>38</v>
      </c>
      <c r="AL452">
        <v>1.24E-2</v>
      </c>
      <c r="AM452">
        <v>95.235799999999998</v>
      </c>
      <c r="AN452" t="s">
        <v>1774</v>
      </c>
      <c r="AO452" t="s">
        <v>1773</v>
      </c>
      <c r="AP452">
        <v>1E-4</v>
      </c>
      <c r="AQ452">
        <v>34.375</v>
      </c>
      <c r="AR452">
        <v>5.8999999999999999E-3</v>
      </c>
      <c r="AS452">
        <v>85.408500000000004</v>
      </c>
      <c r="AT452" t="s">
        <v>1776</v>
      </c>
      <c r="AU452" t="s">
        <v>1773</v>
      </c>
      <c r="AV452">
        <v>0</v>
      </c>
      <c r="AW452">
        <v>65</v>
      </c>
      <c r="AX452">
        <v>2.5000000000000001E-3</v>
      </c>
      <c r="AY452">
        <v>95.4191</v>
      </c>
      <c r="AZ452" t="s">
        <v>1777</v>
      </c>
      <c r="BA452" t="s">
        <v>1773</v>
      </c>
      <c r="BB452">
        <v>0</v>
      </c>
      <c r="BC452">
        <v>70</v>
      </c>
      <c r="BD452">
        <v>2.5999999999999999E-3</v>
      </c>
      <c r="BE452">
        <v>95.257499999999993</v>
      </c>
      <c r="BF452" t="s">
        <v>1777</v>
      </c>
      <c r="BG452" t="s">
        <v>1773</v>
      </c>
      <c r="BH452">
        <v>2.0000000000000001E-4</v>
      </c>
      <c r="BI452">
        <v>30.333300000000001</v>
      </c>
      <c r="BJ452">
        <v>1.06E-2</v>
      </c>
      <c r="BK452">
        <v>88.742199999999997</v>
      </c>
      <c r="BL452" t="s">
        <v>1777</v>
      </c>
      <c r="BM452" t="s">
        <v>1773</v>
      </c>
      <c r="BN452">
        <v>1E-4</v>
      </c>
      <c r="BO452">
        <v>30.555599999999998</v>
      </c>
      <c r="BP452">
        <v>1.15E-2</v>
      </c>
      <c r="BQ452">
        <v>72.146900000000002</v>
      </c>
      <c r="BR452" t="s">
        <v>1774</v>
      </c>
      <c r="BS452" t="s">
        <v>1773</v>
      </c>
      <c r="BT452">
        <v>0</v>
      </c>
      <c r="BU452">
        <v>50</v>
      </c>
      <c r="BV452">
        <v>9.4000000000000004E-3</v>
      </c>
      <c r="BW452">
        <v>91.9876</v>
      </c>
      <c r="BX452" t="s">
        <v>1774</v>
      </c>
      <c r="BY452" t="s">
        <v>1773</v>
      </c>
      <c r="BZ452">
        <v>0</v>
      </c>
      <c r="CA452">
        <v>47</v>
      </c>
      <c r="CB452">
        <v>7.4999999999999997E-3</v>
      </c>
      <c r="CC452">
        <v>95.006699999999995</v>
      </c>
      <c r="CD452" t="s">
        <v>1774</v>
      </c>
      <c r="CE452" t="s">
        <v>1773</v>
      </c>
      <c r="CF452">
        <v>0</v>
      </c>
      <c r="CG452">
        <v>70</v>
      </c>
      <c r="CH452">
        <v>3.8999999999999998E-3</v>
      </c>
      <c r="CI452">
        <v>95.583100000000002</v>
      </c>
      <c r="CJ452" t="s">
        <v>1777</v>
      </c>
      <c r="CK452" t="s">
        <v>1773</v>
      </c>
      <c r="CL452">
        <v>0</v>
      </c>
      <c r="CM452">
        <v>55</v>
      </c>
      <c r="CN452">
        <v>2.8E-3</v>
      </c>
      <c r="CO452">
        <v>91.358999999999995</v>
      </c>
      <c r="CP452" t="s">
        <v>1777</v>
      </c>
      <c r="CQ452" t="s">
        <v>1773</v>
      </c>
      <c r="CR452">
        <v>1E-4</v>
      </c>
      <c r="CS452">
        <v>30</v>
      </c>
      <c r="CT452">
        <v>8.8999999999999999E-3</v>
      </c>
      <c r="CU452">
        <v>75.648099999999999</v>
      </c>
      <c r="CV452" t="s">
        <v>1777</v>
      </c>
      <c r="CW452" t="s">
        <v>1773</v>
      </c>
      <c r="CX452">
        <v>1E-4</v>
      </c>
      <c r="CY452">
        <v>29.769200000000001</v>
      </c>
      <c r="CZ452">
        <v>1.1299999999999999E-2</v>
      </c>
      <c r="DA452">
        <v>73.590900000000005</v>
      </c>
      <c r="DB452" t="s">
        <v>1777</v>
      </c>
      <c r="DC452" t="s">
        <v>1773</v>
      </c>
      <c r="DD452">
        <v>0</v>
      </c>
      <c r="DE452">
        <v>57.5</v>
      </c>
      <c r="DF452">
        <v>4.1000000000000003E-3</v>
      </c>
      <c r="DG452">
        <v>92.132199999999997</v>
      </c>
      <c r="DH452" t="s">
        <v>1774</v>
      </c>
      <c r="DI452" t="s">
        <v>1773</v>
      </c>
      <c r="DJ452">
        <v>0</v>
      </c>
      <c r="DK452">
        <v>53.75</v>
      </c>
      <c r="DL452">
        <v>6.8999999999999999E-3</v>
      </c>
      <c r="DM452">
        <v>95.066800000000001</v>
      </c>
      <c r="DN452" t="s">
        <v>1778</v>
      </c>
      <c r="DO452" t="s">
        <v>1773</v>
      </c>
      <c r="DP452">
        <v>0</v>
      </c>
      <c r="DQ452">
        <v>47</v>
      </c>
      <c r="DR452">
        <v>1.0500000000000001E-2</v>
      </c>
      <c r="DS452">
        <v>86.153499999999994</v>
      </c>
      <c r="DT452">
        <v>0</v>
      </c>
      <c r="DU452">
        <v>0</v>
      </c>
    </row>
    <row r="453" spans="1:125" x14ac:dyDescent="0.25">
      <c r="A453">
        <v>0</v>
      </c>
      <c r="B453" t="s">
        <v>1779</v>
      </c>
      <c r="C453" t="s">
        <v>32</v>
      </c>
      <c r="D453" t="s">
        <v>1780</v>
      </c>
      <c r="E453" t="s">
        <v>1779</v>
      </c>
      <c r="F453">
        <v>1E-4</v>
      </c>
      <c r="G453">
        <v>46.75</v>
      </c>
      <c r="H453">
        <v>3.4299999999999997E-2</v>
      </c>
      <c r="I453">
        <v>42.375</v>
      </c>
      <c r="J453" t="s">
        <v>1780</v>
      </c>
      <c r="K453" t="s">
        <v>1779</v>
      </c>
      <c r="L453">
        <v>1E-4</v>
      </c>
      <c r="M453">
        <v>46.75</v>
      </c>
      <c r="N453">
        <v>3.4299999999999997E-2</v>
      </c>
      <c r="O453">
        <v>42.375</v>
      </c>
      <c r="P453" t="s">
        <v>1780</v>
      </c>
      <c r="Q453" t="s">
        <v>1779</v>
      </c>
      <c r="R453">
        <v>0</v>
      </c>
      <c r="S453">
        <v>60</v>
      </c>
      <c r="T453">
        <v>1.54E-2</v>
      </c>
      <c r="U453">
        <v>63.453800000000001</v>
      </c>
      <c r="V453" t="s">
        <v>1780</v>
      </c>
      <c r="W453" t="s">
        <v>1779</v>
      </c>
      <c r="X453">
        <v>0</v>
      </c>
      <c r="Y453">
        <v>65</v>
      </c>
      <c r="Z453">
        <v>1.2699999999999999E-2</v>
      </c>
      <c r="AA453">
        <v>76.259600000000006</v>
      </c>
      <c r="AB453" t="s">
        <v>1781</v>
      </c>
      <c r="AC453" t="s">
        <v>1779</v>
      </c>
      <c r="AD453">
        <v>1E-4</v>
      </c>
      <c r="AE453">
        <v>37.200000000000003</v>
      </c>
      <c r="AF453">
        <v>1.95E-2</v>
      </c>
      <c r="AG453">
        <v>69.16</v>
      </c>
      <c r="AH453" t="s">
        <v>1782</v>
      </c>
      <c r="AI453" t="s">
        <v>1779</v>
      </c>
      <c r="AJ453">
        <v>0</v>
      </c>
      <c r="AK453">
        <v>51.1111</v>
      </c>
      <c r="AL453">
        <v>2.6499999999999999E-2</v>
      </c>
      <c r="AM453">
        <v>71.185599999999994</v>
      </c>
      <c r="AN453" t="s">
        <v>1783</v>
      </c>
      <c r="AO453" t="s">
        <v>1779</v>
      </c>
      <c r="AP453">
        <v>0</v>
      </c>
      <c r="AQ453">
        <v>49</v>
      </c>
      <c r="AR453">
        <v>1.2699999999999999E-2</v>
      </c>
      <c r="AS453">
        <v>59.311900000000001</v>
      </c>
      <c r="AT453" t="s">
        <v>1780</v>
      </c>
      <c r="AU453" t="s">
        <v>1779</v>
      </c>
      <c r="AV453">
        <v>0</v>
      </c>
      <c r="AW453">
        <v>55</v>
      </c>
      <c r="AX453">
        <v>1.12E-2</v>
      </c>
      <c r="AY453">
        <v>59.938099999999999</v>
      </c>
      <c r="AZ453" t="s">
        <v>1780</v>
      </c>
      <c r="BA453" t="s">
        <v>1779</v>
      </c>
      <c r="BB453">
        <v>0</v>
      </c>
      <c r="BC453">
        <v>60</v>
      </c>
      <c r="BD453">
        <v>1.17E-2</v>
      </c>
      <c r="BE453">
        <v>59.269599999999997</v>
      </c>
      <c r="BF453" t="s">
        <v>1780</v>
      </c>
      <c r="BG453" t="s">
        <v>1779</v>
      </c>
      <c r="BH453">
        <v>0</v>
      </c>
      <c r="BI453">
        <v>61.666699999999999</v>
      </c>
      <c r="BJ453">
        <v>1.6500000000000001E-2</v>
      </c>
      <c r="BK453">
        <v>69.211500000000001</v>
      </c>
      <c r="BL453" t="s">
        <v>1780</v>
      </c>
      <c r="BM453" t="s">
        <v>1779</v>
      </c>
      <c r="BN453">
        <v>0</v>
      </c>
      <c r="BO453">
        <v>54</v>
      </c>
      <c r="BP453">
        <v>1.4500000000000001E-2</v>
      </c>
      <c r="BQ453">
        <v>62.4054</v>
      </c>
      <c r="BR453" t="s">
        <v>1784</v>
      </c>
      <c r="BS453" t="s">
        <v>1779</v>
      </c>
      <c r="BT453">
        <v>0</v>
      </c>
      <c r="BU453">
        <v>65</v>
      </c>
      <c r="BV453">
        <v>1.89E-2</v>
      </c>
      <c r="BW453">
        <v>69.456699999999998</v>
      </c>
      <c r="BX453" t="s">
        <v>1784</v>
      </c>
      <c r="BY453" t="s">
        <v>1779</v>
      </c>
      <c r="BZ453">
        <v>0</v>
      </c>
      <c r="CA453">
        <v>65</v>
      </c>
      <c r="CB453">
        <v>1.55E-2</v>
      </c>
      <c r="CC453">
        <v>75.707899999999995</v>
      </c>
      <c r="CD453" t="e">
        <f>-RVTQVNTG</f>
        <v>#NAME?</v>
      </c>
      <c r="CE453" t="s">
        <v>1779</v>
      </c>
      <c r="CF453">
        <v>0</v>
      </c>
      <c r="CG453">
        <v>80</v>
      </c>
      <c r="CH453">
        <v>8.3999999999999995E-3</v>
      </c>
      <c r="CI453">
        <v>79.716099999999997</v>
      </c>
      <c r="CJ453" t="s">
        <v>1783</v>
      </c>
      <c r="CK453" t="s">
        <v>1779</v>
      </c>
      <c r="CL453">
        <v>0</v>
      </c>
      <c r="CM453">
        <v>60</v>
      </c>
      <c r="CN453">
        <v>6.0000000000000001E-3</v>
      </c>
      <c r="CO453">
        <v>69.707499999999996</v>
      </c>
      <c r="CP453" t="s">
        <v>1780</v>
      </c>
      <c r="CQ453" t="s">
        <v>1779</v>
      </c>
      <c r="CR453">
        <v>0</v>
      </c>
      <c r="CS453">
        <v>58.333300000000001</v>
      </c>
      <c r="CT453">
        <v>1.09E-2</v>
      </c>
      <c r="CU453">
        <v>67.348399999999998</v>
      </c>
      <c r="CV453" t="s">
        <v>1780</v>
      </c>
      <c r="CW453" t="s">
        <v>1779</v>
      </c>
      <c r="CX453">
        <v>0</v>
      </c>
      <c r="CY453">
        <v>60</v>
      </c>
      <c r="CZ453">
        <v>1.29E-2</v>
      </c>
      <c r="DA453">
        <v>68.294499999999999</v>
      </c>
      <c r="DB453" t="s">
        <v>1780</v>
      </c>
      <c r="DC453" t="s">
        <v>1779</v>
      </c>
      <c r="DD453">
        <v>0</v>
      </c>
      <c r="DE453">
        <v>49</v>
      </c>
      <c r="DF453">
        <v>1.1900000000000001E-2</v>
      </c>
      <c r="DG453">
        <v>61.3718</v>
      </c>
      <c r="DH453" t="s">
        <v>1781</v>
      </c>
      <c r="DI453" t="s">
        <v>1779</v>
      </c>
      <c r="DJ453">
        <v>0</v>
      </c>
      <c r="DK453">
        <v>56.666699999999999</v>
      </c>
      <c r="DL453">
        <v>2.23E-2</v>
      </c>
      <c r="DM453">
        <v>66.443200000000004</v>
      </c>
      <c r="DN453" t="s">
        <v>1784</v>
      </c>
      <c r="DO453" t="s">
        <v>1779</v>
      </c>
      <c r="DP453">
        <v>0</v>
      </c>
      <c r="DQ453">
        <v>51</v>
      </c>
      <c r="DR453">
        <v>2.75E-2</v>
      </c>
      <c r="DS453">
        <v>56.195099999999996</v>
      </c>
      <c r="DT453">
        <v>0</v>
      </c>
      <c r="DU453">
        <v>0</v>
      </c>
    </row>
    <row r="454" spans="1:125" x14ac:dyDescent="0.25">
      <c r="A454">
        <v>0</v>
      </c>
      <c r="B454" t="s">
        <v>1785</v>
      </c>
      <c r="C454" t="s">
        <v>32</v>
      </c>
      <c r="D454" t="s">
        <v>1786</v>
      </c>
      <c r="E454" t="s">
        <v>1785</v>
      </c>
      <c r="F454">
        <v>0</v>
      </c>
      <c r="G454">
        <v>95</v>
      </c>
      <c r="H454">
        <v>7.4999999999999997E-3</v>
      </c>
      <c r="I454">
        <v>95.785499999999999</v>
      </c>
      <c r="J454" t="s">
        <v>1786</v>
      </c>
      <c r="K454" t="s">
        <v>1785</v>
      </c>
      <c r="L454">
        <v>0</v>
      </c>
      <c r="M454">
        <v>95</v>
      </c>
      <c r="N454">
        <v>7.4999999999999997E-3</v>
      </c>
      <c r="O454">
        <v>95.785499999999999</v>
      </c>
      <c r="P454" t="s">
        <v>1786</v>
      </c>
      <c r="Q454" t="s">
        <v>1785</v>
      </c>
      <c r="R454">
        <v>0</v>
      </c>
      <c r="S454">
        <v>92.5</v>
      </c>
      <c r="T454">
        <v>7.6E-3</v>
      </c>
      <c r="U454">
        <v>93.129000000000005</v>
      </c>
      <c r="V454" t="s">
        <v>1786</v>
      </c>
      <c r="W454" t="s">
        <v>1785</v>
      </c>
      <c r="X454">
        <v>0</v>
      </c>
      <c r="Y454">
        <v>100</v>
      </c>
      <c r="Z454">
        <v>5.1000000000000004E-3</v>
      </c>
      <c r="AA454">
        <v>96.288499999999999</v>
      </c>
      <c r="AB454" t="s">
        <v>1787</v>
      </c>
      <c r="AC454" t="s">
        <v>1785</v>
      </c>
      <c r="AD454">
        <v>0</v>
      </c>
      <c r="AE454">
        <v>90</v>
      </c>
      <c r="AF454">
        <v>9.4999999999999998E-3</v>
      </c>
      <c r="AG454">
        <v>92.992400000000004</v>
      </c>
      <c r="AH454" t="s">
        <v>1787</v>
      </c>
      <c r="AI454" t="s">
        <v>1785</v>
      </c>
      <c r="AJ454">
        <v>0</v>
      </c>
      <c r="AK454">
        <v>80</v>
      </c>
      <c r="AL454">
        <v>1.4200000000000001E-2</v>
      </c>
      <c r="AM454">
        <v>93.176000000000002</v>
      </c>
      <c r="AN454" t="s">
        <v>1787</v>
      </c>
      <c r="AO454" t="s">
        <v>1785</v>
      </c>
      <c r="AP454">
        <v>0</v>
      </c>
      <c r="AQ454">
        <v>90</v>
      </c>
      <c r="AR454">
        <v>4.1000000000000003E-3</v>
      </c>
      <c r="AS454">
        <v>92.725499999999997</v>
      </c>
      <c r="AT454" t="s">
        <v>1787</v>
      </c>
      <c r="AU454" t="s">
        <v>1785</v>
      </c>
      <c r="AV454">
        <v>0</v>
      </c>
      <c r="AW454">
        <v>100</v>
      </c>
      <c r="AX454">
        <v>2.2000000000000001E-3</v>
      </c>
      <c r="AY454">
        <v>95.928700000000006</v>
      </c>
      <c r="AZ454" t="s">
        <v>1787</v>
      </c>
      <c r="BA454" t="s">
        <v>1785</v>
      </c>
      <c r="BB454">
        <v>0</v>
      </c>
      <c r="BC454">
        <v>100</v>
      </c>
      <c r="BD454">
        <v>2.2000000000000001E-3</v>
      </c>
      <c r="BE454">
        <v>95.946700000000007</v>
      </c>
      <c r="BF454" t="s">
        <v>1786</v>
      </c>
      <c r="BG454" t="s">
        <v>1785</v>
      </c>
      <c r="BH454">
        <v>0</v>
      </c>
      <c r="BI454">
        <v>90</v>
      </c>
      <c r="BJ454">
        <v>8.0000000000000002E-3</v>
      </c>
      <c r="BK454">
        <v>95.140199999999993</v>
      </c>
      <c r="BL454" t="s">
        <v>1787</v>
      </c>
      <c r="BM454" t="s">
        <v>1785</v>
      </c>
      <c r="BN454">
        <v>0</v>
      </c>
      <c r="BO454">
        <v>100</v>
      </c>
      <c r="BP454">
        <v>4.3E-3</v>
      </c>
      <c r="BQ454">
        <v>95.872299999999996</v>
      </c>
      <c r="BR454" t="s">
        <v>1787</v>
      </c>
      <c r="BS454" t="s">
        <v>1785</v>
      </c>
      <c r="BT454">
        <v>0</v>
      </c>
      <c r="BU454">
        <v>100</v>
      </c>
      <c r="BV454">
        <v>5.4000000000000003E-3</v>
      </c>
      <c r="BW454">
        <v>96.588899999999995</v>
      </c>
      <c r="BX454" t="s">
        <v>1788</v>
      </c>
      <c r="BY454" t="s">
        <v>1785</v>
      </c>
      <c r="BZ454">
        <v>0</v>
      </c>
      <c r="CA454">
        <v>90</v>
      </c>
      <c r="CB454">
        <v>5.5999999999999999E-3</v>
      </c>
      <c r="CC454">
        <v>96.2607</v>
      </c>
      <c r="CD454" t="s">
        <v>1787</v>
      </c>
      <c r="CE454" t="s">
        <v>1785</v>
      </c>
      <c r="CF454">
        <v>0</v>
      </c>
      <c r="CG454">
        <v>100</v>
      </c>
      <c r="CH454">
        <v>3.0000000000000001E-3</v>
      </c>
      <c r="CI454">
        <v>96.665899999999993</v>
      </c>
      <c r="CJ454" t="e">
        <f>-GXLRSTQG</f>
        <v>#NAME?</v>
      </c>
      <c r="CK454" t="s">
        <v>1785</v>
      </c>
      <c r="CL454">
        <v>0</v>
      </c>
      <c r="CM454">
        <v>100</v>
      </c>
      <c r="CN454">
        <v>1.6000000000000001E-3</v>
      </c>
      <c r="CO454">
        <v>96.436599999999999</v>
      </c>
      <c r="CP454" t="s">
        <v>1787</v>
      </c>
      <c r="CQ454" t="s">
        <v>1785</v>
      </c>
      <c r="CR454">
        <v>0</v>
      </c>
      <c r="CS454">
        <v>100</v>
      </c>
      <c r="CT454">
        <v>3.7000000000000002E-3</v>
      </c>
      <c r="CU454">
        <v>95.797700000000006</v>
      </c>
      <c r="CV454" t="e">
        <f>-GXLRSTQG</f>
        <v>#NAME?</v>
      </c>
      <c r="CW454" t="s">
        <v>1785</v>
      </c>
      <c r="CX454">
        <v>0</v>
      </c>
      <c r="CY454">
        <v>90</v>
      </c>
      <c r="CZ454">
        <v>4.4000000000000003E-3</v>
      </c>
      <c r="DA454">
        <v>95.888599999999997</v>
      </c>
      <c r="DB454" t="s">
        <v>1787</v>
      </c>
      <c r="DC454" t="s">
        <v>1785</v>
      </c>
      <c r="DD454">
        <v>0</v>
      </c>
      <c r="DE454">
        <v>100</v>
      </c>
      <c r="DF454">
        <v>3.0000000000000001E-3</v>
      </c>
      <c r="DG454">
        <v>95.525700000000001</v>
      </c>
      <c r="DH454" t="s">
        <v>1787</v>
      </c>
      <c r="DI454" t="s">
        <v>1785</v>
      </c>
      <c r="DJ454">
        <v>0</v>
      </c>
      <c r="DK454">
        <v>100</v>
      </c>
      <c r="DL454">
        <v>5.1000000000000004E-3</v>
      </c>
      <c r="DM454">
        <v>96.351100000000002</v>
      </c>
      <c r="DN454" t="s">
        <v>1787</v>
      </c>
      <c r="DO454" t="s">
        <v>1785</v>
      </c>
      <c r="DP454">
        <v>0</v>
      </c>
      <c r="DQ454">
        <v>100</v>
      </c>
      <c r="DR454">
        <v>4.5999999999999999E-3</v>
      </c>
      <c r="DS454">
        <v>96.314999999999998</v>
      </c>
      <c r="DT454">
        <v>0</v>
      </c>
      <c r="DU454">
        <v>0</v>
      </c>
    </row>
    <row r="455" spans="1:125" x14ac:dyDescent="0.25">
      <c r="A455">
        <v>0</v>
      </c>
      <c r="B455" t="s">
        <v>1789</v>
      </c>
      <c r="C455" t="s">
        <v>32</v>
      </c>
      <c r="D455" t="s">
        <v>1790</v>
      </c>
      <c r="E455" t="s">
        <v>1789</v>
      </c>
      <c r="F455">
        <v>0</v>
      </c>
      <c r="G455">
        <v>90</v>
      </c>
      <c r="H455">
        <v>4.7000000000000002E-3</v>
      </c>
      <c r="I455">
        <v>97.385099999999994</v>
      </c>
      <c r="J455" t="s">
        <v>1790</v>
      </c>
      <c r="K455" t="s">
        <v>1789</v>
      </c>
      <c r="L455">
        <v>0</v>
      </c>
      <c r="M455">
        <v>90</v>
      </c>
      <c r="N455">
        <v>4.7000000000000002E-3</v>
      </c>
      <c r="O455">
        <v>97.385099999999994</v>
      </c>
      <c r="P455" t="s">
        <v>1790</v>
      </c>
      <c r="Q455" t="s">
        <v>1789</v>
      </c>
      <c r="R455">
        <v>0</v>
      </c>
      <c r="S455">
        <v>92.5</v>
      </c>
      <c r="T455">
        <v>4.4000000000000003E-3</v>
      </c>
      <c r="U455">
        <v>96.806100000000001</v>
      </c>
      <c r="V455" t="s">
        <v>1790</v>
      </c>
      <c r="W455" t="s">
        <v>1789</v>
      </c>
      <c r="X455">
        <v>0</v>
      </c>
      <c r="Y455">
        <v>67.5</v>
      </c>
      <c r="Z455">
        <v>6.1000000000000004E-3</v>
      </c>
      <c r="AA455">
        <v>95.543700000000001</v>
      </c>
      <c r="AB455" t="s">
        <v>1791</v>
      </c>
      <c r="AC455" t="s">
        <v>1789</v>
      </c>
      <c r="AD455">
        <v>0</v>
      </c>
      <c r="AE455">
        <v>42</v>
      </c>
      <c r="AF455">
        <v>1.5299999999999999E-2</v>
      </c>
      <c r="AG455">
        <v>79.259399999999999</v>
      </c>
      <c r="AH455" t="s">
        <v>1791</v>
      </c>
      <c r="AI455" t="s">
        <v>1789</v>
      </c>
      <c r="AJ455">
        <v>2.0000000000000001E-4</v>
      </c>
      <c r="AK455">
        <v>27.714300000000001</v>
      </c>
      <c r="AL455">
        <v>2.2800000000000001E-2</v>
      </c>
      <c r="AM455">
        <v>78.250100000000003</v>
      </c>
      <c r="AN455" t="s">
        <v>1792</v>
      </c>
      <c r="AO455" t="s">
        <v>1789</v>
      </c>
      <c r="AP455">
        <v>0</v>
      </c>
      <c r="AQ455">
        <v>90</v>
      </c>
      <c r="AR455">
        <v>1.9E-3</v>
      </c>
      <c r="AS455">
        <v>97.329899999999995</v>
      </c>
      <c r="AT455" t="s">
        <v>1790</v>
      </c>
      <c r="AU455" t="s">
        <v>1789</v>
      </c>
      <c r="AV455">
        <v>0</v>
      </c>
      <c r="AW455">
        <v>100</v>
      </c>
      <c r="AX455">
        <v>1.1999999999999999E-3</v>
      </c>
      <c r="AY455">
        <v>97.695700000000002</v>
      </c>
      <c r="AZ455" t="s">
        <v>1792</v>
      </c>
      <c r="BA455" t="s">
        <v>1789</v>
      </c>
      <c r="BB455">
        <v>0</v>
      </c>
      <c r="BC455">
        <v>100</v>
      </c>
      <c r="BD455">
        <v>1.2999999999999999E-3</v>
      </c>
      <c r="BE455">
        <v>97.653199999999998</v>
      </c>
      <c r="BF455" t="e">
        <f>-GDSGQHRG</f>
        <v>#NAME?</v>
      </c>
      <c r="BG455" t="s">
        <v>1789</v>
      </c>
      <c r="BH455">
        <v>0</v>
      </c>
      <c r="BI455">
        <v>77.5</v>
      </c>
      <c r="BJ455">
        <v>6.8999999999999999E-3</v>
      </c>
      <c r="BK455">
        <v>95.7898</v>
      </c>
      <c r="BL455" t="s">
        <v>1792</v>
      </c>
      <c r="BM455" t="s">
        <v>1789</v>
      </c>
      <c r="BN455">
        <v>0</v>
      </c>
      <c r="BO455">
        <v>80</v>
      </c>
      <c r="BP455">
        <v>5.7000000000000002E-3</v>
      </c>
      <c r="BQ455">
        <v>93.483699999999999</v>
      </c>
      <c r="BR455" t="s">
        <v>1790</v>
      </c>
      <c r="BS455" t="s">
        <v>1789</v>
      </c>
      <c r="BT455">
        <v>0</v>
      </c>
      <c r="BU455">
        <v>100</v>
      </c>
      <c r="BV455">
        <v>3.5999999999999999E-3</v>
      </c>
      <c r="BW455">
        <v>97.725499999999997</v>
      </c>
      <c r="BX455" t="s">
        <v>1790</v>
      </c>
      <c r="BY455" t="s">
        <v>1789</v>
      </c>
      <c r="BZ455">
        <v>0</v>
      </c>
      <c r="CA455">
        <v>100</v>
      </c>
      <c r="CB455">
        <v>3.5999999999999999E-3</v>
      </c>
      <c r="CC455">
        <v>97.608599999999996</v>
      </c>
      <c r="CD455" t="s">
        <v>1793</v>
      </c>
      <c r="CE455" t="s">
        <v>1789</v>
      </c>
      <c r="CF455">
        <v>0</v>
      </c>
      <c r="CG455">
        <v>100</v>
      </c>
      <c r="CH455">
        <v>2E-3</v>
      </c>
      <c r="CI455">
        <v>97.765600000000006</v>
      </c>
      <c r="CJ455" t="s">
        <v>1790</v>
      </c>
      <c r="CK455" t="s">
        <v>1789</v>
      </c>
      <c r="CL455">
        <v>0</v>
      </c>
      <c r="CM455">
        <v>100</v>
      </c>
      <c r="CN455">
        <v>1.4E-3</v>
      </c>
      <c r="CO455">
        <v>96.863799999999998</v>
      </c>
      <c r="CP455" t="s">
        <v>1792</v>
      </c>
      <c r="CQ455" t="s">
        <v>1789</v>
      </c>
      <c r="CR455">
        <v>0</v>
      </c>
      <c r="CS455">
        <v>90</v>
      </c>
      <c r="CT455">
        <v>3.8999999999999998E-3</v>
      </c>
      <c r="CU455">
        <v>95.495400000000004</v>
      </c>
      <c r="CV455" t="e">
        <f>-GDSGQHRG</f>
        <v>#NAME?</v>
      </c>
      <c r="CW455" t="s">
        <v>1789</v>
      </c>
      <c r="CX455">
        <v>0</v>
      </c>
      <c r="CY455">
        <v>77.5</v>
      </c>
      <c r="CZ455">
        <v>4.8999999999999998E-3</v>
      </c>
      <c r="DA455">
        <v>95.355999999999995</v>
      </c>
      <c r="DB455" t="s">
        <v>1790</v>
      </c>
      <c r="DC455" t="s">
        <v>1789</v>
      </c>
      <c r="DD455">
        <v>0</v>
      </c>
      <c r="DE455">
        <v>100</v>
      </c>
      <c r="DF455">
        <v>2E-3</v>
      </c>
      <c r="DG455">
        <v>97.000900000000001</v>
      </c>
      <c r="DH455" t="e">
        <f>-GDSGQHRG</f>
        <v>#NAME?</v>
      </c>
      <c r="DI455" t="s">
        <v>1789</v>
      </c>
      <c r="DJ455">
        <v>0</v>
      </c>
      <c r="DK455">
        <v>100</v>
      </c>
      <c r="DL455">
        <v>2.7000000000000001E-3</v>
      </c>
      <c r="DM455">
        <v>98.024699999999996</v>
      </c>
      <c r="DN455" t="e">
        <f>-GDSGQHRG</f>
        <v>#NAME?</v>
      </c>
      <c r="DO455" t="s">
        <v>1789</v>
      </c>
      <c r="DP455">
        <v>0</v>
      </c>
      <c r="DQ455">
        <v>100</v>
      </c>
      <c r="DR455">
        <v>2.8E-3</v>
      </c>
      <c r="DS455">
        <v>97.764799999999994</v>
      </c>
      <c r="DT455">
        <v>0</v>
      </c>
      <c r="DU455">
        <v>0</v>
      </c>
    </row>
    <row r="456" spans="1:125" x14ac:dyDescent="0.25">
      <c r="A456">
        <v>0</v>
      </c>
      <c r="B456" t="s">
        <v>1794</v>
      </c>
      <c r="C456" t="s">
        <v>32</v>
      </c>
      <c r="D456" t="s">
        <v>1795</v>
      </c>
      <c r="E456" t="s">
        <v>1794</v>
      </c>
      <c r="F456">
        <v>0</v>
      </c>
      <c r="G456">
        <v>53.75</v>
      </c>
      <c r="H456">
        <v>3.27E-2</v>
      </c>
      <c r="I456">
        <v>44.521000000000001</v>
      </c>
      <c r="J456" t="s">
        <v>1795</v>
      </c>
      <c r="K456" t="s">
        <v>1794</v>
      </c>
      <c r="L456">
        <v>0</v>
      </c>
      <c r="M456">
        <v>53.75</v>
      </c>
      <c r="N456">
        <v>3.27E-2</v>
      </c>
      <c r="O456">
        <v>44.521000000000001</v>
      </c>
      <c r="P456" t="s">
        <v>1795</v>
      </c>
      <c r="Q456" t="s">
        <v>1794</v>
      </c>
      <c r="R456">
        <v>0</v>
      </c>
      <c r="S456">
        <v>76.666700000000006</v>
      </c>
      <c r="T456">
        <v>1.2200000000000001E-2</v>
      </c>
      <c r="U456">
        <v>76.276399999999995</v>
      </c>
      <c r="V456" t="s">
        <v>1795</v>
      </c>
      <c r="W456" t="s">
        <v>1794</v>
      </c>
      <c r="X456">
        <v>0</v>
      </c>
      <c r="Y456">
        <v>60</v>
      </c>
      <c r="Z456">
        <v>1.23E-2</v>
      </c>
      <c r="AA456">
        <v>77.641300000000001</v>
      </c>
      <c r="AB456" t="s">
        <v>1795</v>
      </c>
      <c r="AC456" t="s">
        <v>1794</v>
      </c>
      <c r="AD456">
        <v>0</v>
      </c>
      <c r="AE456">
        <v>53.571399999999997</v>
      </c>
      <c r="AF456">
        <v>1.72E-2</v>
      </c>
      <c r="AG456">
        <v>74.702500000000001</v>
      </c>
      <c r="AH456" t="s">
        <v>1795</v>
      </c>
      <c r="AI456" t="s">
        <v>1794</v>
      </c>
      <c r="AJ456">
        <v>1E-4</v>
      </c>
      <c r="AK456">
        <v>35.5</v>
      </c>
      <c r="AL456">
        <v>3.8100000000000002E-2</v>
      </c>
      <c r="AM456">
        <v>51.4542</v>
      </c>
      <c r="AN456" t="s">
        <v>1795</v>
      </c>
      <c r="AO456" t="s">
        <v>1794</v>
      </c>
      <c r="AP456">
        <v>1E-4</v>
      </c>
      <c r="AQ456">
        <v>38</v>
      </c>
      <c r="AR456">
        <v>2.2800000000000001E-2</v>
      </c>
      <c r="AS456">
        <v>37.188800000000001</v>
      </c>
      <c r="AT456" t="s">
        <v>1795</v>
      </c>
      <c r="AU456" t="s">
        <v>1794</v>
      </c>
      <c r="AV456">
        <v>0</v>
      </c>
      <c r="AW456">
        <v>32.5</v>
      </c>
      <c r="AX456">
        <v>2.1499999999999998E-2</v>
      </c>
      <c r="AY456">
        <v>39.593800000000002</v>
      </c>
      <c r="AZ456" t="s">
        <v>1795</v>
      </c>
      <c r="BA456" t="s">
        <v>1794</v>
      </c>
      <c r="BB456">
        <v>0</v>
      </c>
      <c r="BC456">
        <v>34</v>
      </c>
      <c r="BD456">
        <v>2.1000000000000001E-2</v>
      </c>
      <c r="BE456">
        <v>41.0548</v>
      </c>
      <c r="BF456" t="s">
        <v>1795</v>
      </c>
      <c r="BG456" t="s">
        <v>1794</v>
      </c>
      <c r="BH456">
        <v>0</v>
      </c>
      <c r="BI456">
        <v>47.333300000000001</v>
      </c>
      <c r="BJ456">
        <v>2.2800000000000001E-2</v>
      </c>
      <c r="BK456">
        <v>51.360700000000001</v>
      </c>
      <c r="BL456" t="s">
        <v>1795</v>
      </c>
      <c r="BM456" t="s">
        <v>1794</v>
      </c>
      <c r="BN456">
        <v>1E-4</v>
      </c>
      <c r="BO456">
        <v>29.777799999999999</v>
      </c>
      <c r="BP456">
        <v>2.5600000000000001E-2</v>
      </c>
      <c r="BQ456">
        <v>39.2592</v>
      </c>
      <c r="BR456" t="s">
        <v>1795</v>
      </c>
      <c r="BS456" t="s">
        <v>1794</v>
      </c>
      <c r="BT456">
        <v>0</v>
      </c>
      <c r="BU456">
        <v>62.5</v>
      </c>
      <c r="BV456">
        <v>1.9699999999999999E-2</v>
      </c>
      <c r="BW456">
        <v>67.893500000000003</v>
      </c>
      <c r="BX456" t="s">
        <v>1795</v>
      </c>
      <c r="BY456" t="s">
        <v>1794</v>
      </c>
      <c r="BZ456">
        <v>0</v>
      </c>
      <c r="CA456">
        <v>65</v>
      </c>
      <c r="CB456">
        <v>1.78E-2</v>
      </c>
      <c r="CC456">
        <v>70.313999999999993</v>
      </c>
      <c r="CD456" t="s">
        <v>1795</v>
      </c>
      <c r="CE456" t="s">
        <v>1794</v>
      </c>
      <c r="CF456">
        <v>0</v>
      </c>
      <c r="CG456">
        <v>60</v>
      </c>
      <c r="CH456">
        <v>1.2200000000000001E-2</v>
      </c>
      <c r="CI456">
        <v>65.1631</v>
      </c>
      <c r="CJ456" t="s">
        <v>1795</v>
      </c>
      <c r="CK456" t="s">
        <v>1794</v>
      </c>
      <c r="CL456">
        <v>1E-4</v>
      </c>
      <c r="CM456">
        <v>17.333300000000001</v>
      </c>
      <c r="CN456">
        <v>1.35E-2</v>
      </c>
      <c r="CO456">
        <v>39.929600000000001</v>
      </c>
      <c r="CP456" t="s">
        <v>1795</v>
      </c>
      <c r="CQ456" t="s">
        <v>1794</v>
      </c>
      <c r="CR456">
        <v>1E-4</v>
      </c>
      <c r="CS456">
        <v>25.461500000000001</v>
      </c>
      <c r="CT456">
        <v>2.47E-2</v>
      </c>
      <c r="CU456">
        <v>34.352499999999999</v>
      </c>
      <c r="CV456" t="s">
        <v>1795</v>
      </c>
      <c r="CW456" t="s">
        <v>1794</v>
      </c>
      <c r="CX456">
        <v>2.0000000000000001E-4</v>
      </c>
      <c r="CY456">
        <v>24.777799999999999</v>
      </c>
      <c r="CZ456">
        <v>2.9100000000000001E-2</v>
      </c>
      <c r="DA456">
        <v>34.765599999999999</v>
      </c>
      <c r="DB456" t="s">
        <v>1795</v>
      </c>
      <c r="DC456" t="s">
        <v>1794</v>
      </c>
      <c r="DD456">
        <v>2.0000000000000001E-4</v>
      </c>
      <c r="DE456">
        <v>20.575800000000001</v>
      </c>
      <c r="DF456">
        <v>2.64E-2</v>
      </c>
      <c r="DG456">
        <v>33.944899999999997</v>
      </c>
      <c r="DH456" t="s">
        <v>1795</v>
      </c>
      <c r="DI456" t="s">
        <v>1794</v>
      </c>
      <c r="DJ456">
        <v>0</v>
      </c>
      <c r="DK456">
        <v>40.5</v>
      </c>
      <c r="DL456">
        <v>3.85E-2</v>
      </c>
      <c r="DM456">
        <v>46.946300000000001</v>
      </c>
      <c r="DN456" t="s">
        <v>1795</v>
      </c>
      <c r="DO456" t="s">
        <v>1794</v>
      </c>
      <c r="DP456">
        <v>1E-4</v>
      </c>
      <c r="DQ456">
        <v>35.428600000000003</v>
      </c>
      <c r="DR456">
        <v>4.9200000000000001E-2</v>
      </c>
      <c r="DS456">
        <v>36.525399999999998</v>
      </c>
      <c r="DT456">
        <v>1E-4</v>
      </c>
      <c r="DU456">
        <v>0</v>
      </c>
    </row>
    <row r="457" spans="1:125" x14ac:dyDescent="0.25">
      <c r="A457">
        <v>0</v>
      </c>
      <c r="B457" t="s">
        <v>1796</v>
      </c>
      <c r="C457" t="s">
        <v>32</v>
      </c>
      <c r="D457" t="s">
        <v>1797</v>
      </c>
      <c r="E457" t="s">
        <v>1796</v>
      </c>
      <c r="F457">
        <v>0</v>
      </c>
      <c r="G457">
        <v>49</v>
      </c>
      <c r="H457">
        <v>4.1599999999999998E-2</v>
      </c>
      <c r="I457">
        <v>34.138300000000001</v>
      </c>
      <c r="J457" t="s">
        <v>1797</v>
      </c>
      <c r="K457" t="s">
        <v>1796</v>
      </c>
      <c r="L457">
        <v>0</v>
      </c>
      <c r="M457">
        <v>49</v>
      </c>
      <c r="N457">
        <v>4.1599999999999998E-2</v>
      </c>
      <c r="O457">
        <v>34.138300000000001</v>
      </c>
      <c r="P457" t="s">
        <v>1797</v>
      </c>
      <c r="Q457" t="s">
        <v>1796</v>
      </c>
      <c r="R457">
        <v>0</v>
      </c>
      <c r="S457">
        <v>92.5</v>
      </c>
      <c r="T457">
        <v>9.7999999999999997E-3</v>
      </c>
      <c r="U457">
        <v>85.674000000000007</v>
      </c>
      <c r="V457" t="s">
        <v>1798</v>
      </c>
      <c r="W457" t="s">
        <v>1796</v>
      </c>
      <c r="X457">
        <v>0</v>
      </c>
      <c r="Y457">
        <v>85</v>
      </c>
      <c r="Z457">
        <v>7.9000000000000008E-3</v>
      </c>
      <c r="AA457">
        <v>92.159599999999998</v>
      </c>
      <c r="AB457" t="s">
        <v>1798</v>
      </c>
      <c r="AC457" t="s">
        <v>1796</v>
      </c>
      <c r="AD457">
        <v>0</v>
      </c>
      <c r="AE457">
        <v>85</v>
      </c>
      <c r="AF457">
        <v>1.0800000000000001E-2</v>
      </c>
      <c r="AG457">
        <v>90.402299999999997</v>
      </c>
      <c r="AH457" t="s">
        <v>1798</v>
      </c>
      <c r="AI457" t="s">
        <v>1796</v>
      </c>
      <c r="AJ457">
        <v>0</v>
      </c>
      <c r="AK457">
        <v>58.571399999999997</v>
      </c>
      <c r="AL457">
        <v>2.1499999999999998E-2</v>
      </c>
      <c r="AM457">
        <v>80.688900000000004</v>
      </c>
      <c r="AN457" t="s">
        <v>1799</v>
      </c>
      <c r="AO457" t="s">
        <v>1796</v>
      </c>
      <c r="AP457">
        <v>0</v>
      </c>
      <c r="AQ457">
        <v>70</v>
      </c>
      <c r="AR457">
        <v>8.0000000000000002E-3</v>
      </c>
      <c r="AS457">
        <v>76.163200000000003</v>
      </c>
      <c r="AT457" t="s">
        <v>1798</v>
      </c>
      <c r="AU457" t="s">
        <v>1796</v>
      </c>
      <c r="AV457">
        <v>0</v>
      </c>
      <c r="AW457">
        <v>100</v>
      </c>
      <c r="AX457">
        <v>5.7000000000000002E-3</v>
      </c>
      <c r="AY457">
        <v>80.75</v>
      </c>
      <c r="AZ457" t="s">
        <v>1798</v>
      </c>
      <c r="BA457" t="s">
        <v>1796</v>
      </c>
      <c r="BB457">
        <v>0</v>
      </c>
      <c r="BC457">
        <v>100</v>
      </c>
      <c r="BD457">
        <v>5.3E-3</v>
      </c>
      <c r="BE457">
        <v>83.118399999999994</v>
      </c>
      <c r="BF457" t="s">
        <v>1798</v>
      </c>
      <c r="BG457" t="s">
        <v>1796</v>
      </c>
      <c r="BH457">
        <v>0</v>
      </c>
      <c r="BI457">
        <v>82.5</v>
      </c>
      <c r="BJ457">
        <v>1.2500000000000001E-2</v>
      </c>
      <c r="BK457">
        <v>82.652699999999996</v>
      </c>
      <c r="BL457" t="s">
        <v>1798</v>
      </c>
      <c r="BM457" t="s">
        <v>1796</v>
      </c>
      <c r="BN457">
        <v>0</v>
      </c>
      <c r="BO457">
        <v>75</v>
      </c>
      <c r="BP457">
        <v>6.8999999999999999E-3</v>
      </c>
      <c r="BQ457">
        <v>89.631</v>
      </c>
      <c r="BR457" t="s">
        <v>1798</v>
      </c>
      <c r="BS457" t="s">
        <v>1796</v>
      </c>
      <c r="BT457">
        <v>0</v>
      </c>
      <c r="BU457">
        <v>85</v>
      </c>
      <c r="BV457">
        <v>9.7000000000000003E-3</v>
      </c>
      <c r="BW457">
        <v>91.210300000000004</v>
      </c>
      <c r="BX457" t="s">
        <v>1797</v>
      </c>
      <c r="BY457" t="s">
        <v>1796</v>
      </c>
      <c r="BZ457">
        <v>0</v>
      </c>
      <c r="CA457">
        <v>90</v>
      </c>
      <c r="CB457">
        <v>9.7999999999999997E-3</v>
      </c>
      <c r="CC457">
        <v>89.990399999999994</v>
      </c>
      <c r="CD457" t="s">
        <v>1797</v>
      </c>
      <c r="CE457" t="s">
        <v>1796</v>
      </c>
      <c r="CF457">
        <v>0</v>
      </c>
      <c r="CG457">
        <v>100</v>
      </c>
      <c r="CH457">
        <v>5.7999999999999996E-3</v>
      </c>
      <c r="CI457">
        <v>90.183999999999997</v>
      </c>
      <c r="CJ457" t="s">
        <v>1798</v>
      </c>
      <c r="CK457" t="s">
        <v>1796</v>
      </c>
      <c r="CL457">
        <v>0</v>
      </c>
      <c r="CM457">
        <v>100</v>
      </c>
      <c r="CN457">
        <v>2.8999999999999998E-3</v>
      </c>
      <c r="CO457">
        <v>90.698700000000002</v>
      </c>
      <c r="CP457" t="s">
        <v>1798</v>
      </c>
      <c r="CQ457" t="s">
        <v>1796</v>
      </c>
      <c r="CR457">
        <v>0</v>
      </c>
      <c r="CS457">
        <v>70</v>
      </c>
      <c r="CT457">
        <v>6.3E-3</v>
      </c>
      <c r="CU457">
        <v>86.986800000000002</v>
      </c>
      <c r="CV457" t="s">
        <v>1798</v>
      </c>
      <c r="CW457" t="s">
        <v>1796</v>
      </c>
      <c r="CX457">
        <v>0</v>
      </c>
      <c r="CY457">
        <v>80</v>
      </c>
      <c r="CZ457">
        <v>7.6E-3</v>
      </c>
      <c r="DA457">
        <v>87.371799999999993</v>
      </c>
      <c r="DB457" t="s">
        <v>1798</v>
      </c>
      <c r="DC457" t="s">
        <v>1796</v>
      </c>
      <c r="DD457">
        <v>0</v>
      </c>
      <c r="DE457">
        <v>80</v>
      </c>
      <c r="DF457">
        <v>5.5999999999999999E-3</v>
      </c>
      <c r="DG457">
        <v>85.366799999999998</v>
      </c>
      <c r="DH457" t="s">
        <v>1798</v>
      </c>
      <c r="DI457" t="s">
        <v>1796</v>
      </c>
      <c r="DJ457">
        <v>0</v>
      </c>
      <c r="DK457">
        <v>85</v>
      </c>
      <c r="DL457">
        <v>1.2200000000000001E-2</v>
      </c>
      <c r="DM457">
        <v>84.941599999999994</v>
      </c>
      <c r="DN457" t="s">
        <v>1798</v>
      </c>
      <c r="DO457" t="s">
        <v>1796</v>
      </c>
      <c r="DP457">
        <v>0</v>
      </c>
      <c r="DQ457">
        <v>85</v>
      </c>
      <c r="DR457">
        <v>9.7000000000000003E-3</v>
      </c>
      <c r="DS457">
        <v>87.980800000000002</v>
      </c>
      <c r="DT457">
        <v>0</v>
      </c>
      <c r="DU457">
        <v>0</v>
      </c>
    </row>
    <row r="458" spans="1:125" x14ac:dyDescent="0.25">
      <c r="A458">
        <v>0</v>
      </c>
      <c r="B458" t="s">
        <v>1800</v>
      </c>
      <c r="C458" t="s">
        <v>32</v>
      </c>
      <c r="D458" t="s">
        <v>1801</v>
      </c>
      <c r="E458" t="s">
        <v>1800</v>
      </c>
      <c r="F458">
        <v>0</v>
      </c>
      <c r="G458">
        <v>78.333299999999994</v>
      </c>
      <c r="H458">
        <v>1.4800000000000001E-2</v>
      </c>
      <c r="I458">
        <v>81.252600000000001</v>
      </c>
      <c r="J458" t="s">
        <v>1801</v>
      </c>
      <c r="K458" t="s">
        <v>1800</v>
      </c>
      <c r="L458">
        <v>0</v>
      </c>
      <c r="M458">
        <v>78.333299999999994</v>
      </c>
      <c r="N458">
        <v>1.4800000000000001E-2</v>
      </c>
      <c r="O458">
        <v>81.252600000000001</v>
      </c>
      <c r="P458" t="s">
        <v>1802</v>
      </c>
      <c r="Q458" t="s">
        <v>1800</v>
      </c>
      <c r="R458">
        <v>0</v>
      </c>
      <c r="S458">
        <v>95</v>
      </c>
      <c r="T458">
        <v>5.5999999999999999E-3</v>
      </c>
      <c r="U458">
        <v>95.946899999999999</v>
      </c>
      <c r="V458" t="s">
        <v>1803</v>
      </c>
      <c r="W458" t="s">
        <v>1800</v>
      </c>
      <c r="X458">
        <v>0</v>
      </c>
      <c r="Y458">
        <v>85</v>
      </c>
      <c r="Z458">
        <v>4.3E-3</v>
      </c>
      <c r="AA458">
        <v>96.861599999999996</v>
      </c>
      <c r="AB458" t="e">
        <f>-DSGQHRGP</f>
        <v>#NAME?</v>
      </c>
      <c r="AC458" t="s">
        <v>1800</v>
      </c>
      <c r="AD458">
        <v>0</v>
      </c>
      <c r="AE458">
        <v>80</v>
      </c>
      <c r="AF458">
        <v>7.1000000000000004E-3</v>
      </c>
      <c r="AG458">
        <v>95.793800000000005</v>
      </c>
      <c r="AH458" t="e">
        <f>-DSGQHRGP</f>
        <v>#NAME?</v>
      </c>
      <c r="AI458" t="s">
        <v>1800</v>
      </c>
      <c r="AJ458">
        <v>0</v>
      </c>
      <c r="AK458">
        <v>56.428600000000003</v>
      </c>
      <c r="AL458">
        <v>1.6E-2</v>
      </c>
      <c r="AM458">
        <v>90.581800000000001</v>
      </c>
      <c r="AN458" t="s">
        <v>1804</v>
      </c>
      <c r="AO458" t="s">
        <v>1800</v>
      </c>
      <c r="AP458">
        <v>0</v>
      </c>
      <c r="AQ458">
        <v>65</v>
      </c>
      <c r="AR458">
        <v>5.0000000000000001E-3</v>
      </c>
      <c r="AS458">
        <v>89.360600000000005</v>
      </c>
      <c r="AT458" t="s">
        <v>1801</v>
      </c>
      <c r="AU458" t="s">
        <v>1800</v>
      </c>
      <c r="AV458">
        <v>0</v>
      </c>
      <c r="AW458">
        <v>100</v>
      </c>
      <c r="AX458">
        <v>3.5999999999999999E-3</v>
      </c>
      <c r="AY458">
        <v>90.740899999999996</v>
      </c>
      <c r="AZ458" t="s">
        <v>1801</v>
      </c>
      <c r="BA458" t="s">
        <v>1800</v>
      </c>
      <c r="BB458">
        <v>0</v>
      </c>
      <c r="BC458">
        <v>100</v>
      </c>
      <c r="BD458">
        <v>3.5000000000000001E-3</v>
      </c>
      <c r="BE458">
        <v>91.424599999999998</v>
      </c>
      <c r="BF458" t="s">
        <v>1802</v>
      </c>
      <c r="BG458" t="s">
        <v>1800</v>
      </c>
      <c r="BH458">
        <v>0</v>
      </c>
      <c r="BI458">
        <v>87.5</v>
      </c>
      <c r="BJ458">
        <v>6.4000000000000003E-3</v>
      </c>
      <c r="BK458">
        <v>96.107299999999995</v>
      </c>
      <c r="BL458" t="s">
        <v>1804</v>
      </c>
      <c r="BM458" t="s">
        <v>1800</v>
      </c>
      <c r="BN458">
        <v>0</v>
      </c>
      <c r="BO458">
        <v>80</v>
      </c>
      <c r="BP458">
        <v>4.7999999999999996E-3</v>
      </c>
      <c r="BQ458">
        <v>95.447199999999995</v>
      </c>
      <c r="BR458" t="s">
        <v>1803</v>
      </c>
      <c r="BS458" t="s">
        <v>1800</v>
      </c>
      <c r="BT458">
        <v>0</v>
      </c>
      <c r="BU458">
        <v>100</v>
      </c>
      <c r="BV458">
        <v>7.7999999999999996E-3</v>
      </c>
      <c r="BW458">
        <v>95.041700000000006</v>
      </c>
      <c r="BX458" t="s">
        <v>1805</v>
      </c>
      <c r="BY458" t="s">
        <v>1800</v>
      </c>
      <c r="BZ458">
        <v>0</v>
      </c>
      <c r="CA458">
        <v>90</v>
      </c>
      <c r="CB458">
        <v>6.4999999999999997E-3</v>
      </c>
      <c r="CC458">
        <v>95.672200000000004</v>
      </c>
      <c r="CD458" t="s">
        <v>1805</v>
      </c>
      <c r="CE458" t="s">
        <v>1800</v>
      </c>
      <c r="CF458">
        <v>0</v>
      </c>
      <c r="CG458">
        <v>100</v>
      </c>
      <c r="CH458">
        <v>3.5000000000000001E-3</v>
      </c>
      <c r="CI458">
        <v>96.038799999999995</v>
      </c>
      <c r="CJ458" t="s">
        <v>1802</v>
      </c>
      <c r="CK458" t="s">
        <v>1800</v>
      </c>
      <c r="CL458">
        <v>0</v>
      </c>
      <c r="CM458">
        <v>70</v>
      </c>
      <c r="CN458">
        <v>2.5000000000000001E-3</v>
      </c>
      <c r="CO458">
        <v>93.5321</v>
      </c>
      <c r="CP458" t="s">
        <v>1802</v>
      </c>
      <c r="CQ458" t="s">
        <v>1800</v>
      </c>
      <c r="CR458">
        <v>0</v>
      </c>
      <c r="CS458">
        <v>70</v>
      </c>
      <c r="CT458">
        <v>4.5999999999999999E-3</v>
      </c>
      <c r="CU458">
        <v>94.110200000000006</v>
      </c>
      <c r="CV458" t="s">
        <v>1802</v>
      </c>
      <c r="CW458" t="s">
        <v>1800</v>
      </c>
      <c r="CX458">
        <v>0</v>
      </c>
      <c r="CY458">
        <v>75</v>
      </c>
      <c r="CZ458">
        <v>5.7000000000000002E-3</v>
      </c>
      <c r="DA458">
        <v>93.852099999999993</v>
      </c>
      <c r="DB458" t="s">
        <v>1801</v>
      </c>
      <c r="DC458" t="s">
        <v>1800</v>
      </c>
      <c r="DD458">
        <v>0</v>
      </c>
      <c r="DE458">
        <v>65</v>
      </c>
      <c r="DF458">
        <v>4.3E-3</v>
      </c>
      <c r="DG458">
        <v>91.243799999999993</v>
      </c>
      <c r="DH458" t="s">
        <v>1801</v>
      </c>
      <c r="DI458" t="s">
        <v>1800</v>
      </c>
      <c r="DJ458">
        <v>0</v>
      </c>
      <c r="DK458">
        <v>85</v>
      </c>
      <c r="DL458">
        <v>1.0500000000000001E-2</v>
      </c>
      <c r="DM458">
        <v>88.428200000000004</v>
      </c>
      <c r="DN458" t="s">
        <v>1801</v>
      </c>
      <c r="DO458" t="s">
        <v>1800</v>
      </c>
      <c r="DP458">
        <v>0</v>
      </c>
      <c r="DQ458">
        <v>75</v>
      </c>
      <c r="DR458">
        <v>8.6E-3</v>
      </c>
      <c r="DS458">
        <v>90.317400000000006</v>
      </c>
      <c r="DT458">
        <v>0</v>
      </c>
      <c r="DU458">
        <v>0</v>
      </c>
    </row>
    <row r="459" spans="1:125" x14ac:dyDescent="0.25">
      <c r="A459">
        <v>0</v>
      </c>
      <c r="B459" t="s">
        <v>1806</v>
      </c>
      <c r="C459" t="s">
        <v>32</v>
      </c>
      <c r="D459" t="s">
        <v>1807</v>
      </c>
      <c r="E459" t="s">
        <v>1806</v>
      </c>
      <c r="F459">
        <v>0</v>
      </c>
      <c r="G459">
        <v>60.714300000000001</v>
      </c>
      <c r="H459">
        <v>2.86E-2</v>
      </c>
      <c r="I459">
        <v>50.875100000000003</v>
      </c>
      <c r="J459" t="s">
        <v>1807</v>
      </c>
      <c r="K459" t="s">
        <v>1806</v>
      </c>
      <c r="L459">
        <v>0</v>
      </c>
      <c r="M459">
        <v>60.714300000000001</v>
      </c>
      <c r="N459">
        <v>2.86E-2</v>
      </c>
      <c r="O459">
        <v>50.875100000000003</v>
      </c>
      <c r="P459" t="s">
        <v>1807</v>
      </c>
      <c r="Q459" t="s">
        <v>1806</v>
      </c>
      <c r="R459">
        <v>0</v>
      </c>
      <c r="S459">
        <v>70</v>
      </c>
      <c r="T459">
        <v>1.54E-2</v>
      </c>
      <c r="U459">
        <v>63.418799999999997</v>
      </c>
      <c r="V459" t="s">
        <v>1808</v>
      </c>
      <c r="W459" t="s">
        <v>1806</v>
      </c>
      <c r="X459">
        <v>1E-4</v>
      </c>
      <c r="Y459">
        <v>26</v>
      </c>
      <c r="Z459">
        <v>4.5499999999999999E-2</v>
      </c>
      <c r="AA459">
        <v>20.6313</v>
      </c>
      <c r="AB459" t="s">
        <v>1809</v>
      </c>
      <c r="AC459" t="s">
        <v>1806</v>
      </c>
      <c r="AD459">
        <v>1E-4</v>
      </c>
      <c r="AE459">
        <v>31.222200000000001</v>
      </c>
      <c r="AF459">
        <v>5.28E-2</v>
      </c>
      <c r="AG459">
        <v>25.824300000000001</v>
      </c>
      <c r="AH459" t="s">
        <v>1809</v>
      </c>
      <c r="AI459" t="s">
        <v>1806</v>
      </c>
      <c r="AJ459">
        <v>1.1000000000000001E-3</v>
      </c>
      <c r="AK459">
        <v>11.718299999999999</v>
      </c>
      <c r="AL459">
        <v>9.6100000000000005E-2</v>
      </c>
      <c r="AM459">
        <v>13.364800000000001</v>
      </c>
      <c r="AN459" t="s">
        <v>1808</v>
      </c>
      <c r="AO459" t="s">
        <v>1806</v>
      </c>
      <c r="AP459">
        <v>1E-4</v>
      </c>
      <c r="AQ459">
        <v>38</v>
      </c>
      <c r="AR459">
        <v>1.12E-2</v>
      </c>
      <c r="AS459">
        <v>64.090299999999999</v>
      </c>
      <c r="AT459" t="s">
        <v>1807</v>
      </c>
      <c r="AU459" t="s">
        <v>1806</v>
      </c>
      <c r="AV459">
        <v>0</v>
      </c>
      <c r="AW459">
        <v>50</v>
      </c>
      <c r="AX459">
        <v>0.02</v>
      </c>
      <c r="AY459">
        <v>41.598399999999998</v>
      </c>
      <c r="AZ459" t="s">
        <v>1807</v>
      </c>
      <c r="BA459" t="s">
        <v>1806</v>
      </c>
      <c r="BB459">
        <v>0</v>
      </c>
      <c r="BC459">
        <v>55</v>
      </c>
      <c r="BD459">
        <v>1.7100000000000001E-2</v>
      </c>
      <c r="BE459">
        <v>47.141800000000003</v>
      </c>
      <c r="BF459" t="s">
        <v>1809</v>
      </c>
      <c r="BG459" t="s">
        <v>1806</v>
      </c>
      <c r="BH459">
        <v>0</v>
      </c>
      <c r="BI459">
        <v>66.25</v>
      </c>
      <c r="BJ459">
        <v>1.7500000000000002E-2</v>
      </c>
      <c r="BK459">
        <v>66.159000000000006</v>
      </c>
      <c r="BL459" t="s">
        <v>1807</v>
      </c>
      <c r="BM459" t="s">
        <v>1806</v>
      </c>
      <c r="BN459">
        <v>0</v>
      </c>
      <c r="BO459">
        <v>61.666699999999999</v>
      </c>
      <c r="BP459">
        <v>1.4200000000000001E-2</v>
      </c>
      <c r="BQ459">
        <v>63.273299999999999</v>
      </c>
      <c r="BR459" t="s">
        <v>1810</v>
      </c>
      <c r="BS459" t="s">
        <v>1806</v>
      </c>
      <c r="BT459">
        <v>0</v>
      </c>
      <c r="BU459">
        <v>85</v>
      </c>
      <c r="BV459">
        <v>1.3899999999999999E-2</v>
      </c>
      <c r="BW459">
        <v>81.399799999999999</v>
      </c>
      <c r="BX459" t="s">
        <v>1807</v>
      </c>
      <c r="BY459" t="s">
        <v>1806</v>
      </c>
      <c r="BZ459">
        <v>0</v>
      </c>
      <c r="CA459">
        <v>70</v>
      </c>
      <c r="CB459">
        <v>1.7600000000000001E-2</v>
      </c>
      <c r="CC459">
        <v>70.866900000000001</v>
      </c>
      <c r="CD459" t="s">
        <v>1807</v>
      </c>
      <c r="CE459" t="s">
        <v>1806</v>
      </c>
      <c r="CF459">
        <v>0</v>
      </c>
      <c r="CG459">
        <v>60</v>
      </c>
      <c r="CH459">
        <v>1.2500000000000001E-2</v>
      </c>
      <c r="CI459">
        <v>64.008099999999999</v>
      </c>
      <c r="CJ459" t="s">
        <v>1808</v>
      </c>
      <c r="CK459" t="s">
        <v>1806</v>
      </c>
      <c r="CL459">
        <v>0</v>
      </c>
      <c r="CM459">
        <v>55</v>
      </c>
      <c r="CN459">
        <v>9.4000000000000004E-3</v>
      </c>
      <c r="CO459">
        <v>53.110399999999998</v>
      </c>
      <c r="CP459" t="s">
        <v>1811</v>
      </c>
      <c r="CQ459" t="s">
        <v>1806</v>
      </c>
      <c r="CR459">
        <v>0</v>
      </c>
      <c r="CS459">
        <v>41</v>
      </c>
      <c r="CT459">
        <v>1.7899999999999999E-2</v>
      </c>
      <c r="CU459">
        <v>46.366300000000003</v>
      </c>
      <c r="CV459" t="s">
        <v>1811</v>
      </c>
      <c r="CW459" t="s">
        <v>1806</v>
      </c>
      <c r="CX459">
        <v>0</v>
      </c>
      <c r="CY459">
        <v>48.5</v>
      </c>
      <c r="CZ459">
        <v>1.9900000000000001E-2</v>
      </c>
      <c r="DA459">
        <v>49.665199999999999</v>
      </c>
      <c r="DB459" t="s">
        <v>1807</v>
      </c>
      <c r="DC459" t="s">
        <v>1806</v>
      </c>
      <c r="DD459">
        <v>0</v>
      </c>
      <c r="DE459">
        <v>46</v>
      </c>
      <c r="DF459">
        <v>1.7299999999999999E-2</v>
      </c>
      <c r="DG459">
        <v>47.911099999999998</v>
      </c>
      <c r="DH459" t="s">
        <v>1807</v>
      </c>
      <c r="DI459" t="s">
        <v>1806</v>
      </c>
      <c r="DJ459">
        <v>0</v>
      </c>
      <c r="DK459">
        <v>67.5</v>
      </c>
      <c r="DL459">
        <v>2.46E-2</v>
      </c>
      <c r="DM459">
        <v>63.041600000000003</v>
      </c>
      <c r="DN459" t="s">
        <v>1807</v>
      </c>
      <c r="DO459" t="s">
        <v>1806</v>
      </c>
      <c r="DP459">
        <v>0</v>
      </c>
      <c r="DQ459">
        <v>75</v>
      </c>
      <c r="DR459">
        <v>1.47E-2</v>
      </c>
      <c r="DS459">
        <v>77.349800000000002</v>
      </c>
      <c r="DT459">
        <v>1E-4</v>
      </c>
      <c r="DU459">
        <v>0</v>
      </c>
    </row>
    <row r="460" spans="1:125" x14ac:dyDescent="0.25">
      <c r="A460">
        <v>0</v>
      </c>
      <c r="B460" t="s">
        <v>1812</v>
      </c>
      <c r="C460" t="s">
        <v>32</v>
      </c>
      <c r="D460" t="s">
        <v>1813</v>
      </c>
      <c r="E460" t="s">
        <v>1812</v>
      </c>
      <c r="F460">
        <v>0</v>
      </c>
      <c r="G460">
        <v>62.857100000000003</v>
      </c>
      <c r="H460">
        <v>2.5700000000000001E-2</v>
      </c>
      <c r="I460">
        <v>56.090800000000002</v>
      </c>
      <c r="J460" t="s">
        <v>1813</v>
      </c>
      <c r="K460" t="s">
        <v>1812</v>
      </c>
      <c r="L460">
        <v>0</v>
      </c>
      <c r="M460">
        <v>62.857100000000003</v>
      </c>
      <c r="N460">
        <v>2.5700000000000001E-2</v>
      </c>
      <c r="O460">
        <v>56.090800000000002</v>
      </c>
      <c r="P460" t="s">
        <v>1813</v>
      </c>
      <c r="Q460" t="s">
        <v>1812</v>
      </c>
      <c r="R460">
        <v>2.9999999999999997E-4</v>
      </c>
      <c r="S460">
        <v>26.5</v>
      </c>
      <c r="T460">
        <v>3.2399999999999998E-2</v>
      </c>
      <c r="U460">
        <v>22.218900000000001</v>
      </c>
      <c r="V460" t="s">
        <v>1813</v>
      </c>
      <c r="W460" t="s">
        <v>1812</v>
      </c>
      <c r="X460">
        <v>0</v>
      </c>
      <c r="Y460">
        <v>85</v>
      </c>
      <c r="Z460">
        <v>1.32E-2</v>
      </c>
      <c r="AA460">
        <v>74.783600000000007</v>
      </c>
      <c r="AB460" t="s">
        <v>1813</v>
      </c>
      <c r="AC460" t="s">
        <v>1812</v>
      </c>
      <c r="AD460">
        <v>0</v>
      </c>
      <c r="AE460">
        <v>65</v>
      </c>
      <c r="AF460">
        <v>1.9699999999999999E-2</v>
      </c>
      <c r="AG460">
        <v>68.686700000000002</v>
      </c>
      <c r="AH460" t="s">
        <v>1814</v>
      </c>
      <c r="AI460" t="s">
        <v>1812</v>
      </c>
      <c r="AJ460">
        <v>0</v>
      </c>
      <c r="AK460">
        <v>57.142899999999997</v>
      </c>
      <c r="AL460">
        <v>3.5999999999999997E-2</v>
      </c>
      <c r="AM460">
        <v>54.602899999999998</v>
      </c>
      <c r="AN460" t="s">
        <v>1815</v>
      </c>
      <c r="AO460" t="s">
        <v>1812</v>
      </c>
      <c r="AP460">
        <v>0</v>
      </c>
      <c r="AQ460">
        <v>75</v>
      </c>
      <c r="AR460">
        <v>6.4999999999999997E-3</v>
      </c>
      <c r="AS460">
        <v>82.457400000000007</v>
      </c>
      <c r="AT460" t="s">
        <v>1813</v>
      </c>
      <c r="AU460" t="s">
        <v>1812</v>
      </c>
      <c r="AV460">
        <v>0</v>
      </c>
      <c r="AW460">
        <v>100</v>
      </c>
      <c r="AX460">
        <v>6.8999999999999999E-3</v>
      </c>
      <c r="AY460">
        <v>75.224199999999996</v>
      </c>
      <c r="AZ460" t="s">
        <v>1813</v>
      </c>
      <c r="BA460" t="s">
        <v>1812</v>
      </c>
      <c r="BB460">
        <v>0</v>
      </c>
      <c r="BC460">
        <v>100</v>
      </c>
      <c r="BD460">
        <v>6.0000000000000001E-3</v>
      </c>
      <c r="BE460">
        <v>79.441999999999993</v>
      </c>
      <c r="BF460" t="s">
        <v>1816</v>
      </c>
      <c r="BG460" t="s">
        <v>1812</v>
      </c>
      <c r="BH460">
        <v>0</v>
      </c>
      <c r="BI460">
        <v>73.75</v>
      </c>
      <c r="BJ460">
        <v>1.54E-2</v>
      </c>
      <c r="BK460">
        <v>72.800299999999993</v>
      </c>
      <c r="BL460" t="s">
        <v>1813</v>
      </c>
      <c r="BM460" t="s">
        <v>1812</v>
      </c>
      <c r="BN460">
        <v>0</v>
      </c>
      <c r="BO460">
        <v>90</v>
      </c>
      <c r="BP460">
        <v>7.7999999999999996E-3</v>
      </c>
      <c r="BQ460">
        <v>86.343199999999996</v>
      </c>
      <c r="BR460" t="s">
        <v>1813</v>
      </c>
      <c r="BS460" t="s">
        <v>1812</v>
      </c>
      <c r="BT460">
        <v>0</v>
      </c>
      <c r="BU460">
        <v>50</v>
      </c>
      <c r="BV460">
        <v>2.8500000000000001E-2</v>
      </c>
      <c r="BW460">
        <v>51.513599999999997</v>
      </c>
      <c r="BX460" t="s">
        <v>1813</v>
      </c>
      <c r="BY460" t="s">
        <v>1812</v>
      </c>
      <c r="BZ460">
        <v>0</v>
      </c>
      <c r="CA460">
        <v>46</v>
      </c>
      <c r="CB460">
        <v>2.8899999999999999E-2</v>
      </c>
      <c r="CC460">
        <v>49.638599999999997</v>
      </c>
      <c r="CD460" t="s">
        <v>1813</v>
      </c>
      <c r="CE460" t="s">
        <v>1812</v>
      </c>
      <c r="CF460">
        <v>0</v>
      </c>
      <c r="CG460">
        <v>57.5</v>
      </c>
      <c r="CH460">
        <v>1.34E-2</v>
      </c>
      <c r="CI460">
        <v>61.339100000000002</v>
      </c>
      <c r="CJ460" t="s">
        <v>1815</v>
      </c>
      <c r="CK460" t="s">
        <v>1812</v>
      </c>
      <c r="CL460">
        <v>0</v>
      </c>
      <c r="CM460">
        <v>100</v>
      </c>
      <c r="CN460">
        <v>3.7000000000000002E-3</v>
      </c>
      <c r="CO460">
        <v>84.992900000000006</v>
      </c>
      <c r="CP460" t="s">
        <v>1813</v>
      </c>
      <c r="CQ460" t="s">
        <v>1812</v>
      </c>
      <c r="CR460">
        <v>0</v>
      </c>
      <c r="CS460">
        <v>75</v>
      </c>
      <c r="CT460">
        <v>7.7999999999999996E-3</v>
      </c>
      <c r="CU460">
        <v>80.3142</v>
      </c>
      <c r="CV460" t="s">
        <v>1816</v>
      </c>
      <c r="CW460" t="s">
        <v>1812</v>
      </c>
      <c r="CX460">
        <v>0</v>
      </c>
      <c r="CY460">
        <v>80</v>
      </c>
      <c r="CZ460">
        <v>8.8999999999999999E-3</v>
      </c>
      <c r="DA460">
        <v>82.321299999999994</v>
      </c>
      <c r="DB460" t="s">
        <v>1813</v>
      </c>
      <c r="DC460" t="s">
        <v>1812</v>
      </c>
      <c r="DD460">
        <v>0</v>
      </c>
      <c r="DE460">
        <v>80</v>
      </c>
      <c r="DF460">
        <v>6.7999999999999996E-3</v>
      </c>
      <c r="DG460">
        <v>80</v>
      </c>
      <c r="DH460" t="s">
        <v>1813</v>
      </c>
      <c r="DI460" t="s">
        <v>1812</v>
      </c>
      <c r="DJ460">
        <v>0</v>
      </c>
      <c r="DK460">
        <v>70</v>
      </c>
      <c r="DL460">
        <v>1.66E-2</v>
      </c>
      <c r="DM460">
        <v>76.212299999999999</v>
      </c>
      <c r="DN460" t="s">
        <v>1813</v>
      </c>
      <c r="DO460" t="s">
        <v>1812</v>
      </c>
      <c r="DP460">
        <v>0</v>
      </c>
      <c r="DQ460">
        <v>100</v>
      </c>
      <c r="DR460">
        <v>9.2999999999999992E-3</v>
      </c>
      <c r="DS460">
        <v>88.757099999999994</v>
      </c>
      <c r="DT460">
        <v>0</v>
      </c>
      <c r="DU460">
        <v>0</v>
      </c>
    </row>
    <row r="461" spans="1:125" x14ac:dyDescent="0.25">
      <c r="A461">
        <v>0</v>
      </c>
      <c r="B461" t="s">
        <v>1817</v>
      </c>
      <c r="C461" t="s">
        <v>32</v>
      </c>
      <c r="D461" t="s">
        <v>1818</v>
      </c>
      <c r="E461" t="s">
        <v>1817</v>
      </c>
      <c r="F461">
        <v>1E-4</v>
      </c>
      <c r="G461">
        <v>40</v>
      </c>
      <c r="H461">
        <v>3.1199999999999999E-2</v>
      </c>
      <c r="I461">
        <v>46.754100000000001</v>
      </c>
      <c r="J461" t="s">
        <v>1818</v>
      </c>
      <c r="K461" t="s">
        <v>1817</v>
      </c>
      <c r="L461">
        <v>1E-4</v>
      </c>
      <c r="M461">
        <v>40</v>
      </c>
      <c r="N461">
        <v>3.1199999999999999E-2</v>
      </c>
      <c r="O461">
        <v>46.754100000000001</v>
      </c>
      <c r="P461" t="s">
        <v>1819</v>
      </c>
      <c r="Q461" t="s">
        <v>1817</v>
      </c>
      <c r="R461">
        <v>0</v>
      </c>
      <c r="S461">
        <v>71.25</v>
      </c>
      <c r="T461">
        <v>1.29E-2</v>
      </c>
      <c r="U461">
        <v>73.319500000000005</v>
      </c>
      <c r="V461" t="s">
        <v>1820</v>
      </c>
      <c r="W461" t="s">
        <v>1817</v>
      </c>
      <c r="X461">
        <v>0</v>
      </c>
      <c r="Y461">
        <v>70</v>
      </c>
      <c r="Z461">
        <v>8.6E-3</v>
      </c>
      <c r="AA461">
        <v>90.314999999999998</v>
      </c>
      <c r="AB461" t="s">
        <v>1820</v>
      </c>
      <c r="AC461" t="s">
        <v>1817</v>
      </c>
      <c r="AD461">
        <v>0</v>
      </c>
      <c r="AE461">
        <v>63.75</v>
      </c>
      <c r="AF461">
        <v>1.4200000000000001E-2</v>
      </c>
      <c r="AG461">
        <v>82.102400000000003</v>
      </c>
      <c r="AH461" t="s">
        <v>1820</v>
      </c>
      <c r="AI461" t="s">
        <v>1817</v>
      </c>
      <c r="AJ461">
        <v>0</v>
      </c>
      <c r="AK461">
        <v>48.5</v>
      </c>
      <c r="AL461">
        <v>2.1299999999999999E-2</v>
      </c>
      <c r="AM461">
        <v>81.038899999999998</v>
      </c>
      <c r="AN461" t="s">
        <v>1821</v>
      </c>
      <c r="AO461" t="s">
        <v>1817</v>
      </c>
      <c r="AP461">
        <v>0</v>
      </c>
      <c r="AQ461">
        <v>42.666699999999999</v>
      </c>
      <c r="AR461">
        <v>1.2999999999999999E-2</v>
      </c>
      <c r="AS461">
        <v>58.197099999999999</v>
      </c>
      <c r="AT461" t="s">
        <v>1818</v>
      </c>
      <c r="AU461" t="s">
        <v>1817</v>
      </c>
      <c r="AV461">
        <v>0</v>
      </c>
      <c r="AW461">
        <v>55</v>
      </c>
      <c r="AX461">
        <v>9.4000000000000004E-3</v>
      </c>
      <c r="AY461">
        <v>65.415499999999994</v>
      </c>
      <c r="AZ461" t="s">
        <v>1818</v>
      </c>
      <c r="BA461" t="s">
        <v>1817</v>
      </c>
      <c r="BB461">
        <v>0</v>
      </c>
      <c r="BC461">
        <v>70</v>
      </c>
      <c r="BD461">
        <v>8.0999999999999996E-3</v>
      </c>
      <c r="BE461">
        <v>70.757000000000005</v>
      </c>
      <c r="BF461" t="s">
        <v>1820</v>
      </c>
      <c r="BG461" t="s">
        <v>1817</v>
      </c>
      <c r="BH461">
        <v>0</v>
      </c>
      <c r="BI461">
        <v>57.5</v>
      </c>
      <c r="BJ461">
        <v>1.3100000000000001E-2</v>
      </c>
      <c r="BK461">
        <v>80.640199999999993</v>
      </c>
      <c r="BL461" t="s">
        <v>1820</v>
      </c>
      <c r="BM461" t="s">
        <v>1817</v>
      </c>
      <c r="BN461">
        <v>0</v>
      </c>
      <c r="BO461">
        <v>61.666699999999999</v>
      </c>
      <c r="BP461">
        <v>8.8000000000000005E-3</v>
      </c>
      <c r="BQ461">
        <v>82.2958</v>
      </c>
      <c r="BR461" t="s">
        <v>1822</v>
      </c>
      <c r="BS461" t="s">
        <v>1817</v>
      </c>
      <c r="BT461">
        <v>0</v>
      </c>
      <c r="BU461">
        <v>55</v>
      </c>
      <c r="BV461">
        <v>2.07E-2</v>
      </c>
      <c r="BW461">
        <v>65.722300000000004</v>
      </c>
      <c r="BX461" t="s">
        <v>1819</v>
      </c>
      <c r="BY461" t="s">
        <v>1817</v>
      </c>
      <c r="BZ461">
        <v>0</v>
      </c>
      <c r="CA461">
        <v>44.5</v>
      </c>
      <c r="CB461">
        <v>2.64E-2</v>
      </c>
      <c r="CC461">
        <v>53.578000000000003</v>
      </c>
      <c r="CD461" t="s">
        <v>1823</v>
      </c>
      <c r="CE461" t="s">
        <v>1817</v>
      </c>
      <c r="CF461">
        <v>0</v>
      </c>
      <c r="CG461">
        <v>70</v>
      </c>
      <c r="CH461">
        <v>1.06E-2</v>
      </c>
      <c r="CI461">
        <v>70.929500000000004</v>
      </c>
      <c r="CJ461" t="s">
        <v>1821</v>
      </c>
      <c r="CK461" t="s">
        <v>1817</v>
      </c>
      <c r="CL461">
        <v>0</v>
      </c>
      <c r="CM461">
        <v>60</v>
      </c>
      <c r="CN461">
        <v>4.1999999999999997E-3</v>
      </c>
      <c r="CO461">
        <v>81.596000000000004</v>
      </c>
      <c r="CP461" t="s">
        <v>1820</v>
      </c>
      <c r="CQ461" t="s">
        <v>1817</v>
      </c>
      <c r="CR461">
        <v>0</v>
      </c>
      <c r="CS461">
        <v>52.5</v>
      </c>
      <c r="CT461">
        <v>0.01</v>
      </c>
      <c r="CU461">
        <v>70.936700000000002</v>
      </c>
      <c r="CV461" t="s">
        <v>1820</v>
      </c>
      <c r="CW461" t="s">
        <v>1817</v>
      </c>
      <c r="CX461">
        <v>0</v>
      </c>
      <c r="CY461">
        <v>52.857100000000003</v>
      </c>
      <c r="CZ461">
        <v>1.1299999999999999E-2</v>
      </c>
      <c r="DA461">
        <v>73.877600000000001</v>
      </c>
      <c r="DB461" t="s">
        <v>1820</v>
      </c>
      <c r="DC461" t="s">
        <v>1817</v>
      </c>
      <c r="DD461">
        <v>0</v>
      </c>
      <c r="DE461">
        <v>60</v>
      </c>
      <c r="DF461">
        <v>8.0000000000000002E-3</v>
      </c>
      <c r="DG461">
        <v>74.890500000000003</v>
      </c>
      <c r="DH461" t="s">
        <v>1818</v>
      </c>
      <c r="DI461" t="s">
        <v>1817</v>
      </c>
      <c r="DJ461">
        <v>0</v>
      </c>
      <c r="DK461">
        <v>41.5</v>
      </c>
      <c r="DL461">
        <v>2.92E-2</v>
      </c>
      <c r="DM461">
        <v>56.807200000000002</v>
      </c>
      <c r="DN461" t="s">
        <v>1818</v>
      </c>
      <c r="DO461" t="s">
        <v>1817</v>
      </c>
      <c r="DP461">
        <v>0</v>
      </c>
      <c r="DQ461">
        <v>49.5</v>
      </c>
      <c r="DR461">
        <v>2.2599999999999999E-2</v>
      </c>
      <c r="DS461">
        <v>63.104399999999998</v>
      </c>
      <c r="DT461">
        <v>0</v>
      </c>
      <c r="DU461">
        <v>0</v>
      </c>
    </row>
    <row r="462" spans="1:125" x14ac:dyDescent="0.25">
      <c r="A462">
        <v>0</v>
      </c>
      <c r="B462" t="s">
        <v>1824</v>
      </c>
      <c r="C462" t="s">
        <v>32</v>
      </c>
      <c r="D462" t="s">
        <v>1825</v>
      </c>
      <c r="E462" t="s">
        <v>1824</v>
      </c>
      <c r="F462">
        <v>8.5000000000000006E-3</v>
      </c>
      <c r="G462">
        <v>5.4972000000000003</v>
      </c>
      <c r="H462">
        <v>0.14249999999999999</v>
      </c>
      <c r="I462">
        <v>6.5228999999999999</v>
      </c>
      <c r="J462" t="s">
        <v>1825</v>
      </c>
      <c r="K462" t="s">
        <v>1824</v>
      </c>
      <c r="L462">
        <v>8.5000000000000006E-3</v>
      </c>
      <c r="M462">
        <v>5.4972000000000003</v>
      </c>
      <c r="N462">
        <v>0.14249999999999999</v>
      </c>
      <c r="O462">
        <v>6.5228999999999999</v>
      </c>
      <c r="P462" t="s">
        <v>1825</v>
      </c>
      <c r="Q462" t="s">
        <v>1824</v>
      </c>
      <c r="R462">
        <v>1E-4</v>
      </c>
      <c r="S462">
        <v>42.4</v>
      </c>
      <c r="T462">
        <v>2.18E-2</v>
      </c>
      <c r="U462">
        <v>41.917099999999998</v>
      </c>
      <c r="V462" t="s">
        <v>1825</v>
      </c>
      <c r="W462" t="s">
        <v>1824</v>
      </c>
      <c r="X462">
        <v>1E-4</v>
      </c>
      <c r="Y462">
        <v>25.444400000000002</v>
      </c>
      <c r="Z462">
        <v>6.93E-2</v>
      </c>
      <c r="AA462">
        <v>11.1343</v>
      </c>
      <c r="AB462" t="e">
        <f>-QVNTGAPM</f>
        <v>#NAME?</v>
      </c>
      <c r="AC462" t="s">
        <v>1824</v>
      </c>
      <c r="AD462">
        <v>1E-4</v>
      </c>
      <c r="AE462">
        <v>36.666699999999999</v>
      </c>
      <c r="AF462">
        <v>6.6500000000000004E-2</v>
      </c>
      <c r="AG462">
        <v>19.083600000000001</v>
      </c>
      <c r="AH462" t="e">
        <f>-QVNTGAPM</f>
        <v>#NAME?</v>
      </c>
      <c r="AI462" t="s">
        <v>1824</v>
      </c>
      <c r="AJ462">
        <v>1E-4</v>
      </c>
      <c r="AK462">
        <v>33.571399999999997</v>
      </c>
      <c r="AL462">
        <v>5.6899999999999999E-2</v>
      </c>
      <c r="AM462">
        <v>30.3721</v>
      </c>
      <c r="AN462" t="s">
        <v>1825</v>
      </c>
      <c r="AO462" t="s">
        <v>1824</v>
      </c>
      <c r="AP462">
        <v>2.3999999999999998E-3</v>
      </c>
      <c r="AQ462">
        <v>10.0128</v>
      </c>
      <c r="AR462">
        <v>5.8000000000000003E-2</v>
      </c>
      <c r="AS462">
        <v>13.462400000000001</v>
      </c>
      <c r="AT462" t="s">
        <v>1825</v>
      </c>
      <c r="AU462" t="s">
        <v>1824</v>
      </c>
      <c r="AV462">
        <v>4.0000000000000001E-3</v>
      </c>
      <c r="AW462">
        <v>4.8993000000000002</v>
      </c>
      <c r="AX462">
        <v>0.14760000000000001</v>
      </c>
      <c r="AY462">
        <v>5.4745999999999997</v>
      </c>
      <c r="AZ462" t="s">
        <v>1825</v>
      </c>
      <c r="BA462" t="s">
        <v>1824</v>
      </c>
      <c r="BB462">
        <v>5.1000000000000004E-3</v>
      </c>
      <c r="BC462">
        <v>5.8060999999999998</v>
      </c>
      <c r="BD462">
        <v>0.1293</v>
      </c>
      <c r="BE462">
        <v>6.9166999999999996</v>
      </c>
      <c r="BF462" t="s">
        <v>1825</v>
      </c>
      <c r="BG462" t="s">
        <v>1824</v>
      </c>
      <c r="BH462">
        <v>8.9999999999999998E-4</v>
      </c>
      <c r="BI462">
        <v>14.546900000000001</v>
      </c>
      <c r="BJ462">
        <v>4.7E-2</v>
      </c>
      <c r="BK462">
        <v>18.0608</v>
      </c>
      <c r="BL462" t="s">
        <v>1825</v>
      </c>
      <c r="BM462" t="s">
        <v>1824</v>
      </c>
      <c r="BN462">
        <v>5.9999999999999995E-4</v>
      </c>
      <c r="BO462">
        <v>15.4382</v>
      </c>
      <c r="BP462">
        <v>5.2299999999999999E-2</v>
      </c>
      <c r="BQ462">
        <v>17.271799999999999</v>
      </c>
      <c r="BR462" t="s">
        <v>1826</v>
      </c>
      <c r="BS462" t="s">
        <v>1824</v>
      </c>
      <c r="BT462">
        <v>0</v>
      </c>
      <c r="BU462">
        <v>33.333300000000001</v>
      </c>
      <c r="BV462">
        <v>4.2799999999999998E-2</v>
      </c>
      <c r="BW462">
        <v>34.110999999999997</v>
      </c>
      <c r="BX462" t="s">
        <v>1825</v>
      </c>
      <c r="BY462" t="s">
        <v>1824</v>
      </c>
      <c r="BZ462">
        <v>1E-4</v>
      </c>
      <c r="CA462">
        <v>30</v>
      </c>
      <c r="CB462">
        <v>5.3699999999999998E-2</v>
      </c>
      <c r="CC462">
        <v>25.524799999999999</v>
      </c>
      <c r="CD462" t="s">
        <v>1825</v>
      </c>
      <c r="CE462" t="s">
        <v>1824</v>
      </c>
      <c r="CF462">
        <v>1E-4</v>
      </c>
      <c r="CG462">
        <v>27</v>
      </c>
      <c r="CH462">
        <v>3.9E-2</v>
      </c>
      <c r="CI462">
        <v>22.9941</v>
      </c>
      <c r="CJ462" t="s">
        <v>1825</v>
      </c>
      <c r="CK462" t="s">
        <v>1824</v>
      </c>
      <c r="CL462">
        <v>2.9999999999999997E-4</v>
      </c>
      <c r="CM462">
        <v>11.924099999999999</v>
      </c>
      <c r="CN462">
        <v>3.7900000000000003E-2</v>
      </c>
      <c r="CO462">
        <v>12.87</v>
      </c>
      <c r="CP462" t="s">
        <v>1825</v>
      </c>
      <c r="CQ462" t="s">
        <v>1824</v>
      </c>
      <c r="CR462">
        <v>1.1000000000000001E-3</v>
      </c>
      <c r="CS462">
        <v>10.4659</v>
      </c>
      <c r="CT462">
        <v>5.8700000000000002E-2</v>
      </c>
      <c r="CU462">
        <v>11.315300000000001</v>
      </c>
      <c r="CV462" t="s">
        <v>1825</v>
      </c>
      <c r="CW462" t="s">
        <v>1824</v>
      </c>
      <c r="CX462">
        <v>1.6000000000000001E-3</v>
      </c>
      <c r="CY462">
        <v>11</v>
      </c>
      <c r="CZ462">
        <v>6.7400000000000002E-2</v>
      </c>
      <c r="DA462">
        <v>11.5357</v>
      </c>
      <c r="DB462" t="s">
        <v>1825</v>
      </c>
      <c r="DC462" t="s">
        <v>1824</v>
      </c>
      <c r="DD462">
        <v>2.0999999999999999E-3</v>
      </c>
      <c r="DE462">
        <v>8.9427000000000003</v>
      </c>
      <c r="DF462">
        <v>7.9399999999999998E-2</v>
      </c>
      <c r="DG462">
        <v>9.2477999999999998</v>
      </c>
      <c r="DH462" t="s">
        <v>1825</v>
      </c>
      <c r="DI462" t="s">
        <v>1824</v>
      </c>
      <c r="DJ462">
        <v>5.0000000000000001E-4</v>
      </c>
      <c r="DK462">
        <v>14.835000000000001</v>
      </c>
      <c r="DL462">
        <v>0.11890000000000001</v>
      </c>
      <c r="DM462">
        <v>14.6508</v>
      </c>
      <c r="DN462" t="s">
        <v>1827</v>
      </c>
      <c r="DO462" t="s">
        <v>1824</v>
      </c>
      <c r="DP462">
        <v>1.4E-3</v>
      </c>
      <c r="DQ462">
        <v>13.019399999999999</v>
      </c>
      <c r="DR462">
        <v>0.1024</v>
      </c>
      <c r="DS462">
        <v>16.552700000000002</v>
      </c>
      <c r="DT462">
        <v>1.9E-3</v>
      </c>
      <c r="DU462">
        <v>0</v>
      </c>
    </row>
    <row r="463" spans="1:125" x14ac:dyDescent="0.25">
      <c r="A463">
        <v>0</v>
      </c>
      <c r="B463" t="s">
        <v>1828</v>
      </c>
      <c r="C463" t="s">
        <v>32</v>
      </c>
      <c r="D463" t="s">
        <v>1829</v>
      </c>
      <c r="E463" t="s">
        <v>1828</v>
      </c>
      <c r="F463">
        <v>1E-4</v>
      </c>
      <c r="G463">
        <v>42</v>
      </c>
      <c r="H463">
        <v>4.6600000000000003E-2</v>
      </c>
      <c r="I463">
        <v>29.897400000000001</v>
      </c>
      <c r="J463" t="s">
        <v>1829</v>
      </c>
      <c r="K463" t="s">
        <v>1828</v>
      </c>
      <c r="L463">
        <v>1E-4</v>
      </c>
      <c r="M463">
        <v>42</v>
      </c>
      <c r="N463">
        <v>4.6600000000000003E-2</v>
      </c>
      <c r="O463">
        <v>29.897400000000001</v>
      </c>
      <c r="P463" t="e">
        <f>-RSTQGPPC</f>
        <v>#NAME?</v>
      </c>
      <c r="Q463" t="s">
        <v>1828</v>
      </c>
      <c r="R463">
        <v>1E-4</v>
      </c>
      <c r="S463">
        <v>46.25</v>
      </c>
      <c r="T463">
        <v>1.7899999999999999E-2</v>
      </c>
      <c r="U463">
        <v>54.119199999999999</v>
      </c>
      <c r="V463" t="s">
        <v>1829</v>
      </c>
      <c r="W463" t="s">
        <v>1828</v>
      </c>
      <c r="X463">
        <v>0</v>
      </c>
      <c r="Y463">
        <v>51.25</v>
      </c>
      <c r="Z463">
        <v>1.8100000000000002E-2</v>
      </c>
      <c r="AA463">
        <v>59.447099999999999</v>
      </c>
      <c r="AB463" t="s">
        <v>1829</v>
      </c>
      <c r="AC463" t="s">
        <v>1828</v>
      </c>
      <c r="AD463">
        <v>0</v>
      </c>
      <c r="AE463">
        <v>49.5</v>
      </c>
      <c r="AF463">
        <v>3.2000000000000001E-2</v>
      </c>
      <c r="AG463">
        <v>46.0916</v>
      </c>
      <c r="AH463" t="s">
        <v>1830</v>
      </c>
      <c r="AI463" t="s">
        <v>1828</v>
      </c>
      <c r="AJ463">
        <v>1E-4</v>
      </c>
      <c r="AK463">
        <v>42.333300000000001</v>
      </c>
      <c r="AL463">
        <v>3.7699999999999997E-2</v>
      </c>
      <c r="AM463">
        <v>51.985700000000001</v>
      </c>
      <c r="AN463" t="s">
        <v>1831</v>
      </c>
      <c r="AO463" t="s">
        <v>1828</v>
      </c>
      <c r="AP463">
        <v>4.0000000000000002E-4</v>
      </c>
      <c r="AQ463">
        <v>20.037700000000001</v>
      </c>
      <c r="AR463">
        <v>4.4999999999999998E-2</v>
      </c>
      <c r="AS463">
        <v>18.407399999999999</v>
      </c>
      <c r="AT463" t="s">
        <v>1830</v>
      </c>
      <c r="AU463" t="s">
        <v>1828</v>
      </c>
      <c r="AV463">
        <v>1E-4</v>
      </c>
      <c r="AW463">
        <v>19.428599999999999</v>
      </c>
      <c r="AX463">
        <v>4.2200000000000001E-2</v>
      </c>
      <c r="AY463">
        <v>22.749199999999998</v>
      </c>
      <c r="AZ463" t="s">
        <v>1830</v>
      </c>
      <c r="BA463" t="s">
        <v>1828</v>
      </c>
      <c r="BB463">
        <v>1E-4</v>
      </c>
      <c r="BC463">
        <v>25.8889</v>
      </c>
      <c r="BD463">
        <v>3.8699999999999998E-2</v>
      </c>
      <c r="BE463">
        <v>25.563199999999998</v>
      </c>
      <c r="BF463" t="s">
        <v>1832</v>
      </c>
      <c r="BG463" t="s">
        <v>1828</v>
      </c>
      <c r="BH463">
        <v>2.0000000000000001E-4</v>
      </c>
      <c r="BI463">
        <v>28.444400000000002</v>
      </c>
      <c r="BJ463">
        <v>2.7400000000000001E-2</v>
      </c>
      <c r="BK463">
        <v>41.497300000000003</v>
      </c>
      <c r="BL463" t="s">
        <v>1832</v>
      </c>
      <c r="BM463" t="s">
        <v>1828</v>
      </c>
      <c r="BN463">
        <v>1E-4</v>
      </c>
      <c r="BO463">
        <v>27</v>
      </c>
      <c r="BP463">
        <v>3.1199999999999999E-2</v>
      </c>
      <c r="BQ463">
        <v>32.307400000000001</v>
      </c>
      <c r="BR463" t="s">
        <v>1829</v>
      </c>
      <c r="BS463" t="s">
        <v>1828</v>
      </c>
      <c r="BT463">
        <v>0</v>
      </c>
      <c r="BU463">
        <v>45</v>
      </c>
      <c r="BV463">
        <v>2.4E-2</v>
      </c>
      <c r="BW463">
        <v>59.109200000000001</v>
      </c>
      <c r="BX463" t="e">
        <f>-RSTQGPPC</f>
        <v>#NAME?</v>
      </c>
      <c r="BY463" t="s">
        <v>1828</v>
      </c>
      <c r="BZ463">
        <v>0</v>
      </c>
      <c r="CA463">
        <v>56.666699999999999</v>
      </c>
      <c r="CB463">
        <v>2.2599999999999999E-2</v>
      </c>
      <c r="CC463">
        <v>60.305100000000003</v>
      </c>
      <c r="CD463" t="s">
        <v>1829</v>
      </c>
      <c r="CE463" t="s">
        <v>1828</v>
      </c>
      <c r="CF463">
        <v>0</v>
      </c>
      <c r="CG463">
        <v>42</v>
      </c>
      <c r="CH463">
        <v>1.6400000000000001E-2</v>
      </c>
      <c r="CI463">
        <v>53.072600000000001</v>
      </c>
      <c r="CJ463" t="s">
        <v>1832</v>
      </c>
      <c r="CK463" t="s">
        <v>1828</v>
      </c>
      <c r="CL463">
        <v>1E-4</v>
      </c>
      <c r="CM463">
        <v>21.555599999999998</v>
      </c>
      <c r="CN463">
        <v>2.1299999999999999E-2</v>
      </c>
      <c r="CO463">
        <v>25.876899999999999</v>
      </c>
      <c r="CP463" t="s">
        <v>1829</v>
      </c>
      <c r="CQ463" t="s">
        <v>1828</v>
      </c>
      <c r="CR463">
        <v>2.0000000000000001E-4</v>
      </c>
      <c r="CS463">
        <v>19.7742</v>
      </c>
      <c r="CT463">
        <v>3.95E-2</v>
      </c>
      <c r="CU463">
        <v>19.812799999999999</v>
      </c>
      <c r="CV463" t="s">
        <v>1830</v>
      </c>
      <c r="CW463" t="s">
        <v>1828</v>
      </c>
      <c r="CX463">
        <v>2.9999999999999997E-4</v>
      </c>
      <c r="CY463">
        <v>22.4848</v>
      </c>
      <c r="CZ463">
        <v>4.6300000000000001E-2</v>
      </c>
      <c r="DA463">
        <v>19.9678</v>
      </c>
      <c r="DB463" t="s">
        <v>1832</v>
      </c>
      <c r="DC463" t="s">
        <v>1828</v>
      </c>
      <c r="DD463">
        <v>4.0000000000000002E-4</v>
      </c>
      <c r="DE463">
        <v>16.616399999999999</v>
      </c>
      <c r="DF463">
        <v>4.8800000000000003E-2</v>
      </c>
      <c r="DG463">
        <v>17.8371</v>
      </c>
      <c r="DH463" t="s">
        <v>1829</v>
      </c>
      <c r="DI463" t="s">
        <v>1828</v>
      </c>
      <c r="DJ463">
        <v>0</v>
      </c>
      <c r="DK463">
        <v>39.666699999999999</v>
      </c>
      <c r="DL463">
        <v>3.8699999999999998E-2</v>
      </c>
      <c r="DM463">
        <v>46.830599999999997</v>
      </c>
      <c r="DN463" t="s">
        <v>1832</v>
      </c>
      <c r="DO463" t="s">
        <v>1828</v>
      </c>
      <c r="DP463">
        <v>2.9999999999999997E-4</v>
      </c>
      <c r="DQ463">
        <v>21.9</v>
      </c>
      <c r="DR463">
        <v>7.2800000000000004E-2</v>
      </c>
      <c r="DS463">
        <v>24.8264</v>
      </c>
      <c r="DT463">
        <v>1E-4</v>
      </c>
      <c r="DU463">
        <v>0</v>
      </c>
    </row>
    <row r="464" spans="1:125" x14ac:dyDescent="0.25">
      <c r="A464">
        <v>0</v>
      </c>
      <c r="B464" t="s">
        <v>1833</v>
      </c>
      <c r="C464" t="s">
        <v>32</v>
      </c>
      <c r="D464" t="s">
        <v>1834</v>
      </c>
      <c r="E464" t="s">
        <v>1833</v>
      </c>
      <c r="F464">
        <v>1E-4</v>
      </c>
      <c r="G464">
        <v>43.2</v>
      </c>
      <c r="H464">
        <v>2.3199999999999998E-2</v>
      </c>
      <c r="I464">
        <v>61.209299999999999</v>
      </c>
      <c r="J464" t="s">
        <v>1834</v>
      </c>
      <c r="K464" t="s">
        <v>1833</v>
      </c>
      <c r="L464">
        <v>1E-4</v>
      </c>
      <c r="M464">
        <v>43.2</v>
      </c>
      <c r="N464">
        <v>2.3199999999999998E-2</v>
      </c>
      <c r="O464">
        <v>61.209299999999999</v>
      </c>
      <c r="P464" t="s">
        <v>1834</v>
      </c>
      <c r="Q464" t="s">
        <v>1833</v>
      </c>
      <c r="R464">
        <v>4.0000000000000002E-4</v>
      </c>
      <c r="S464">
        <v>22.85</v>
      </c>
      <c r="T464">
        <v>2.5899999999999999E-2</v>
      </c>
      <c r="U464">
        <v>32.429200000000002</v>
      </c>
      <c r="V464" t="s">
        <v>1835</v>
      </c>
      <c r="W464" t="s">
        <v>1833</v>
      </c>
      <c r="X464">
        <v>1.6000000000000001E-3</v>
      </c>
      <c r="Y464">
        <v>7.7539999999999996</v>
      </c>
      <c r="Z464">
        <v>5.3400000000000003E-2</v>
      </c>
      <c r="AA464">
        <v>16.4146</v>
      </c>
      <c r="AB464" t="s">
        <v>1835</v>
      </c>
      <c r="AC464" t="s">
        <v>1833</v>
      </c>
      <c r="AD464">
        <v>5.4999999999999997E-3</v>
      </c>
      <c r="AE464">
        <v>6.4728000000000003</v>
      </c>
      <c r="AF464">
        <v>8.1500000000000003E-2</v>
      </c>
      <c r="AG464">
        <v>14.543799999999999</v>
      </c>
      <c r="AH464" t="s">
        <v>1836</v>
      </c>
      <c r="AI464" t="s">
        <v>1833</v>
      </c>
      <c r="AJ464">
        <v>6.1999999999999998E-3</v>
      </c>
      <c r="AK464">
        <v>5.3291000000000004</v>
      </c>
      <c r="AL464">
        <v>0.10970000000000001</v>
      </c>
      <c r="AM464">
        <v>10.8565</v>
      </c>
      <c r="AN464" t="s">
        <v>1834</v>
      </c>
      <c r="AO464" t="s">
        <v>1833</v>
      </c>
      <c r="AP464">
        <v>2.9999999999999997E-4</v>
      </c>
      <c r="AQ464">
        <v>21.255800000000001</v>
      </c>
      <c r="AR464">
        <v>1.83E-2</v>
      </c>
      <c r="AS464">
        <v>44.943399999999997</v>
      </c>
      <c r="AT464" t="s">
        <v>1834</v>
      </c>
      <c r="AU464" t="s">
        <v>1833</v>
      </c>
      <c r="AV464">
        <v>1E-4</v>
      </c>
      <c r="AW464">
        <v>18.8947</v>
      </c>
      <c r="AX464">
        <v>1.9099999999999999E-2</v>
      </c>
      <c r="AY464">
        <v>43.073599999999999</v>
      </c>
      <c r="AZ464" t="s">
        <v>1834</v>
      </c>
      <c r="BA464" t="s">
        <v>1833</v>
      </c>
      <c r="BB464">
        <v>2.0000000000000001E-4</v>
      </c>
      <c r="BC464">
        <v>18.181799999999999</v>
      </c>
      <c r="BD464">
        <v>2.3699999999999999E-2</v>
      </c>
      <c r="BE464">
        <v>37.723500000000001</v>
      </c>
      <c r="BF464" t="s">
        <v>1834</v>
      </c>
      <c r="BG464" t="s">
        <v>1833</v>
      </c>
      <c r="BH464">
        <v>8.0000000000000004E-4</v>
      </c>
      <c r="BI464">
        <v>15.878500000000001</v>
      </c>
      <c r="BJ464">
        <v>2.8799999999999999E-2</v>
      </c>
      <c r="BK464">
        <v>39.043999999999997</v>
      </c>
      <c r="BL464" t="s">
        <v>1834</v>
      </c>
      <c r="BM464" t="s">
        <v>1833</v>
      </c>
      <c r="BN464">
        <v>8.0000000000000004E-4</v>
      </c>
      <c r="BO464">
        <v>13.5</v>
      </c>
      <c r="BP464">
        <v>2.3699999999999999E-2</v>
      </c>
      <c r="BQ464">
        <v>42.228000000000002</v>
      </c>
      <c r="BR464" t="s">
        <v>1834</v>
      </c>
      <c r="BS464" t="s">
        <v>1833</v>
      </c>
      <c r="BT464">
        <v>1E-4</v>
      </c>
      <c r="BU464">
        <v>29.5</v>
      </c>
      <c r="BV464">
        <v>3.04E-2</v>
      </c>
      <c r="BW464">
        <v>48.600299999999997</v>
      </c>
      <c r="BX464" t="s">
        <v>1834</v>
      </c>
      <c r="BY464" t="s">
        <v>1833</v>
      </c>
      <c r="BZ464">
        <v>1E-4</v>
      </c>
      <c r="CA464">
        <v>27.8</v>
      </c>
      <c r="CB464">
        <v>2.5399999999999999E-2</v>
      </c>
      <c r="CC464">
        <v>55.201999999999998</v>
      </c>
      <c r="CD464" t="s">
        <v>1834</v>
      </c>
      <c r="CE464" t="s">
        <v>1833</v>
      </c>
      <c r="CF464">
        <v>2.9999999999999997E-4</v>
      </c>
      <c r="CG464">
        <v>14.5745</v>
      </c>
      <c r="CH464">
        <v>2.63E-2</v>
      </c>
      <c r="CI464">
        <v>35.261800000000001</v>
      </c>
      <c r="CJ464" t="s">
        <v>1834</v>
      </c>
      <c r="CK464" t="s">
        <v>1833</v>
      </c>
      <c r="CL464">
        <v>1E-4</v>
      </c>
      <c r="CM464">
        <v>16.090900000000001</v>
      </c>
      <c r="CN464">
        <v>1.0999999999999999E-2</v>
      </c>
      <c r="CO464">
        <v>47.322600000000001</v>
      </c>
      <c r="CP464" t="s">
        <v>1834</v>
      </c>
      <c r="CQ464" t="s">
        <v>1833</v>
      </c>
      <c r="CR464">
        <v>5.9999999999999995E-4</v>
      </c>
      <c r="CS464">
        <v>13.5893</v>
      </c>
      <c r="CT464">
        <v>1.95E-2</v>
      </c>
      <c r="CU464">
        <v>43.035200000000003</v>
      </c>
      <c r="CV464" t="s">
        <v>1834</v>
      </c>
      <c r="CW464" t="s">
        <v>1833</v>
      </c>
      <c r="CX464">
        <v>1E-3</v>
      </c>
      <c r="CY464">
        <v>13.4971</v>
      </c>
      <c r="CZ464">
        <v>2.47E-2</v>
      </c>
      <c r="DA464">
        <v>40.9345</v>
      </c>
      <c r="DB464" t="s">
        <v>1834</v>
      </c>
      <c r="DC464" t="s">
        <v>1833</v>
      </c>
      <c r="DD464">
        <v>6.9999999999999999E-4</v>
      </c>
      <c r="DE464">
        <v>13.6806</v>
      </c>
      <c r="DF464">
        <v>2.2100000000000002E-2</v>
      </c>
      <c r="DG464">
        <v>39.554200000000002</v>
      </c>
      <c r="DH464" t="s">
        <v>1834</v>
      </c>
      <c r="DI464" t="s">
        <v>1833</v>
      </c>
      <c r="DJ464">
        <v>4.0000000000000002E-4</v>
      </c>
      <c r="DK464">
        <v>17.211500000000001</v>
      </c>
      <c r="DL464">
        <v>3.5499999999999997E-2</v>
      </c>
      <c r="DM464">
        <v>49.778500000000001</v>
      </c>
      <c r="DN464" t="s">
        <v>1834</v>
      </c>
      <c r="DO464" t="s">
        <v>1833</v>
      </c>
      <c r="DP464">
        <v>1E-4</v>
      </c>
      <c r="DQ464">
        <v>31</v>
      </c>
      <c r="DR464">
        <v>2.5899999999999999E-2</v>
      </c>
      <c r="DS464">
        <v>58.274099999999997</v>
      </c>
      <c r="DT464">
        <v>1E-3</v>
      </c>
      <c r="DU464">
        <v>0</v>
      </c>
    </row>
    <row r="465" spans="1:125" x14ac:dyDescent="0.25">
      <c r="A465">
        <v>0</v>
      </c>
      <c r="B465" t="s">
        <v>1837</v>
      </c>
      <c r="C465" t="s">
        <v>32</v>
      </c>
      <c r="D465" t="e">
        <f>-VNTGAPMX</f>
        <v>#NAME?</v>
      </c>
      <c r="E465" t="s">
        <v>1837</v>
      </c>
      <c r="F465">
        <v>0</v>
      </c>
      <c r="G465">
        <v>75</v>
      </c>
      <c r="H465">
        <v>1.15E-2</v>
      </c>
      <c r="I465">
        <v>89.482399999999998</v>
      </c>
      <c r="J465" t="e">
        <f>-VNTGAPMX</f>
        <v>#NAME?</v>
      </c>
      <c r="K465" t="s">
        <v>1837</v>
      </c>
      <c r="L465">
        <v>0</v>
      </c>
      <c r="M465">
        <v>75</v>
      </c>
      <c r="N465">
        <v>1.15E-2</v>
      </c>
      <c r="O465">
        <v>89.482399999999998</v>
      </c>
      <c r="P465" t="s">
        <v>1838</v>
      </c>
      <c r="Q465" t="s">
        <v>1837</v>
      </c>
      <c r="R465">
        <v>0</v>
      </c>
      <c r="S465">
        <v>75</v>
      </c>
      <c r="T465">
        <v>8.0999999999999996E-3</v>
      </c>
      <c r="U465">
        <v>91.486400000000003</v>
      </c>
      <c r="V465" t="s">
        <v>1838</v>
      </c>
      <c r="W465" t="s">
        <v>1837</v>
      </c>
      <c r="X465">
        <v>0</v>
      </c>
      <c r="Y465">
        <v>65</v>
      </c>
      <c r="Z465">
        <v>8.3999999999999995E-3</v>
      </c>
      <c r="AA465">
        <v>90.835599999999999</v>
      </c>
      <c r="AB465" t="s">
        <v>1838</v>
      </c>
      <c r="AC465" t="s">
        <v>1837</v>
      </c>
      <c r="AD465">
        <v>0</v>
      </c>
      <c r="AE465">
        <v>59</v>
      </c>
      <c r="AF465">
        <v>1.2999999999999999E-2</v>
      </c>
      <c r="AG465">
        <v>85.041200000000003</v>
      </c>
      <c r="AH465" t="s">
        <v>1838</v>
      </c>
      <c r="AI465" t="s">
        <v>1837</v>
      </c>
      <c r="AJ465">
        <v>0</v>
      </c>
      <c r="AK465">
        <v>55</v>
      </c>
      <c r="AL465">
        <v>1.89E-2</v>
      </c>
      <c r="AM465">
        <v>85.559200000000004</v>
      </c>
      <c r="AN465" t="s">
        <v>1838</v>
      </c>
      <c r="AO465" t="s">
        <v>1837</v>
      </c>
      <c r="AP465">
        <v>0</v>
      </c>
      <c r="AQ465">
        <v>65</v>
      </c>
      <c r="AR465">
        <v>7.9000000000000008E-3</v>
      </c>
      <c r="AS465">
        <v>76.635999999999996</v>
      </c>
      <c r="AT465" t="s">
        <v>1838</v>
      </c>
      <c r="AU465" t="s">
        <v>1837</v>
      </c>
      <c r="AV465">
        <v>0</v>
      </c>
      <c r="AW465">
        <v>65</v>
      </c>
      <c r="AX465">
        <v>6.8999999999999999E-3</v>
      </c>
      <c r="AY465">
        <v>75.273499999999999</v>
      </c>
      <c r="AZ465" t="s">
        <v>1838</v>
      </c>
      <c r="BA465" t="s">
        <v>1837</v>
      </c>
      <c r="BB465">
        <v>0</v>
      </c>
      <c r="BC465">
        <v>70</v>
      </c>
      <c r="BD465">
        <v>7.3000000000000001E-3</v>
      </c>
      <c r="BE465">
        <v>73.9084</v>
      </c>
      <c r="BF465" t="s">
        <v>1838</v>
      </c>
      <c r="BG465" t="s">
        <v>1837</v>
      </c>
      <c r="BH465">
        <v>0</v>
      </c>
      <c r="BI465">
        <v>47</v>
      </c>
      <c r="BJ465">
        <v>1.6E-2</v>
      </c>
      <c r="BK465">
        <v>70.799599999999998</v>
      </c>
      <c r="BL465" t="s">
        <v>1838</v>
      </c>
      <c r="BM465" t="s">
        <v>1837</v>
      </c>
      <c r="BN465">
        <v>1E-4</v>
      </c>
      <c r="BO465">
        <v>33.833300000000001</v>
      </c>
      <c r="BP465">
        <v>1.3899999999999999E-2</v>
      </c>
      <c r="BQ465">
        <v>64.111099999999993</v>
      </c>
      <c r="BR465" t="s">
        <v>1839</v>
      </c>
      <c r="BS465" t="s">
        <v>1837</v>
      </c>
      <c r="BT465">
        <v>0</v>
      </c>
      <c r="BU465">
        <v>60</v>
      </c>
      <c r="BV465">
        <v>1.6400000000000001E-2</v>
      </c>
      <c r="BW465">
        <v>75.104100000000003</v>
      </c>
      <c r="BX465" t="s">
        <v>1840</v>
      </c>
      <c r="BY465" t="s">
        <v>1837</v>
      </c>
      <c r="BZ465">
        <v>0</v>
      </c>
      <c r="CA465">
        <v>48</v>
      </c>
      <c r="CB465">
        <v>1.49E-2</v>
      </c>
      <c r="CC465">
        <v>77.335499999999996</v>
      </c>
      <c r="CD465" t="s">
        <v>1839</v>
      </c>
      <c r="CE465" t="s">
        <v>1837</v>
      </c>
      <c r="CF465">
        <v>0</v>
      </c>
      <c r="CG465">
        <v>50</v>
      </c>
      <c r="CH465">
        <v>8.8000000000000005E-3</v>
      </c>
      <c r="CI465">
        <v>77.9238</v>
      </c>
      <c r="CJ465" t="s">
        <v>1840</v>
      </c>
      <c r="CK465" t="s">
        <v>1837</v>
      </c>
      <c r="CL465">
        <v>0</v>
      </c>
      <c r="CM465">
        <v>55</v>
      </c>
      <c r="CN465">
        <v>4.4000000000000003E-3</v>
      </c>
      <c r="CO465">
        <v>80.310699999999997</v>
      </c>
      <c r="CP465" t="s">
        <v>1838</v>
      </c>
      <c r="CQ465" t="s">
        <v>1837</v>
      </c>
      <c r="CR465">
        <v>0</v>
      </c>
      <c r="CS465">
        <v>46.5</v>
      </c>
      <c r="CT465">
        <v>1.0500000000000001E-2</v>
      </c>
      <c r="CU465">
        <v>68.926900000000003</v>
      </c>
      <c r="CV465" t="s">
        <v>1838</v>
      </c>
      <c r="CW465" t="s">
        <v>1837</v>
      </c>
      <c r="CX465">
        <v>0</v>
      </c>
      <c r="CY465">
        <v>46.5</v>
      </c>
      <c r="CZ465">
        <v>1.26E-2</v>
      </c>
      <c r="DA465">
        <v>69.339799999999997</v>
      </c>
      <c r="DB465" t="s">
        <v>1839</v>
      </c>
      <c r="DC465" t="s">
        <v>1837</v>
      </c>
      <c r="DD465">
        <v>0</v>
      </c>
      <c r="DE465">
        <v>49</v>
      </c>
      <c r="DF465">
        <v>8.5000000000000006E-3</v>
      </c>
      <c r="DG465">
        <v>73.229100000000003</v>
      </c>
      <c r="DH465" t="s">
        <v>1838</v>
      </c>
      <c r="DI465" t="s">
        <v>1837</v>
      </c>
      <c r="DJ465">
        <v>0</v>
      </c>
      <c r="DK465">
        <v>67.5</v>
      </c>
      <c r="DL465">
        <v>1.34E-2</v>
      </c>
      <c r="DM465">
        <v>82.641999999999996</v>
      </c>
      <c r="DN465" t="s">
        <v>1838</v>
      </c>
      <c r="DO465" t="s">
        <v>1837</v>
      </c>
      <c r="DP465">
        <v>0</v>
      </c>
      <c r="DQ465">
        <v>45.5</v>
      </c>
      <c r="DR465">
        <v>2.3199999999999998E-2</v>
      </c>
      <c r="DS465">
        <v>62.185400000000001</v>
      </c>
      <c r="DT465">
        <v>0</v>
      </c>
      <c r="DU465">
        <v>0</v>
      </c>
    </row>
    <row r="466" spans="1:125" x14ac:dyDescent="0.25">
      <c r="A466">
        <v>0</v>
      </c>
      <c r="B466" t="s">
        <v>1841</v>
      </c>
      <c r="C466" t="s">
        <v>32</v>
      </c>
      <c r="D466" t="s">
        <v>1842</v>
      </c>
      <c r="E466" t="s">
        <v>1841</v>
      </c>
      <c r="F466">
        <v>1E-4</v>
      </c>
      <c r="G466">
        <v>36.625</v>
      </c>
      <c r="H466">
        <v>2.2700000000000001E-2</v>
      </c>
      <c r="I466">
        <v>62.191299999999998</v>
      </c>
      <c r="J466" t="s">
        <v>1842</v>
      </c>
      <c r="K466" t="s">
        <v>1841</v>
      </c>
      <c r="L466">
        <v>1E-4</v>
      </c>
      <c r="M466">
        <v>36.625</v>
      </c>
      <c r="N466">
        <v>2.2700000000000001E-2</v>
      </c>
      <c r="O466">
        <v>62.191299999999998</v>
      </c>
      <c r="P466" t="s">
        <v>1842</v>
      </c>
      <c r="Q466" t="s">
        <v>1841</v>
      </c>
      <c r="R466">
        <v>0</v>
      </c>
      <c r="S466">
        <v>71.25</v>
      </c>
      <c r="T466">
        <v>7.1000000000000004E-3</v>
      </c>
      <c r="U466">
        <v>94.352199999999996</v>
      </c>
      <c r="V466" t="s">
        <v>1842</v>
      </c>
      <c r="W466" t="s">
        <v>1841</v>
      </c>
      <c r="X466">
        <v>0</v>
      </c>
      <c r="Y466">
        <v>60</v>
      </c>
      <c r="Z466">
        <v>8.3999999999999995E-3</v>
      </c>
      <c r="AA466">
        <v>90.694100000000006</v>
      </c>
      <c r="AB466" t="s">
        <v>1842</v>
      </c>
      <c r="AC466" t="s">
        <v>1841</v>
      </c>
      <c r="AD466">
        <v>0</v>
      </c>
      <c r="AE466">
        <v>61.25</v>
      </c>
      <c r="AF466">
        <v>1.21E-2</v>
      </c>
      <c r="AG466">
        <v>87.377600000000001</v>
      </c>
      <c r="AH466" t="s">
        <v>1842</v>
      </c>
      <c r="AI466" t="s">
        <v>1841</v>
      </c>
      <c r="AJ466">
        <v>1E-4</v>
      </c>
      <c r="AK466">
        <v>38</v>
      </c>
      <c r="AL466">
        <v>2.2499999999999999E-2</v>
      </c>
      <c r="AM466">
        <v>78.892499999999998</v>
      </c>
      <c r="AN466" t="s">
        <v>1842</v>
      </c>
      <c r="AO466" t="s">
        <v>1841</v>
      </c>
      <c r="AP466">
        <v>1E-4</v>
      </c>
      <c r="AQ466">
        <v>35.142899999999997</v>
      </c>
      <c r="AR466">
        <v>1.5699999999999999E-2</v>
      </c>
      <c r="AS466">
        <v>50.6526</v>
      </c>
      <c r="AT466" t="s">
        <v>1842</v>
      </c>
      <c r="AU466" t="s">
        <v>1841</v>
      </c>
      <c r="AV466">
        <v>0</v>
      </c>
      <c r="AW466">
        <v>34.5</v>
      </c>
      <c r="AX466">
        <v>1.44E-2</v>
      </c>
      <c r="AY466">
        <v>51.859200000000001</v>
      </c>
      <c r="AZ466" t="s">
        <v>1842</v>
      </c>
      <c r="BA466" t="s">
        <v>1841</v>
      </c>
      <c r="BB466">
        <v>0</v>
      </c>
      <c r="BC466">
        <v>33</v>
      </c>
      <c r="BD466">
        <v>1.5699999999999999E-2</v>
      </c>
      <c r="BE466">
        <v>49.664700000000003</v>
      </c>
      <c r="BF466" t="s">
        <v>1842</v>
      </c>
      <c r="BG466" t="s">
        <v>1841</v>
      </c>
      <c r="BH466">
        <v>1E-4</v>
      </c>
      <c r="BI466">
        <v>34.299999999999997</v>
      </c>
      <c r="BJ466">
        <v>1.7899999999999999E-2</v>
      </c>
      <c r="BK466">
        <v>64.970299999999995</v>
      </c>
      <c r="BL466" t="s">
        <v>1842</v>
      </c>
      <c r="BM466" t="s">
        <v>1841</v>
      </c>
      <c r="BN466">
        <v>2.0000000000000001E-4</v>
      </c>
      <c r="BO466">
        <v>24.736799999999999</v>
      </c>
      <c r="BP466">
        <v>2.0899999999999998E-2</v>
      </c>
      <c r="BQ466">
        <v>47.0075</v>
      </c>
      <c r="BR466" t="s">
        <v>1842</v>
      </c>
      <c r="BS466" t="s">
        <v>1841</v>
      </c>
      <c r="BT466">
        <v>0</v>
      </c>
      <c r="BU466">
        <v>46</v>
      </c>
      <c r="BV466">
        <v>1.9599999999999999E-2</v>
      </c>
      <c r="BW466">
        <v>67.997</v>
      </c>
      <c r="BX466" t="s">
        <v>1842</v>
      </c>
      <c r="BY466" t="s">
        <v>1841</v>
      </c>
      <c r="BZ466">
        <v>0</v>
      </c>
      <c r="CA466">
        <v>54</v>
      </c>
      <c r="CB466">
        <v>1.2200000000000001E-2</v>
      </c>
      <c r="CC466">
        <v>84.170100000000005</v>
      </c>
      <c r="CD466" t="s">
        <v>1842</v>
      </c>
      <c r="CE466" t="s">
        <v>1841</v>
      </c>
      <c r="CF466">
        <v>0</v>
      </c>
      <c r="CG466">
        <v>60</v>
      </c>
      <c r="CH466">
        <v>7.7999999999999996E-3</v>
      </c>
      <c r="CI466">
        <v>81.880200000000002</v>
      </c>
      <c r="CJ466" t="s">
        <v>1842</v>
      </c>
      <c r="CK466" t="s">
        <v>1841</v>
      </c>
      <c r="CL466">
        <v>0</v>
      </c>
      <c r="CM466">
        <v>34.5</v>
      </c>
      <c r="CN466">
        <v>6.7999999999999996E-3</v>
      </c>
      <c r="CO466">
        <v>65.253100000000003</v>
      </c>
      <c r="CP466" t="s">
        <v>1842</v>
      </c>
      <c r="CQ466" t="s">
        <v>1841</v>
      </c>
      <c r="CR466">
        <v>1E-4</v>
      </c>
      <c r="CS466">
        <v>26.615400000000001</v>
      </c>
      <c r="CT466">
        <v>1.7000000000000001E-2</v>
      </c>
      <c r="CU466">
        <v>48.450800000000001</v>
      </c>
      <c r="CV466" t="s">
        <v>1842</v>
      </c>
      <c r="CW466" t="s">
        <v>1841</v>
      </c>
      <c r="CX466">
        <v>2.0000000000000001E-4</v>
      </c>
      <c r="CY466">
        <v>26.263200000000001</v>
      </c>
      <c r="CZ466">
        <v>2.1299999999999999E-2</v>
      </c>
      <c r="DA466">
        <v>46.866799999999998</v>
      </c>
      <c r="DB466" t="s">
        <v>1842</v>
      </c>
      <c r="DC466" t="s">
        <v>1841</v>
      </c>
      <c r="DD466">
        <v>1E-4</v>
      </c>
      <c r="DE466">
        <v>31.428599999999999</v>
      </c>
      <c r="DF466">
        <v>1.41E-2</v>
      </c>
      <c r="DG466">
        <v>55.151299999999999</v>
      </c>
      <c r="DH466" t="s">
        <v>1842</v>
      </c>
      <c r="DI466" t="s">
        <v>1841</v>
      </c>
      <c r="DJ466">
        <v>1E-4</v>
      </c>
      <c r="DK466">
        <v>27.083300000000001</v>
      </c>
      <c r="DL466">
        <v>3.1199999999999999E-2</v>
      </c>
      <c r="DM466">
        <v>54.417999999999999</v>
      </c>
      <c r="DN466" t="s">
        <v>1842</v>
      </c>
      <c r="DO466" t="s">
        <v>1841</v>
      </c>
      <c r="DP466">
        <v>4.0000000000000002E-4</v>
      </c>
      <c r="DQ466">
        <v>21.34</v>
      </c>
      <c r="DR466">
        <v>5.4800000000000001E-2</v>
      </c>
      <c r="DS466">
        <v>33.115400000000001</v>
      </c>
      <c r="DT466">
        <v>1E-4</v>
      </c>
      <c r="DU466">
        <v>0</v>
      </c>
    </row>
    <row r="467" spans="1:125" x14ac:dyDescent="0.25">
      <c r="A467">
        <v>0</v>
      </c>
      <c r="B467" t="s">
        <v>1843</v>
      </c>
      <c r="C467" t="s">
        <v>32</v>
      </c>
      <c r="D467" t="s">
        <v>1844</v>
      </c>
      <c r="E467" t="s">
        <v>1843</v>
      </c>
      <c r="F467">
        <v>1.6000000000000001E-3</v>
      </c>
      <c r="G467">
        <v>11.907</v>
      </c>
      <c r="H467">
        <v>5.1700000000000003E-2</v>
      </c>
      <c r="I467">
        <v>26.3583</v>
      </c>
      <c r="J467" t="s">
        <v>1844</v>
      </c>
      <c r="K467" t="s">
        <v>1843</v>
      </c>
      <c r="L467">
        <v>1.6000000000000001E-3</v>
      </c>
      <c r="M467">
        <v>11.907</v>
      </c>
      <c r="N467">
        <v>5.1700000000000003E-2</v>
      </c>
      <c r="O467">
        <v>26.3583</v>
      </c>
      <c r="P467" t="s">
        <v>1845</v>
      </c>
      <c r="Q467" t="s">
        <v>1843</v>
      </c>
      <c r="R467">
        <v>4.0000000000000002E-4</v>
      </c>
      <c r="S467">
        <v>21.418600000000001</v>
      </c>
      <c r="T467">
        <v>1.7999999999999999E-2</v>
      </c>
      <c r="U467">
        <v>53.966799999999999</v>
      </c>
      <c r="V467" t="s">
        <v>1846</v>
      </c>
      <c r="W467" t="s">
        <v>1843</v>
      </c>
      <c r="X467">
        <v>2.9999999999999997E-4</v>
      </c>
      <c r="Y467">
        <v>15.9412</v>
      </c>
      <c r="Z467">
        <v>3.1099999999999999E-2</v>
      </c>
      <c r="AA467">
        <v>33.856000000000002</v>
      </c>
      <c r="AB467" t="s">
        <v>1847</v>
      </c>
      <c r="AC467" t="s">
        <v>1843</v>
      </c>
      <c r="AD467">
        <v>1.1000000000000001E-3</v>
      </c>
      <c r="AE467">
        <v>12.7403</v>
      </c>
      <c r="AF467">
        <v>4.8899999999999999E-2</v>
      </c>
      <c r="AG467">
        <v>28.448899999999998</v>
      </c>
      <c r="AH467" t="s">
        <v>1847</v>
      </c>
      <c r="AI467" t="s">
        <v>1843</v>
      </c>
      <c r="AJ467">
        <v>1.1999999999999999E-3</v>
      </c>
      <c r="AK467">
        <v>11.2958</v>
      </c>
      <c r="AL467">
        <v>6.5000000000000002E-2</v>
      </c>
      <c r="AM467">
        <v>24.760999999999999</v>
      </c>
      <c r="AN467" t="s">
        <v>1847</v>
      </c>
      <c r="AO467" t="s">
        <v>1843</v>
      </c>
      <c r="AP467">
        <v>4.0000000000000002E-4</v>
      </c>
      <c r="AQ467">
        <v>20.3962</v>
      </c>
      <c r="AR467">
        <v>2.3300000000000001E-2</v>
      </c>
      <c r="AS467">
        <v>36.511499999999998</v>
      </c>
      <c r="AT467" t="s">
        <v>1848</v>
      </c>
      <c r="AU467" t="s">
        <v>1843</v>
      </c>
      <c r="AV467">
        <v>1E-4</v>
      </c>
      <c r="AW467">
        <v>21.5</v>
      </c>
      <c r="AX467">
        <v>1.9199999999999998E-2</v>
      </c>
      <c r="AY467">
        <v>42.911900000000003</v>
      </c>
      <c r="AZ467" t="e">
        <f>-QHRGPHVV</f>
        <v>#NAME?</v>
      </c>
      <c r="BA467" t="s">
        <v>1843</v>
      </c>
      <c r="BB467">
        <v>1E-4</v>
      </c>
      <c r="BC467">
        <v>24.181799999999999</v>
      </c>
      <c r="BD467">
        <v>2.1600000000000001E-2</v>
      </c>
      <c r="BE467">
        <v>40.261099999999999</v>
      </c>
      <c r="BF467" t="s">
        <v>1847</v>
      </c>
      <c r="BG467" t="s">
        <v>1843</v>
      </c>
      <c r="BH467">
        <v>1.4E-3</v>
      </c>
      <c r="BI467">
        <v>11.6218</v>
      </c>
      <c r="BJ467">
        <v>3.3000000000000002E-2</v>
      </c>
      <c r="BK467">
        <v>32.510300000000001</v>
      </c>
      <c r="BL467" t="s">
        <v>1847</v>
      </c>
      <c r="BM467" t="s">
        <v>1843</v>
      </c>
      <c r="BN467">
        <v>2.9999999999999997E-4</v>
      </c>
      <c r="BO467">
        <v>21.2667</v>
      </c>
      <c r="BP467">
        <v>2.23E-2</v>
      </c>
      <c r="BQ467">
        <v>44.591700000000003</v>
      </c>
      <c r="BR467" t="s">
        <v>1848</v>
      </c>
      <c r="BS467" t="s">
        <v>1843</v>
      </c>
      <c r="BT467">
        <v>1.1999999999999999E-3</v>
      </c>
      <c r="BU467">
        <v>7</v>
      </c>
      <c r="BV467">
        <v>5.9200000000000003E-2</v>
      </c>
      <c r="BW467">
        <v>22.415700000000001</v>
      </c>
      <c r="BX467" t="s">
        <v>1846</v>
      </c>
      <c r="BY467" t="s">
        <v>1843</v>
      </c>
      <c r="BZ467">
        <v>1.4E-3</v>
      </c>
      <c r="CA467">
        <v>8.4582999999999995</v>
      </c>
      <c r="CB467">
        <v>5.8500000000000003E-2</v>
      </c>
      <c r="CC467">
        <v>22.827300000000001</v>
      </c>
      <c r="CD467" t="s">
        <v>1846</v>
      </c>
      <c r="CE467" t="s">
        <v>1843</v>
      </c>
      <c r="CF467">
        <v>2.5999999999999999E-3</v>
      </c>
      <c r="CG467">
        <v>5.1025</v>
      </c>
      <c r="CH467">
        <v>5.6599999999999998E-2</v>
      </c>
      <c r="CI467">
        <v>14.203900000000001</v>
      </c>
      <c r="CJ467" t="s">
        <v>1846</v>
      </c>
      <c r="CK467" t="s">
        <v>1843</v>
      </c>
      <c r="CL467">
        <v>1E-4</v>
      </c>
      <c r="CM467">
        <v>20.2</v>
      </c>
      <c r="CN467">
        <v>1.2999999999999999E-2</v>
      </c>
      <c r="CO467">
        <v>41.396700000000003</v>
      </c>
      <c r="CP467" t="s">
        <v>1847</v>
      </c>
      <c r="CQ467" t="s">
        <v>1843</v>
      </c>
      <c r="CR467">
        <v>2.0000000000000001E-4</v>
      </c>
      <c r="CS467">
        <v>19.451599999999999</v>
      </c>
      <c r="CT467">
        <v>2.18E-2</v>
      </c>
      <c r="CU467">
        <v>38.872199999999999</v>
      </c>
      <c r="CV467" t="s">
        <v>1847</v>
      </c>
      <c r="CW467" t="s">
        <v>1843</v>
      </c>
      <c r="CX467">
        <v>4.0000000000000002E-4</v>
      </c>
      <c r="CY467">
        <v>20.2</v>
      </c>
      <c r="CZ467">
        <v>2.4199999999999999E-2</v>
      </c>
      <c r="DA467">
        <v>41.748800000000003</v>
      </c>
      <c r="DB467" t="s">
        <v>1847</v>
      </c>
      <c r="DC467" t="s">
        <v>1843</v>
      </c>
      <c r="DD467">
        <v>2.0000000000000001E-4</v>
      </c>
      <c r="DE467">
        <v>20.0303</v>
      </c>
      <c r="DF467">
        <v>2.1700000000000001E-2</v>
      </c>
      <c r="DG467">
        <v>40.262700000000002</v>
      </c>
      <c r="DH467" t="s">
        <v>1847</v>
      </c>
      <c r="DI467" t="s">
        <v>1843</v>
      </c>
      <c r="DJ467">
        <v>2.0000000000000001E-4</v>
      </c>
      <c r="DK467">
        <v>20.593800000000002</v>
      </c>
      <c r="DL467">
        <v>4.9299999999999997E-2</v>
      </c>
      <c r="DM467">
        <v>38.580800000000004</v>
      </c>
      <c r="DN467" t="s">
        <v>1847</v>
      </c>
      <c r="DO467" t="s">
        <v>1843</v>
      </c>
      <c r="DP467">
        <v>2.9999999999999997E-4</v>
      </c>
      <c r="DQ467">
        <v>23.055599999999998</v>
      </c>
      <c r="DR467">
        <v>3.73E-2</v>
      </c>
      <c r="DS467">
        <v>45.735399999999998</v>
      </c>
      <c r="DT467">
        <v>6.9999999999999999E-4</v>
      </c>
      <c r="DU467">
        <v>0</v>
      </c>
    </row>
    <row r="468" spans="1:125" x14ac:dyDescent="0.25">
      <c r="A468">
        <v>0</v>
      </c>
      <c r="B468" t="s">
        <v>1849</v>
      </c>
      <c r="C468" t="s">
        <v>32</v>
      </c>
      <c r="D468" t="s">
        <v>1850</v>
      </c>
      <c r="E468" t="s">
        <v>1849</v>
      </c>
      <c r="F468">
        <v>0</v>
      </c>
      <c r="G468">
        <v>67.5</v>
      </c>
      <c r="H468">
        <v>1.6299999999999999E-2</v>
      </c>
      <c r="I468">
        <v>77.418899999999994</v>
      </c>
      <c r="J468" t="s">
        <v>1850</v>
      </c>
      <c r="K468" t="s">
        <v>1849</v>
      </c>
      <c r="L468">
        <v>0</v>
      </c>
      <c r="M468">
        <v>67.5</v>
      </c>
      <c r="N468">
        <v>1.6299999999999999E-2</v>
      </c>
      <c r="O468">
        <v>77.418899999999994</v>
      </c>
      <c r="P468" t="s">
        <v>1850</v>
      </c>
      <c r="Q468" t="s">
        <v>1849</v>
      </c>
      <c r="R468">
        <v>0</v>
      </c>
      <c r="S468">
        <v>90</v>
      </c>
      <c r="T468">
        <v>6.7999999999999996E-3</v>
      </c>
      <c r="U468">
        <v>95.110799999999998</v>
      </c>
      <c r="V468" t="s">
        <v>1850</v>
      </c>
      <c r="W468" t="s">
        <v>1849</v>
      </c>
      <c r="X468">
        <v>0</v>
      </c>
      <c r="Y468">
        <v>75</v>
      </c>
      <c r="Z468">
        <v>6.3E-3</v>
      </c>
      <c r="AA468">
        <v>95.347099999999998</v>
      </c>
      <c r="AB468" t="s">
        <v>1850</v>
      </c>
      <c r="AC468" t="s">
        <v>1849</v>
      </c>
      <c r="AD468">
        <v>0</v>
      </c>
      <c r="AE468">
        <v>85</v>
      </c>
      <c r="AF468">
        <v>8.8999999999999999E-3</v>
      </c>
      <c r="AG468">
        <v>94.193399999999997</v>
      </c>
      <c r="AH468" t="s">
        <v>1851</v>
      </c>
      <c r="AI468" t="s">
        <v>1849</v>
      </c>
      <c r="AJ468">
        <v>0</v>
      </c>
      <c r="AK468">
        <v>70</v>
      </c>
      <c r="AL468">
        <v>1.6199999999999999E-2</v>
      </c>
      <c r="AM468">
        <v>90.215199999999996</v>
      </c>
      <c r="AN468" t="s">
        <v>1850</v>
      </c>
      <c r="AO468" t="s">
        <v>1849</v>
      </c>
      <c r="AP468">
        <v>0</v>
      </c>
      <c r="AQ468">
        <v>54.285699999999999</v>
      </c>
      <c r="AR468">
        <v>1.0500000000000001E-2</v>
      </c>
      <c r="AS468">
        <v>66.453999999999994</v>
      </c>
      <c r="AT468" t="s">
        <v>1850</v>
      </c>
      <c r="AU468" t="s">
        <v>1849</v>
      </c>
      <c r="AV468">
        <v>0</v>
      </c>
      <c r="AW468">
        <v>65</v>
      </c>
      <c r="AX468">
        <v>8.9999999999999993E-3</v>
      </c>
      <c r="AY468">
        <v>66.835899999999995</v>
      </c>
      <c r="AZ468" t="s">
        <v>1850</v>
      </c>
      <c r="BA468" t="s">
        <v>1849</v>
      </c>
      <c r="BB468">
        <v>0</v>
      </c>
      <c r="BC468">
        <v>60</v>
      </c>
      <c r="BD468">
        <v>9.5999999999999992E-3</v>
      </c>
      <c r="BE468">
        <v>65.573800000000006</v>
      </c>
      <c r="BF468" t="s">
        <v>1850</v>
      </c>
      <c r="BG468" t="s">
        <v>1849</v>
      </c>
      <c r="BH468">
        <v>0</v>
      </c>
      <c r="BI468">
        <v>49</v>
      </c>
      <c r="BJ468">
        <v>1.5100000000000001E-2</v>
      </c>
      <c r="BK468">
        <v>74.077600000000004</v>
      </c>
      <c r="BL468" t="s">
        <v>1850</v>
      </c>
      <c r="BM468" t="s">
        <v>1849</v>
      </c>
      <c r="BN468">
        <v>0</v>
      </c>
      <c r="BO468">
        <v>49.5</v>
      </c>
      <c r="BP468">
        <v>1.3899999999999999E-2</v>
      </c>
      <c r="BQ468">
        <v>64.324299999999994</v>
      </c>
      <c r="BR468" t="s">
        <v>1850</v>
      </c>
      <c r="BS468" t="s">
        <v>1849</v>
      </c>
      <c r="BT468">
        <v>0</v>
      </c>
      <c r="BU468">
        <v>65</v>
      </c>
      <c r="BV468">
        <v>1.66E-2</v>
      </c>
      <c r="BW468">
        <v>74.616600000000005</v>
      </c>
      <c r="BX468" t="s">
        <v>1850</v>
      </c>
      <c r="BY468" t="s">
        <v>1849</v>
      </c>
      <c r="BZ468">
        <v>0</v>
      </c>
      <c r="CA468">
        <v>48</v>
      </c>
      <c r="CB468">
        <v>1.06E-2</v>
      </c>
      <c r="CC468">
        <v>88.079300000000003</v>
      </c>
      <c r="CD468" t="s">
        <v>1852</v>
      </c>
      <c r="CE468" t="s">
        <v>1849</v>
      </c>
      <c r="CF468">
        <v>0</v>
      </c>
      <c r="CG468">
        <v>57.5</v>
      </c>
      <c r="CH468">
        <v>7.1000000000000004E-3</v>
      </c>
      <c r="CI468">
        <v>84.938000000000002</v>
      </c>
      <c r="CJ468" t="s">
        <v>1850</v>
      </c>
      <c r="CK468" t="s">
        <v>1849</v>
      </c>
      <c r="CL468">
        <v>0</v>
      </c>
      <c r="CM468">
        <v>60</v>
      </c>
      <c r="CN468">
        <v>5.7000000000000002E-3</v>
      </c>
      <c r="CO468">
        <v>71.465299999999999</v>
      </c>
      <c r="CP468" t="s">
        <v>1850</v>
      </c>
      <c r="CQ468" t="s">
        <v>1849</v>
      </c>
      <c r="CR468">
        <v>0</v>
      </c>
      <c r="CS468">
        <v>55</v>
      </c>
      <c r="CT468">
        <v>1.0800000000000001E-2</v>
      </c>
      <c r="CU468">
        <v>67.807199999999995</v>
      </c>
      <c r="CV468" t="s">
        <v>1850</v>
      </c>
      <c r="CW468" t="s">
        <v>1849</v>
      </c>
      <c r="CX468">
        <v>0</v>
      </c>
      <c r="CY468">
        <v>48</v>
      </c>
      <c r="CZ468">
        <v>1.41E-2</v>
      </c>
      <c r="DA468">
        <v>64.538600000000002</v>
      </c>
      <c r="DB468" t="s">
        <v>1850</v>
      </c>
      <c r="DC468" t="s">
        <v>1849</v>
      </c>
      <c r="DD468">
        <v>0</v>
      </c>
      <c r="DE468">
        <v>55</v>
      </c>
      <c r="DF468">
        <v>1.04E-2</v>
      </c>
      <c r="DG468">
        <v>66.264799999999994</v>
      </c>
      <c r="DH468" t="s">
        <v>1850</v>
      </c>
      <c r="DI468" t="s">
        <v>1849</v>
      </c>
      <c r="DJ468">
        <v>0</v>
      </c>
      <c r="DK468">
        <v>52.5</v>
      </c>
      <c r="DL468">
        <v>2.0199999999999999E-2</v>
      </c>
      <c r="DM468">
        <v>69.821200000000005</v>
      </c>
      <c r="DN468" t="s">
        <v>1850</v>
      </c>
      <c r="DO468" t="s">
        <v>1849</v>
      </c>
      <c r="DP468">
        <v>2.0000000000000001E-4</v>
      </c>
      <c r="DQ468">
        <v>27.368400000000001</v>
      </c>
      <c r="DR468">
        <v>3.04E-2</v>
      </c>
      <c r="DS468">
        <v>52.822499999999998</v>
      </c>
      <c r="DT468">
        <v>0</v>
      </c>
      <c r="DU468">
        <v>0</v>
      </c>
    </row>
    <row r="469" spans="1:125" x14ac:dyDescent="0.25">
      <c r="A469">
        <v>0</v>
      </c>
      <c r="B469" t="s">
        <v>1853</v>
      </c>
      <c r="C469" t="s">
        <v>32</v>
      </c>
      <c r="D469" t="s">
        <v>1854</v>
      </c>
      <c r="E469" t="s">
        <v>1853</v>
      </c>
      <c r="F469">
        <v>1E-4</v>
      </c>
      <c r="G469">
        <v>37</v>
      </c>
      <c r="H469">
        <v>1.5599999999999999E-2</v>
      </c>
      <c r="I469">
        <v>79.1036</v>
      </c>
      <c r="J469" t="s">
        <v>1854</v>
      </c>
      <c r="K469" t="s">
        <v>1853</v>
      </c>
      <c r="L469">
        <v>1E-4</v>
      </c>
      <c r="M469">
        <v>37</v>
      </c>
      <c r="N469">
        <v>1.5599999999999999E-2</v>
      </c>
      <c r="O469">
        <v>79.1036</v>
      </c>
      <c r="P469" t="s">
        <v>1855</v>
      </c>
      <c r="Q469" t="s">
        <v>1853</v>
      </c>
      <c r="R469">
        <v>4.0000000000000002E-4</v>
      </c>
      <c r="S469">
        <v>22.175000000000001</v>
      </c>
      <c r="T469">
        <v>1.5599999999999999E-2</v>
      </c>
      <c r="U469">
        <v>62.3504</v>
      </c>
      <c r="V469" t="s">
        <v>1855</v>
      </c>
      <c r="W469" t="s">
        <v>1853</v>
      </c>
      <c r="X469">
        <v>0</v>
      </c>
      <c r="Y469">
        <v>41</v>
      </c>
      <c r="Z469">
        <v>1.23E-2</v>
      </c>
      <c r="AA469">
        <v>77.829700000000003</v>
      </c>
      <c r="AB469" t="s">
        <v>1855</v>
      </c>
      <c r="AC469" t="s">
        <v>1853</v>
      </c>
      <c r="AD469">
        <v>0</v>
      </c>
      <c r="AE469">
        <v>41.666699999999999</v>
      </c>
      <c r="AF469">
        <v>1.6199999999999999E-2</v>
      </c>
      <c r="AG469">
        <v>77.226600000000005</v>
      </c>
      <c r="AH469" t="s">
        <v>1854</v>
      </c>
      <c r="AI469" t="s">
        <v>1853</v>
      </c>
      <c r="AJ469">
        <v>2.0000000000000001E-4</v>
      </c>
      <c r="AK469">
        <v>26.866700000000002</v>
      </c>
      <c r="AL469">
        <v>2.4899999999999999E-2</v>
      </c>
      <c r="AM469">
        <v>74.369299999999996</v>
      </c>
      <c r="AN469" t="s">
        <v>1856</v>
      </c>
      <c r="AO469" t="s">
        <v>1853</v>
      </c>
      <c r="AP469">
        <v>0</v>
      </c>
      <c r="AQ469">
        <v>45</v>
      </c>
      <c r="AR469">
        <v>9.5999999999999992E-3</v>
      </c>
      <c r="AS469">
        <v>69.970299999999995</v>
      </c>
      <c r="AT469" t="s">
        <v>1855</v>
      </c>
      <c r="AU469" t="s">
        <v>1853</v>
      </c>
      <c r="AV469">
        <v>0</v>
      </c>
      <c r="AW469">
        <v>50</v>
      </c>
      <c r="AX469">
        <v>5.4000000000000003E-3</v>
      </c>
      <c r="AY469">
        <v>81.850999999999999</v>
      </c>
      <c r="AZ469" t="s">
        <v>1855</v>
      </c>
      <c r="BA469" t="s">
        <v>1853</v>
      </c>
      <c r="BB469">
        <v>0</v>
      </c>
      <c r="BC469">
        <v>55</v>
      </c>
      <c r="BD469">
        <v>5.7999999999999996E-3</v>
      </c>
      <c r="BE469">
        <v>80.410700000000006</v>
      </c>
      <c r="BF469" t="s">
        <v>1855</v>
      </c>
      <c r="BG469" t="s">
        <v>1853</v>
      </c>
      <c r="BH469">
        <v>1E-4</v>
      </c>
      <c r="BI469">
        <v>36.5</v>
      </c>
      <c r="BJ469">
        <v>1.7899999999999999E-2</v>
      </c>
      <c r="BK469">
        <v>64.795199999999994</v>
      </c>
      <c r="BL469" t="s">
        <v>1857</v>
      </c>
      <c r="BM469" t="s">
        <v>1853</v>
      </c>
      <c r="BN469">
        <v>0</v>
      </c>
      <c r="BO469">
        <v>44</v>
      </c>
      <c r="BP469">
        <v>1.09E-2</v>
      </c>
      <c r="BQ469">
        <v>74.5685</v>
      </c>
      <c r="BR469" t="s">
        <v>1855</v>
      </c>
      <c r="BS469" t="s">
        <v>1853</v>
      </c>
      <c r="BT469">
        <v>0</v>
      </c>
      <c r="BU469">
        <v>34.5</v>
      </c>
      <c r="BV469">
        <v>2.01E-2</v>
      </c>
      <c r="BW469">
        <v>67.024600000000007</v>
      </c>
      <c r="BX469" t="s">
        <v>1855</v>
      </c>
      <c r="BY469" t="s">
        <v>1853</v>
      </c>
      <c r="BZ469">
        <v>1E-4</v>
      </c>
      <c r="CA469">
        <v>29.142900000000001</v>
      </c>
      <c r="CB469">
        <v>2.3900000000000001E-2</v>
      </c>
      <c r="CC469">
        <v>57.893000000000001</v>
      </c>
      <c r="CD469" t="s">
        <v>1855</v>
      </c>
      <c r="CE469" t="s">
        <v>1853</v>
      </c>
      <c r="CF469">
        <v>0</v>
      </c>
      <c r="CG469">
        <v>39.5</v>
      </c>
      <c r="CH469">
        <v>1.06E-2</v>
      </c>
      <c r="CI469">
        <v>70.9101</v>
      </c>
      <c r="CJ469" t="s">
        <v>1858</v>
      </c>
      <c r="CK469" t="s">
        <v>1853</v>
      </c>
      <c r="CL469">
        <v>0</v>
      </c>
      <c r="CM469">
        <v>50</v>
      </c>
      <c r="CN469">
        <v>4.3E-3</v>
      </c>
      <c r="CO469">
        <v>81.137</v>
      </c>
      <c r="CP469" t="s">
        <v>1857</v>
      </c>
      <c r="CQ469" t="s">
        <v>1853</v>
      </c>
      <c r="CR469">
        <v>0</v>
      </c>
      <c r="CS469">
        <v>42</v>
      </c>
      <c r="CT469">
        <v>8.6999999999999994E-3</v>
      </c>
      <c r="CU469">
        <v>76.6755</v>
      </c>
      <c r="CV469" t="s">
        <v>1857</v>
      </c>
      <c r="CW469" t="s">
        <v>1853</v>
      </c>
      <c r="CX469">
        <v>0</v>
      </c>
      <c r="CY469">
        <v>45</v>
      </c>
      <c r="CZ469">
        <v>0.01</v>
      </c>
      <c r="DA469">
        <v>78.415700000000001</v>
      </c>
      <c r="DB469" t="s">
        <v>1855</v>
      </c>
      <c r="DC469" t="s">
        <v>1853</v>
      </c>
      <c r="DD469">
        <v>0</v>
      </c>
      <c r="DE469">
        <v>49</v>
      </c>
      <c r="DF469">
        <v>6.7000000000000002E-3</v>
      </c>
      <c r="DG469">
        <v>80.613299999999995</v>
      </c>
      <c r="DH469" t="s">
        <v>1854</v>
      </c>
      <c r="DI469" t="s">
        <v>1853</v>
      </c>
      <c r="DJ469">
        <v>0</v>
      </c>
      <c r="DK469">
        <v>35.5</v>
      </c>
      <c r="DL469">
        <v>1.9099999999999999E-2</v>
      </c>
      <c r="DM469">
        <v>71.803600000000003</v>
      </c>
      <c r="DN469" t="s">
        <v>1855</v>
      </c>
      <c r="DO469" t="s">
        <v>1853</v>
      </c>
      <c r="DP469">
        <v>1E-4</v>
      </c>
      <c r="DQ469">
        <v>34.428600000000003</v>
      </c>
      <c r="DR469">
        <v>2.4299999999999999E-2</v>
      </c>
      <c r="DS469">
        <v>60.490699999999997</v>
      </c>
      <c r="DT469">
        <v>1E-4</v>
      </c>
      <c r="DU469">
        <v>0</v>
      </c>
    </row>
    <row r="470" spans="1:125" x14ac:dyDescent="0.25">
      <c r="A470">
        <v>0</v>
      </c>
      <c r="B470" t="s">
        <v>1859</v>
      </c>
      <c r="C470" t="s">
        <v>32</v>
      </c>
      <c r="D470" t="s">
        <v>1860</v>
      </c>
      <c r="E470" t="s">
        <v>1859</v>
      </c>
      <c r="F470">
        <v>0</v>
      </c>
      <c r="G470">
        <v>70</v>
      </c>
      <c r="H470">
        <v>1.77E-2</v>
      </c>
      <c r="I470">
        <v>73.7684</v>
      </c>
      <c r="J470" t="s">
        <v>1860</v>
      </c>
      <c r="K470" t="s">
        <v>1859</v>
      </c>
      <c r="L470">
        <v>0</v>
      </c>
      <c r="M470">
        <v>70</v>
      </c>
      <c r="N470">
        <v>1.77E-2</v>
      </c>
      <c r="O470">
        <v>73.7684</v>
      </c>
      <c r="P470" t="s">
        <v>1860</v>
      </c>
      <c r="Q470" t="s">
        <v>1859</v>
      </c>
      <c r="R470">
        <v>1E-3</v>
      </c>
      <c r="S470">
        <v>14.5686</v>
      </c>
      <c r="T470">
        <v>2.29E-2</v>
      </c>
      <c r="U470">
        <v>39.344999999999999</v>
      </c>
      <c r="V470" t="s">
        <v>1860</v>
      </c>
      <c r="W470" t="s">
        <v>1859</v>
      </c>
      <c r="X470">
        <v>0</v>
      </c>
      <c r="Y470">
        <v>70</v>
      </c>
      <c r="Z470">
        <v>1.03E-2</v>
      </c>
      <c r="AA470">
        <v>84.867400000000004</v>
      </c>
      <c r="AB470" t="s">
        <v>1860</v>
      </c>
      <c r="AC470" t="s">
        <v>1859</v>
      </c>
      <c r="AD470">
        <v>0</v>
      </c>
      <c r="AE470">
        <v>56</v>
      </c>
      <c r="AF470">
        <v>1.4500000000000001E-2</v>
      </c>
      <c r="AG470">
        <v>81.371799999999993</v>
      </c>
      <c r="AH470" t="s">
        <v>1860</v>
      </c>
      <c r="AI470" t="s">
        <v>1859</v>
      </c>
      <c r="AJ470">
        <v>0</v>
      </c>
      <c r="AK470">
        <v>63.333300000000001</v>
      </c>
      <c r="AL470">
        <v>2.1899999999999999E-2</v>
      </c>
      <c r="AM470">
        <v>79.971400000000003</v>
      </c>
      <c r="AN470" t="s">
        <v>1861</v>
      </c>
      <c r="AO470" t="s">
        <v>1859</v>
      </c>
      <c r="AP470">
        <v>0</v>
      </c>
      <c r="AQ470">
        <v>75</v>
      </c>
      <c r="AR470">
        <v>5.1999999999999998E-3</v>
      </c>
      <c r="AS470">
        <v>88.503600000000006</v>
      </c>
      <c r="AT470" t="s">
        <v>1860</v>
      </c>
      <c r="AU470" t="s">
        <v>1859</v>
      </c>
      <c r="AV470">
        <v>0</v>
      </c>
      <c r="AW470">
        <v>100</v>
      </c>
      <c r="AX470">
        <v>4.1999999999999997E-3</v>
      </c>
      <c r="AY470">
        <v>87.708100000000002</v>
      </c>
      <c r="AZ470" t="s">
        <v>1860</v>
      </c>
      <c r="BA470" t="s">
        <v>1859</v>
      </c>
      <c r="BB470">
        <v>0</v>
      </c>
      <c r="BC470">
        <v>100</v>
      </c>
      <c r="BD470">
        <v>4.1000000000000003E-3</v>
      </c>
      <c r="BE470">
        <v>88.729200000000006</v>
      </c>
      <c r="BF470" t="s">
        <v>1860</v>
      </c>
      <c r="BG470" t="s">
        <v>1859</v>
      </c>
      <c r="BH470">
        <v>0</v>
      </c>
      <c r="BI470">
        <v>61.666699999999999</v>
      </c>
      <c r="BJ470">
        <v>1.38E-2</v>
      </c>
      <c r="BK470">
        <v>78.306100000000001</v>
      </c>
      <c r="BL470" t="s">
        <v>1860</v>
      </c>
      <c r="BM470" t="s">
        <v>1859</v>
      </c>
      <c r="BN470">
        <v>0</v>
      </c>
      <c r="BO470">
        <v>80</v>
      </c>
      <c r="BP470">
        <v>6.0000000000000001E-3</v>
      </c>
      <c r="BQ470">
        <v>92.428100000000001</v>
      </c>
      <c r="BR470" t="s">
        <v>1860</v>
      </c>
      <c r="BS470" t="s">
        <v>1859</v>
      </c>
      <c r="BT470">
        <v>1E-4</v>
      </c>
      <c r="BU470">
        <v>22.2727</v>
      </c>
      <c r="BV470">
        <v>4.1099999999999998E-2</v>
      </c>
      <c r="BW470">
        <v>35.783900000000003</v>
      </c>
      <c r="BX470" t="s">
        <v>1860</v>
      </c>
      <c r="BY470" t="s">
        <v>1859</v>
      </c>
      <c r="BZ470">
        <v>1E-4</v>
      </c>
      <c r="CA470">
        <v>27.5</v>
      </c>
      <c r="CB470">
        <v>4.1200000000000001E-2</v>
      </c>
      <c r="CC470">
        <v>34.901400000000002</v>
      </c>
      <c r="CD470" t="s">
        <v>1860</v>
      </c>
      <c r="CE470" t="s">
        <v>1859</v>
      </c>
      <c r="CF470">
        <v>0</v>
      </c>
      <c r="CG470">
        <v>39.5</v>
      </c>
      <c r="CH470">
        <v>1.7299999999999999E-2</v>
      </c>
      <c r="CI470">
        <v>50.967399999999998</v>
      </c>
      <c r="CJ470" t="s">
        <v>1860</v>
      </c>
      <c r="CK470" t="s">
        <v>1859</v>
      </c>
      <c r="CL470">
        <v>0</v>
      </c>
      <c r="CM470">
        <v>100</v>
      </c>
      <c r="CN470">
        <v>2.5999999999999999E-3</v>
      </c>
      <c r="CO470">
        <v>92.2821</v>
      </c>
      <c r="CP470" t="s">
        <v>1860</v>
      </c>
      <c r="CQ470" t="s">
        <v>1859</v>
      </c>
      <c r="CR470">
        <v>0</v>
      </c>
      <c r="CS470">
        <v>90</v>
      </c>
      <c r="CT470">
        <v>5.1000000000000004E-3</v>
      </c>
      <c r="CU470">
        <v>92.049300000000002</v>
      </c>
      <c r="CV470" t="s">
        <v>1860</v>
      </c>
      <c r="CW470" t="s">
        <v>1859</v>
      </c>
      <c r="CX470">
        <v>0</v>
      </c>
      <c r="CY470">
        <v>80</v>
      </c>
      <c r="CZ470">
        <v>6.1999999999999998E-3</v>
      </c>
      <c r="DA470">
        <v>92.202600000000004</v>
      </c>
      <c r="DB470" t="s">
        <v>1860</v>
      </c>
      <c r="DC470" t="s">
        <v>1859</v>
      </c>
      <c r="DD470">
        <v>0</v>
      </c>
      <c r="DE470">
        <v>80</v>
      </c>
      <c r="DF470">
        <v>4.7000000000000002E-3</v>
      </c>
      <c r="DG470">
        <v>89.497299999999996</v>
      </c>
      <c r="DH470" t="s">
        <v>1860</v>
      </c>
      <c r="DI470" t="s">
        <v>1859</v>
      </c>
      <c r="DJ470">
        <v>0</v>
      </c>
      <c r="DK470">
        <v>65</v>
      </c>
      <c r="DL470">
        <v>1.35E-2</v>
      </c>
      <c r="DM470">
        <v>82.299599999999998</v>
      </c>
      <c r="DN470" t="s">
        <v>1860</v>
      </c>
      <c r="DO470" t="s">
        <v>1859</v>
      </c>
      <c r="DP470">
        <v>0</v>
      </c>
      <c r="DQ470">
        <v>85</v>
      </c>
      <c r="DR470">
        <v>8.6999999999999994E-3</v>
      </c>
      <c r="DS470">
        <v>90.130600000000001</v>
      </c>
      <c r="DT470">
        <v>1E-4</v>
      </c>
      <c r="DU470">
        <v>0</v>
      </c>
    </row>
    <row r="471" spans="1:125" x14ac:dyDescent="0.25">
      <c r="A471">
        <v>0</v>
      </c>
      <c r="B471" t="s">
        <v>1862</v>
      </c>
      <c r="C471" t="s">
        <v>32</v>
      </c>
      <c r="D471" t="s">
        <v>1863</v>
      </c>
      <c r="E471" t="s">
        <v>1862</v>
      </c>
      <c r="F471">
        <v>1E-4</v>
      </c>
      <c r="G471">
        <v>36.875</v>
      </c>
      <c r="H471">
        <v>3.3300000000000003E-2</v>
      </c>
      <c r="I471">
        <v>43.778199999999998</v>
      </c>
      <c r="J471" t="s">
        <v>1863</v>
      </c>
      <c r="K471" t="s">
        <v>1862</v>
      </c>
      <c r="L471">
        <v>1E-4</v>
      </c>
      <c r="M471">
        <v>36.875</v>
      </c>
      <c r="N471">
        <v>3.3300000000000003E-2</v>
      </c>
      <c r="O471">
        <v>43.778199999999998</v>
      </c>
      <c r="P471" t="s">
        <v>1863</v>
      </c>
      <c r="Q471" t="s">
        <v>1862</v>
      </c>
      <c r="R471">
        <v>0</v>
      </c>
      <c r="S471">
        <v>65</v>
      </c>
      <c r="T471">
        <v>0.01</v>
      </c>
      <c r="U471">
        <v>84.963800000000006</v>
      </c>
      <c r="V471" t="s">
        <v>1864</v>
      </c>
      <c r="W471" t="s">
        <v>1862</v>
      </c>
      <c r="X471">
        <v>0</v>
      </c>
      <c r="Y471">
        <v>60</v>
      </c>
      <c r="Z471">
        <v>9.2999999999999992E-3</v>
      </c>
      <c r="AA471">
        <v>88.171499999999995</v>
      </c>
      <c r="AB471" t="s">
        <v>1865</v>
      </c>
      <c r="AC471" t="s">
        <v>1862</v>
      </c>
      <c r="AD471">
        <v>0</v>
      </c>
      <c r="AE471">
        <v>46.5</v>
      </c>
      <c r="AF471">
        <v>2.1299999999999999E-2</v>
      </c>
      <c r="AG471">
        <v>65.191100000000006</v>
      </c>
      <c r="AH471" t="s">
        <v>1864</v>
      </c>
      <c r="AI471" t="s">
        <v>1862</v>
      </c>
      <c r="AJ471">
        <v>1E-4</v>
      </c>
      <c r="AK471">
        <v>43.666699999999999</v>
      </c>
      <c r="AL471">
        <v>3.0800000000000001E-2</v>
      </c>
      <c r="AM471">
        <v>63.274000000000001</v>
      </c>
      <c r="AN471" t="s">
        <v>1864</v>
      </c>
      <c r="AO471" t="s">
        <v>1862</v>
      </c>
      <c r="AP471">
        <v>1E-4</v>
      </c>
      <c r="AQ471">
        <v>32.1</v>
      </c>
      <c r="AR471">
        <v>1.9800000000000002E-2</v>
      </c>
      <c r="AS471">
        <v>42</v>
      </c>
      <c r="AT471" t="s">
        <v>1864</v>
      </c>
      <c r="AU471" t="s">
        <v>1862</v>
      </c>
      <c r="AV471">
        <v>0</v>
      </c>
      <c r="AW471">
        <v>26.25</v>
      </c>
      <c r="AX471">
        <v>2.0799999999999999E-2</v>
      </c>
      <c r="AY471">
        <v>40.445999999999998</v>
      </c>
      <c r="AZ471" t="s">
        <v>1864</v>
      </c>
      <c r="BA471" t="s">
        <v>1862</v>
      </c>
      <c r="BB471">
        <v>0</v>
      </c>
      <c r="BC471">
        <v>33.666699999999999</v>
      </c>
      <c r="BD471">
        <v>1.8599999999999998E-2</v>
      </c>
      <c r="BE471">
        <v>44.563899999999997</v>
      </c>
      <c r="BF471" t="s">
        <v>1864</v>
      </c>
      <c r="BG471" t="s">
        <v>1862</v>
      </c>
      <c r="BH471">
        <v>1E-4</v>
      </c>
      <c r="BI471">
        <v>46</v>
      </c>
      <c r="BJ471">
        <v>1.83E-2</v>
      </c>
      <c r="BK471">
        <v>63.774500000000003</v>
      </c>
      <c r="BL471" t="s">
        <v>1865</v>
      </c>
      <c r="BM471" t="s">
        <v>1862</v>
      </c>
      <c r="BN471">
        <v>1E-4</v>
      </c>
      <c r="BO471">
        <v>33</v>
      </c>
      <c r="BP471">
        <v>1.7600000000000001E-2</v>
      </c>
      <c r="BQ471">
        <v>54.203099999999999</v>
      </c>
      <c r="BR471" t="s">
        <v>1863</v>
      </c>
      <c r="BS471" t="s">
        <v>1862</v>
      </c>
      <c r="BT471">
        <v>0</v>
      </c>
      <c r="BU471">
        <v>57.5</v>
      </c>
      <c r="BV471">
        <v>2.1299999999999999E-2</v>
      </c>
      <c r="BW471">
        <v>64.417500000000004</v>
      </c>
      <c r="BX471" t="s">
        <v>1865</v>
      </c>
      <c r="BY471" t="s">
        <v>1862</v>
      </c>
      <c r="BZ471">
        <v>0</v>
      </c>
      <c r="CA471">
        <v>43.5</v>
      </c>
      <c r="CB471">
        <v>1.7399999999999999E-2</v>
      </c>
      <c r="CC471">
        <v>71.190299999999993</v>
      </c>
      <c r="CD471" t="s">
        <v>1865</v>
      </c>
      <c r="CE471" t="s">
        <v>1862</v>
      </c>
      <c r="CF471">
        <v>0</v>
      </c>
      <c r="CG471">
        <v>42</v>
      </c>
      <c r="CH471">
        <v>1.2999999999999999E-2</v>
      </c>
      <c r="CI471">
        <v>62.504600000000003</v>
      </c>
      <c r="CJ471" t="s">
        <v>1863</v>
      </c>
      <c r="CK471" t="s">
        <v>1862</v>
      </c>
      <c r="CL471">
        <v>0</v>
      </c>
      <c r="CM471">
        <v>32</v>
      </c>
      <c r="CN471">
        <v>1.0200000000000001E-2</v>
      </c>
      <c r="CO471">
        <v>49.8185</v>
      </c>
      <c r="CP471" t="s">
        <v>1864</v>
      </c>
      <c r="CQ471" t="s">
        <v>1862</v>
      </c>
      <c r="CR471">
        <v>1E-4</v>
      </c>
      <c r="CS471">
        <v>29.25</v>
      </c>
      <c r="CT471">
        <v>1.9800000000000002E-2</v>
      </c>
      <c r="CU471">
        <v>42.480800000000002</v>
      </c>
      <c r="CV471" t="s">
        <v>1864</v>
      </c>
      <c r="CW471" t="s">
        <v>1862</v>
      </c>
      <c r="CX471">
        <v>1E-4</v>
      </c>
      <c r="CY471">
        <v>29.076899999999998</v>
      </c>
      <c r="CZ471">
        <v>2.4500000000000001E-2</v>
      </c>
      <c r="DA471">
        <v>41.2196</v>
      </c>
      <c r="DB471" t="s">
        <v>1864</v>
      </c>
      <c r="DC471" t="s">
        <v>1862</v>
      </c>
      <c r="DD471">
        <v>1E-4</v>
      </c>
      <c r="DE471">
        <v>25.4</v>
      </c>
      <c r="DF471">
        <v>1.95E-2</v>
      </c>
      <c r="DG471">
        <v>43.863300000000002</v>
      </c>
      <c r="DH471" t="s">
        <v>1863</v>
      </c>
      <c r="DI471" t="s">
        <v>1862</v>
      </c>
      <c r="DJ471">
        <v>0</v>
      </c>
      <c r="DK471">
        <v>35.5</v>
      </c>
      <c r="DL471">
        <v>3.1699999999999999E-2</v>
      </c>
      <c r="DM471">
        <v>53.892000000000003</v>
      </c>
      <c r="DN471" t="s">
        <v>1863</v>
      </c>
      <c r="DO471" t="s">
        <v>1862</v>
      </c>
      <c r="DP471">
        <v>1E-4</v>
      </c>
      <c r="DQ471">
        <v>37.666699999999999</v>
      </c>
      <c r="DR471">
        <v>3.3099999999999997E-2</v>
      </c>
      <c r="DS471">
        <v>49.7239</v>
      </c>
      <c r="DT471">
        <v>1E-4</v>
      </c>
      <c r="DU471">
        <v>0</v>
      </c>
    </row>
    <row r="472" spans="1:125" x14ac:dyDescent="0.25">
      <c r="A472">
        <v>0</v>
      </c>
      <c r="B472" t="s">
        <v>1866</v>
      </c>
      <c r="C472" t="s">
        <v>32</v>
      </c>
      <c r="D472" t="s">
        <v>1867</v>
      </c>
      <c r="E472" t="s">
        <v>1866</v>
      </c>
      <c r="F472">
        <v>0</v>
      </c>
      <c r="G472">
        <v>76.666700000000006</v>
      </c>
      <c r="H472">
        <v>8.6999999999999994E-3</v>
      </c>
      <c r="I472">
        <v>95.131200000000007</v>
      </c>
      <c r="J472" t="s">
        <v>1867</v>
      </c>
      <c r="K472" t="s">
        <v>1866</v>
      </c>
      <c r="L472">
        <v>0</v>
      </c>
      <c r="M472">
        <v>76.666700000000006</v>
      </c>
      <c r="N472">
        <v>8.6999999999999994E-3</v>
      </c>
      <c r="O472">
        <v>95.131200000000007</v>
      </c>
      <c r="P472" t="s">
        <v>1868</v>
      </c>
      <c r="Q472" t="s">
        <v>1866</v>
      </c>
      <c r="R472">
        <v>0</v>
      </c>
      <c r="S472">
        <v>80</v>
      </c>
      <c r="T472">
        <v>6.1000000000000004E-3</v>
      </c>
      <c r="U472">
        <v>95.583500000000001</v>
      </c>
      <c r="V472" t="s">
        <v>1867</v>
      </c>
      <c r="W472" t="s">
        <v>1866</v>
      </c>
      <c r="X472">
        <v>0</v>
      </c>
      <c r="Y472">
        <v>85</v>
      </c>
      <c r="Z472">
        <v>5.4999999999999997E-3</v>
      </c>
      <c r="AA472">
        <v>95.942899999999995</v>
      </c>
      <c r="AB472" t="s">
        <v>1867</v>
      </c>
      <c r="AC472" t="s">
        <v>1866</v>
      </c>
      <c r="AD472">
        <v>0</v>
      </c>
      <c r="AE472">
        <v>85</v>
      </c>
      <c r="AF472">
        <v>6.8999999999999999E-3</v>
      </c>
      <c r="AG472">
        <v>95.901200000000003</v>
      </c>
      <c r="AH472" t="s">
        <v>1867</v>
      </c>
      <c r="AI472" t="s">
        <v>1866</v>
      </c>
      <c r="AJ472">
        <v>0</v>
      </c>
      <c r="AK472">
        <v>80</v>
      </c>
      <c r="AL472">
        <v>9.4000000000000004E-3</v>
      </c>
      <c r="AM472">
        <v>96.386600000000001</v>
      </c>
      <c r="AN472" t="s">
        <v>1867</v>
      </c>
      <c r="AO472" t="s">
        <v>1866</v>
      </c>
      <c r="AP472">
        <v>1E-4</v>
      </c>
      <c r="AQ472">
        <v>35</v>
      </c>
      <c r="AR472">
        <v>1.3299999999999999E-2</v>
      </c>
      <c r="AS472">
        <v>57.2746</v>
      </c>
      <c r="AT472" t="s">
        <v>1867</v>
      </c>
      <c r="AU472" t="s">
        <v>1866</v>
      </c>
      <c r="AV472">
        <v>0</v>
      </c>
      <c r="AW472">
        <v>100</v>
      </c>
      <c r="AX472">
        <v>3.3E-3</v>
      </c>
      <c r="AY472">
        <v>92.082899999999995</v>
      </c>
      <c r="AZ472" t="s">
        <v>1867</v>
      </c>
      <c r="BA472" t="s">
        <v>1866</v>
      </c>
      <c r="BB472">
        <v>0</v>
      </c>
      <c r="BC472">
        <v>100</v>
      </c>
      <c r="BD472">
        <v>3.5000000000000001E-3</v>
      </c>
      <c r="BE472">
        <v>91.502799999999993</v>
      </c>
      <c r="BF472" t="s">
        <v>1867</v>
      </c>
      <c r="BG472" t="s">
        <v>1866</v>
      </c>
      <c r="BH472">
        <v>0</v>
      </c>
      <c r="BI472">
        <v>59.375</v>
      </c>
      <c r="BJ472">
        <v>1.0699999999999999E-2</v>
      </c>
      <c r="BK472">
        <v>88.250299999999996</v>
      </c>
      <c r="BL472" t="s">
        <v>1867</v>
      </c>
      <c r="BM472" t="s">
        <v>1866</v>
      </c>
      <c r="BN472">
        <v>1E-4</v>
      </c>
      <c r="BO472">
        <v>36.200000000000003</v>
      </c>
      <c r="BP472">
        <v>7.4999999999999997E-3</v>
      </c>
      <c r="BQ472">
        <v>87.217699999999994</v>
      </c>
      <c r="BR472" t="s">
        <v>1867</v>
      </c>
      <c r="BS472" t="s">
        <v>1866</v>
      </c>
      <c r="BT472">
        <v>0</v>
      </c>
      <c r="BU472">
        <v>75</v>
      </c>
      <c r="BV472">
        <v>1.01E-2</v>
      </c>
      <c r="BW472">
        <v>90.391800000000003</v>
      </c>
      <c r="BX472" t="s">
        <v>1867</v>
      </c>
      <c r="BY472" t="s">
        <v>1866</v>
      </c>
      <c r="BZ472">
        <v>0</v>
      </c>
      <c r="CA472">
        <v>55</v>
      </c>
      <c r="CB472">
        <v>1.15E-2</v>
      </c>
      <c r="CC472">
        <v>85.879800000000003</v>
      </c>
      <c r="CD472" t="s">
        <v>1867</v>
      </c>
      <c r="CE472" t="s">
        <v>1866</v>
      </c>
      <c r="CF472">
        <v>0</v>
      </c>
      <c r="CG472">
        <v>57.5</v>
      </c>
      <c r="CH472">
        <v>6.7999999999999996E-3</v>
      </c>
      <c r="CI472">
        <v>86.149799999999999</v>
      </c>
      <c r="CJ472" t="s">
        <v>1867</v>
      </c>
      <c r="CK472" t="s">
        <v>1866</v>
      </c>
      <c r="CL472">
        <v>0</v>
      </c>
      <c r="CM472">
        <v>70</v>
      </c>
      <c r="CN472">
        <v>2.7000000000000001E-3</v>
      </c>
      <c r="CO472">
        <v>92.019199999999998</v>
      </c>
      <c r="CP472" t="s">
        <v>1867</v>
      </c>
      <c r="CQ472" t="s">
        <v>1866</v>
      </c>
      <c r="CR472">
        <v>0</v>
      </c>
      <c r="CS472">
        <v>52.5</v>
      </c>
      <c r="CT472">
        <v>7.0000000000000001E-3</v>
      </c>
      <c r="CU472">
        <v>83.904799999999994</v>
      </c>
      <c r="CV472" t="s">
        <v>1867</v>
      </c>
      <c r="CW472" t="s">
        <v>1866</v>
      </c>
      <c r="CX472">
        <v>0</v>
      </c>
      <c r="CY472">
        <v>49.5</v>
      </c>
      <c r="CZ472">
        <v>8.2000000000000007E-3</v>
      </c>
      <c r="DA472">
        <v>85.014399999999995</v>
      </c>
      <c r="DB472" t="s">
        <v>1867</v>
      </c>
      <c r="DC472" t="s">
        <v>1866</v>
      </c>
      <c r="DD472">
        <v>0</v>
      </c>
      <c r="DE472">
        <v>65</v>
      </c>
      <c r="DF472">
        <v>4.1999999999999997E-3</v>
      </c>
      <c r="DG472">
        <v>91.731399999999994</v>
      </c>
      <c r="DH472" t="s">
        <v>1867</v>
      </c>
      <c r="DI472" t="s">
        <v>1866</v>
      </c>
      <c r="DJ472">
        <v>0</v>
      </c>
      <c r="DK472">
        <v>65</v>
      </c>
      <c r="DL472">
        <v>1.0999999999999999E-2</v>
      </c>
      <c r="DM472">
        <v>87.335899999999995</v>
      </c>
      <c r="DN472" t="s">
        <v>1869</v>
      </c>
      <c r="DO472" t="s">
        <v>1866</v>
      </c>
      <c r="DP472">
        <v>0</v>
      </c>
      <c r="DQ472">
        <v>60</v>
      </c>
      <c r="DR472">
        <v>1.23E-2</v>
      </c>
      <c r="DS472">
        <v>82.293400000000005</v>
      </c>
      <c r="DT472">
        <v>0</v>
      </c>
      <c r="DU472">
        <v>0</v>
      </c>
    </row>
    <row r="473" spans="1:125" x14ac:dyDescent="0.25">
      <c r="A473">
        <v>0</v>
      </c>
      <c r="B473" t="s">
        <v>1870</v>
      </c>
      <c r="C473" t="s">
        <v>32</v>
      </c>
      <c r="D473" t="s">
        <v>1871</v>
      </c>
      <c r="E473" t="s">
        <v>1870</v>
      </c>
      <c r="F473">
        <v>0</v>
      </c>
      <c r="G473">
        <v>52.083300000000001</v>
      </c>
      <c r="H473">
        <v>1.35E-2</v>
      </c>
      <c r="I473">
        <v>84.613200000000006</v>
      </c>
      <c r="J473" t="s">
        <v>1871</v>
      </c>
      <c r="K473" t="s">
        <v>1870</v>
      </c>
      <c r="L473">
        <v>0</v>
      </c>
      <c r="M473">
        <v>52.083300000000001</v>
      </c>
      <c r="N473">
        <v>1.35E-2</v>
      </c>
      <c r="O473">
        <v>84.613200000000006</v>
      </c>
      <c r="P473" t="e">
        <f>-RGPHVVDR</f>
        <v>#NAME?</v>
      </c>
      <c r="Q473" t="s">
        <v>1870</v>
      </c>
      <c r="R473">
        <v>8.9999999999999998E-4</v>
      </c>
      <c r="S473">
        <v>15.125999999999999</v>
      </c>
      <c r="T473">
        <v>1.9199999999999998E-2</v>
      </c>
      <c r="U473">
        <v>49.852600000000002</v>
      </c>
      <c r="V473" t="s">
        <v>1872</v>
      </c>
      <c r="W473" t="s">
        <v>1870</v>
      </c>
      <c r="X473">
        <v>0</v>
      </c>
      <c r="Y473">
        <v>55</v>
      </c>
      <c r="Z473">
        <v>7.4999999999999997E-3</v>
      </c>
      <c r="AA473">
        <v>93.1233</v>
      </c>
      <c r="AB473" t="s">
        <v>1872</v>
      </c>
      <c r="AC473" t="s">
        <v>1870</v>
      </c>
      <c r="AD473">
        <v>0</v>
      </c>
      <c r="AE473">
        <v>65</v>
      </c>
      <c r="AF473">
        <v>1.23E-2</v>
      </c>
      <c r="AG473">
        <v>86.822599999999994</v>
      </c>
      <c r="AH473" t="s">
        <v>1873</v>
      </c>
      <c r="AI473" t="s">
        <v>1870</v>
      </c>
      <c r="AJ473">
        <v>0</v>
      </c>
      <c r="AK473">
        <v>61.666699999999999</v>
      </c>
      <c r="AL473">
        <v>1.67E-2</v>
      </c>
      <c r="AM473">
        <v>89.433800000000005</v>
      </c>
      <c r="AN473" t="s">
        <v>1872</v>
      </c>
      <c r="AO473" t="s">
        <v>1870</v>
      </c>
      <c r="AP473">
        <v>1E-4</v>
      </c>
      <c r="AQ473">
        <v>37.5</v>
      </c>
      <c r="AR473">
        <v>1.8100000000000002E-2</v>
      </c>
      <c r="AS473">
        <v>45.311100000000003</v>
      </c>
      <c r="AT473" t="s">
        <v>1872</v>
      </c>
      <c r="AU473" t="s">
        <v>1870</v>
      </c>
      <c r="AV473">
        <v>0</v>
      </c>
      <c r="AW473">
        <v>65</v>
      </c>
      <c r="AX473">
        <v>4.4999999999999997E-3</v>
      </c>
      <c r="AY473">
        <v>86.1785</v>
      </c>
      <c r="AZ473" t="s">
        <v>1872</v>
      </c>
      <c r="BA473" t="s">
        <v>1870</v>
      </c>
      <c r="BB473">
        <v>0</v>
      </c>
      <c r="BC473">
        <v>70</v>
      </c>
      <c r="BD473">
        <v>4.7999999999999996E-3</v>
      </c>
      <c r="BE473">
        <v>85.161299999999997</v>
      </c>
      <c r="BF473" t="s">
        <v>1872</v>
      </c>
      <c r="BG473" t="s">
        <v>1870</v>
      </c>
      <c r="BH473">
        <v>0</v>
      </c>
      <c r="BI473">
        <v>50.454500000000003</v>
      </c>
      <c r="BJ473">
        <v>1.66E-2</v>
      </c>
      <c r="BK473">
        <v>68.882199999999997</v>
      </c>
      <c r="BL473" t="s">
        <v>1874</v>
      </c>
      <c r="BM473" t="s">
        <v>1870</v>
      </c>
      <c r="BN473">
        <v>0</v>
      </c>
      <c r="BO473">
        <v>44</v>
      </c>
      <c r="BP473">
        <v>1.32E-2</v>
      </c>
      <c r="BQ473">
        <v>66.585899999999995</v>
      </c>
      <c r="BR473" t="s">
        <v>1872</v>
      </c>
      <c r="BS473" t="s">
        <v>1870</v>
      </c>
      <c r="BT473">
        <v>0</v>
      </c>
      <c r="BU473">
        <v>32</v>
      </c>
      <c r="BV473">
        <v>2.6599999999999999E-2</v>
      </c>
      <c r="BW473">
        <v>54.438600000000001</v>
      </c>
      <c r="BX473" t="s">
        <v>1872</v>
      </c>
      <c r="BY473" t="s">
        <v>1870</v>
      </c>
      <c r="BZ473">
        <v>1E-4</v>
      </c>
      <c r="CA473">
        <v>29.571400000000001</v>
      </c>
      <c r="CB473">
        <v>2.7900000000000001E-2</v>
      </c>
      <c r="CC473">
        <v>51.164999999999999</v>
      </c>
      <c r="CD473" t="s">
        <v>1872</v>
      </c>
      <c r="CE473" t="s">
        <v>1870</v>
      </c>
      <c r="CF473">
        <v>0</v>
      </c>
      <c r="CG473">
        <v>41</v>
      </c>
      <c r="CH473">
        <v>1.18E-2</v>
      </c>
      <c r="CI473">
        <v>66.546099999999996</v>
      </c>
      <c r="CJ473" t="s">
        <v>1874</v>
      </c>
      <c r="CK473" t="s">
        <v>1870</v>
      </c>
      <c r="CL473">
        <v>0</v>
      </c>
      <c r="CM473">
        <v>60</v>
      </c>
      <c r="CN473">
        <v>4.4000000000000003E-3</v>
      </c>
      <c r="CO473">
        <v>79.820700000000002</v>
      </c>
      <c r="CP473" t="s">
        <v>1874</v>
      </c>
      <c r="CQ473" t="s">
        <v>1870</v>
      </c>
      <c r="CR473">
        <v>0</v>
      </c>
      <c r="CS473">
        <v>47</v>
      </c>
      <c r="CT473">
        <v>1.0500000000000001E-2</v>
      </c>
      <c r="CU473">
        <v>68.899699999999996</v>
      </c>
      <c r="CV473" t="s">
        <v>1874</v>
      </c>
      <c r="CW473" t="s">
        <v>1870</v>
      </c>
      <c r="CX473">
        <v>0</v>
      </c>
      <c r="CY473">
        <v>45</v>
      </c>
      <c r="CZ473">
        <v>1.2999999999999999E-2</v>
      </c>
      <c r="DA473">
        <v>68.1036</v>
      </c>
      <c r="DB473" t="s">
        <v>1874</v>
      </c>
      <c r="DC473" t="s">
        <v>1870</v>
      </c>
      <c r="DD473">
        <v>0</v>
      </c>
      <c r="DE473">
        <v>60</v>
      </c>
      <c r="DF473">
        <v>6.3E-3</v>
      </c>
      <c r="DG473">
        <v>82.342200000000005</v>
      </c>
      <c r="DH473" t="s">
        <v>1872</v>
      </c>
      <c r="DI473" t="s">
        <v>1870</v>
      </c>
      <c r="DJ473">
        <v>0</v>
      </c>
      <c r="DK473">
        <v>51.25</v>
      </c>
      <c r="DL473">
        <v>1.6E-2</v>
      </c>
      <c r="DM473">
        <v>77.434100000000001</v>
      </c>
      <c r="DN473" t="s">
        <v>1872</v>
      </c>
      <c r="DO473" t="s">
        <v>1870</v>
      </c>
      <c r="DP473">
        <v>1E-4</v>
      </c>
      <c r="DQ473">
        <v>35.428600000000003</v>
      </c>
      <c r="DR473">
        <v>2.7E-2</v>
      </c>
      <c r="DS473">
        <v>56.8371</v>
      </c>
      <c r="DT473">
        <v>1E-4</v>
      </c>
      <c r="DU473">
        <v>0</v>
      </c>
    </row>
    <row r="474" spans="1:125" x14ac:dyDescent="0.25">
      <c r="A474">
        <v>0</v>
      </c>
      <c r="B474" t="s">
        <v>1875</v>
      </c>
      <c r="C474" t="s">
        <v>32</v>
      </c>
      <c r="D474" t="s">
        <v>1876</v>
      </c>
      <c r="E474" t="s">
        <v>1875</v>
      </c>
      <c r="F474">
        <v>0</v>
      </c>
      <c r="G474">
        <v>85</v>
      </c>
      <c r="H474">
        <v>1.0500000000000001E-2</v>
      </c>
      <c r="I474">
        <v>91.672899999999998</v>
      </c>
      <c r="J474" t="s">
        <v>1876</v>
      </c>
      <c r="K474" t="s">
        <v>1875</v>
      </c>
      <c r="L474">
        <v>0</v>
      </c>
      <c r="M474">
        <v>85</v>
      </c>
      <c r="N474">
        <v>1.0500000000000001E-2</v>
      </c>
      <c r="O474">
        <v>91.672899999999998</v>
      </c>
      <c r="P474" t="s">
        <v>1877</v>
      </c>
      <c r="Q474" t="s">
        <v>1875</v>
      </c>
      <c r="R474">
        <v>0</v>
      </c>
      <c r="S474">
        <v>95</v>
      </c>
      <c r="T474">
        <v>7.0000000000000001E-3</v>
      </c>
      <c r="U474">
        <v>94.595100000000002</v>
      </c>
      <c r="V474" t="s">
        <v>1876</v>
      </c>
      <c r="W474" t="s">
        <v>1875</v>
      </c>
      <c r="X474">
        <v>0</v>
      </c>
      <c r="Y474">
        <v>85</v>
      </c>
      <c r="Z474">
        <v>7.4999999999999997E-3</v>
      </c>
      <c r="AA474">
        <v>93.147400000000005</v>
      </c>
      <c r="AB474" t="s">
        <v>1878</v>
      </c>
      <c r="AC474" t="s">
        <v>1875</v>
      </c>
      <c r="AD474">
        <v>0</v>
      </c>
      <c r="AE474">
        <v>70</v>
      </c>
      <c r="AF474">
        <v>9.7999999999999997E-3</v>
      </c>
      <c r="AG474">
        <v>92.281800000000004</v>
      </c>
      <c r="AH474" t="s">
        <v>1876</v>
      </c>
      <c r="AI474" t="s">
        <v>1875</v>
      </c>
      <c r="AJ474">
        <v>0</v>
      </c>
      <c r="AK474">
        <v>95</v>
      </c>
      <c r="AL474">
        <v>1.4200000000000001E-2</v>
      </c>
      <c r="AM474">
        <v>93.138900000000007</v>
      </c>
      <c r="AN474" t="s">
        <v>1876</v>
      </c>
      <c r="AO474" t="s">
        <v>1875</v>
      </c>
      <c r="AP474">
        <v>1E-4</v>
      </c>
      <c r="AQ474">
        <v>29.076899999999998</v>
      </c>
      <c r="AR474">
        <v>2.1999999999999999E-2</v>
      </c>
      <c r="AS474">
        <v>38.413699999999999</v>
      </c>
      <c r="AT474" t="s">
        <v>1876</v>
      </c>
      <c r="AU474" t="s">
        <v>1875</v>
      </c>
      <c r="AV474">
        <v>0</v>
      </c>
      <c r="AW474">
        <v>65</v>
      </c>
      <c r="AX474">
        <v>6.6E-3</v>
      </c>
      <c r="AY474">
        <v>76.609899999999996</v>
      </c>
      <c r="AZ474" t="s">
        <v>1876</v>
      </c>
      <c r="BA474" t="s">
        <v>1875</v>
      </c>
      <c r="BB474">
        <v>0</v>
      </c>
      <c r="BC474">
        <v>70</v>
      </c>
      <c r="BD474">
        <v>6.4999999999999997E-3</v>
      </c>
      <c r="BE474">
        <v>77.524000000000001</v>
      </c>
      <c r="BF474" t="s">
        <v>1876</v>
      </c>
      <c r="BG474" t="s">
        <v>1875</v>
      </c>
      <c r="BH474">
        <v>0</v>
      </c>
      <c r="BI474">
        <v>73.75</v>
      </c>
      <c r="BJ474">
        <v>1.17E-2</v>
      </c>
      <c r="BK474">
        <v>85.192999999999998</v>
      </c>
      <c r="BL474" t="s">
        <v>1876</v>
      </c>
      <c r="BM474" t="s">
        <v>1875</v>
      </c>
      <c r="BN474">
        <v>0</v>
      </c>
      <c r="BO474">
        <v>63.333300000000001</v>
      </c>
      <c r="BP474">
        <v>1.0999999999999999E-2</v>
      </c>
      <c r="BQ474">
        <v>74.03</v>
      </c>
      <c r="BR474" t="s">
        <v>1876</v>
      </c>
      <c r="BS474" t="s">
        <v>1875</v>
      </c>
      <c r="BT474">
        <v>0</v>
      </c>
      <c r="BU474">
        <v>85</v>
      </c>
      <c r="BV474">
        <v>8.8000000000000005E-3</v>
      </c>
      <c r="BW474">
        <v>93.1464</v>
      </c>
      <c r="BX474" t="s">
        <v>1876</v>
      </c>
      <c r="BY474" t="s">
        <v>1875</v>
      </c>
      <c r="BZ474">
        <v>0</v>
      </c>
      <c r="CA474">
        <v>80</v>
      </c>
      <c r="CB474">
        <v>9.1000000000000004E-3</v>
      </c>
      <c r="CC474">
        <v>91.555000000000007</v>
      </c>
      <c r="CD474" t="s">
        <v>1876</v>
      </c>
      <c r="CE474" t="s">
        <v>1875</v>
      </c>
      <c r="CF474">
        <v>0</v>
      </c>
      <c r="CG474">
        <v>80</v>
      </c>
      <c r="CH474">
        <v>6.4999999999999997E-3</v>
      </c>
      <c r="CI474">
        <v>87.267200000000003</v>
      </c>
      <c r="CJ474" t="s">
        <v>1876</v>
      </c>
      <c r="CK474" t="s">
        <v>1875</v>
      </c>
      <c r="CL474">
        <v>0</v>
      </c>
      <c r="CM474">
        <v>60</v>
      </c>
      <c r="CN474">
        <v>5.0000000000000001E-3</v>
      </c>
      <c r="CO474">
        <v>76.165499999999994</v>
      </c>
      <c r="CP474" t="s">
        <v>1876</v>
      </c>
      <c r="CQ474" t="s">
        <v>1875</v>
      </c>
      <c r="CR474">
        <v>0</v>
      </c>
      <c r="CS474">
        <v>48</v>
      </c>
      <c r="CT474">
        <v>1.2500000000000001E-2</v>
      </c>
      <c r="CU474">
        <v>61.4024</v>
      </c>
      <c r="CV474" t="s">
        <v>1876</v>
      </c>
      <c r="CW474" t="s">
        <v>1875</v>
      </c>
      <c r="CX474">
        <v>0</v>
      </c>
      <c r="CY474">
        <v>48</v>
      </c>
      <c r="CZ474">
        <v>1.43E-2</v>
      </c>
      <c r="DA474">
        <v>63.866799999999998</v>
      </c>
      <c r="DB474" t="s">
        <v>1876</v>
      </c>
      <c r="DC474" t="s">
        <v>1875</v>
      </c>
      <c r="DD474">
        <v>0</v>
      </c>
      <c r="DE474">
        <v>47</v>
      </c>
      <c r="DF474">
        <v>9.1999999999999998E-3</v>
      </c>
      <c r="DG474">
        <v>70.289299999999997</v>
      </c>
      <c r="DH474" t="s">
        <v>1876</v>
      </c>
      <c r="DI474" t="s">
        <v>1875</v>
      </c>
      <c r="DJ474">
        <v>0</v>
      </c>
      <c r="DK474">
        <v>70</v>
      </c>
      <c r="DL474">
        <v>1.21E-2</v>
      </c>
      <c r="DM474">
        <v>85.244699999999995</v>
      </c>
      <c r="DN474" t="s">
        <v>1876</v>
      </c>
      <c r="DO474" t="s">
        <v>1875</v>
      </c>
      <c r="DP474">
        <v>0</v>
      </c>
      <c r="DQ474">
        <v>65</v>
      </c>
      <c r="DR474">
        <v>1.32E-2</v>
      </c>
      <c r="DS474">
        <v>80.385400000000004</v>
      </c>
      <c r="DT474">
        <v>0</v>
      </c>
      <c r="DU474">
        <v>0</v>
      </c>
    </row>
    <row r="475" spans="1:125" x14ac:dyDescent="0.25">
      <c r="A475">
        <v>0</v>
      </c>
      <c r="B475" t="s">
        <v>1879</v>
      </c>
      <c r="C475" t="s">
        <v>32</v>
      </c>
      <c r="D475" t="s">
        <v>1880</v>
      </c>
      <c r="E475" t="s">
        <v>1879</v>
      </c>
      <c r="F475">
        <v>1.6999999999999999E-3</v>
      </c>
      <c r="G475">
        <v>11.4535</v>
      </c>
      <c r="H475">
        <v>8.2500000000000004E-2</v>
      </c>
      <c r="I475">
        <v>14.331899999999999</v>
      </c>
      <c r="J475" t="s">
        <v>1880</v>
      </c>
      <c r="K475" t="s">
        <v>1879</v>
      </c>
      <c r="L475">
        <v>1.6999999999999999E-3</v>
      </c>
      <c r="M475">
        <v>11.4535</v>
      </c>
      <c r="N475">
        <v>8.2500000000000004E-2</v>
      </c>
      <c r="O475">
        <v>14.331899999999999</v>
      </c>
      <c r="P475" t="s">
        <v>1880</v>
      </c>
      <c r="Q475" t="s">
        <v>1879</v>
      </c>
      <c r="R475">
        <v>0</v>
      </c>
      <c r="S475">
        <v>87.5</v>
      </c>
      <c r="T475">
        <v>6.3E-3</v>
      </c>
      <c r="U475">
        <v>95.450299999999999</v>
      </c>
      <c r="V475" t="s">
        <v>1881</v>
      </c>
      <c r="W475" t="s">
        <v>1879</v>
      </c>
      <c r="X475">
        <v>0</v>
      </c>
      <c r="Y475">
        <v>65</v>
      </c>
      <c r="Z475">
        <v>7.4000000000000003E-3</v>
      </c>
      <c r="AA475">
        <v>93.318200000000004</v>
      </c>
      <c r="AB475" t="s">
        <v>1880</v>
      </c>
      <c r="AC475" t="s">
        <v>1879</v>
      </c>
      <c r="AD475">
        <v>0</v>
      </c>
      <c r="AE475">
        <v>58</v>
      </c>
      <c r="AF475">
        <v>1.24E-2</v>
      </c>
      <c r="AG475">
        <v>86.461500000000001</v>
      </c>
      <c r="AH475" t="s">
        <v>1882</v>
      </c>
      <c r="AI475" t="s">
        <v>1879</v>
      </c>
      <c r="AJ475">
        <v>0</v>
      </c>
      <c r="AK475">
        <v>61.666699999999999</v>
      </c>
      <c r="AL475">
        <v>1.6299999999999999E-2</v>
      </c>
      <c r="AM475">
        <v>90.011899999999997</v>
      </c>
      <c r="AN475" t="s">
        <v>1880</v>
      </c>
      <c r="AO475" t="s">
        <v>1879</v>
      </c>
      <c r="AP475">
        <v>0</v>
      </c>
      <c r="AQ475">
        <v>40</v>
      </c>
      <c r="AR475">
        <v>1.24E-2</v>
      </c>
      <c r="AS475">
        <v>60.006599999999999</v>
      </c>
      <c r="AT475" t="s">
        <v>1880</v>
      </c>
      <c r="AU475" t="s">
        <v>1879</v>
      </c>
      <c r="AV475">
        <v>0</v>
      </c>
      <c r="AW475">
        <v>65</v>
      </c>
      <c r="AX475">
        <v>4.8999999999999998E-3</v>
      </c>
      <c r="AY475">
        <v>84.432699999999997</v>
      </c>
      <c r="AZ475" t="s">
        <v>1880</v>
      </c>
      <c r="BA475" t="s">
        <v>1879</v>
      </c>
      <c r="BB475">
        <v>0</v>
      </c>
      <c r="BC475">
        <v>70</v>
      </c>
      <c r="BD475">
        <v>4.7000000000000002E-3</v>
      </c>
      <c r="BE475">
        <v>85.606099999999998</v>
      </c>
      <c r="BF475" t="s">
        <v>1880</v>
      </c>
      <c r="BG475" t="s">
        <v>1879</v>
      </c>
      <c r="BH475">
        <v>0</v>
      </c>
      <c r="BI475">
        <v>58.75</v>
      </c>
      <c r="BJ475">
        <v>1.4200000000000001E-2</v>
      </c>
      <c r="BK475">
        <v>77.115600000000001</v>
      </c>
      <c r="BL475" t="e">
        <f>-GPPCSRQT</f>
        <v>#NAME?</v>
      </c>
      <c r="BM475" t="s">
        <v>1879</v>
      </c>
      <c r="BN475">
        <v>0</v>
      </c>
      <c r="BO475">
        <v>55</v>
      </c>
      <c r="BP475">
        <v>8.3000000000000001E-3</v>
      </c>
      <c r="BQ475">
        <v>84.214200000000005</v>
      </c>
      <c r="BR475" t="s">
        <v>1880</v>
      </c>
      <c r="BS475" t="s">
        <v>1879</v>
      </c>
      <c r="BT475">
        <v>0</v>
      </c>
      <c r="BU475">
        <v>85</v>
      </c>
      <c r="BV475">
        <v>8.3999999999999995E-3</v>
      </c>
      <c r="BW475">
        <v>94.045400000000001</v>
      </c>
      <c r="BX475" t="s">
        <v>1883</v>
      </c>
      <c r="BY475" t="s">
        <v>1879</v>
      </c>
      <c r="BZ475">
        <v>0</v>
      </c>
      <c r="CA475">
        <v>65</v>
      </c>
      <c r="CB475">
        <v>8.3999999999999995E-3</v>
      </c>
      <c r="CC475">
        <v>93.026899999999998</v>
      </c>
      <c r="CD475" t="s">
        <v>1880</v>
      </c>
      <c r="CE475" t="s">
        <v>1879</v>
      </c>
      <c r="CF475">
        <v>0</v>
      </c>
      <c r="CG475">
        <v>80</v>
      </c>
      <c r="CH475">
        <v>7.1000000000000004E-3</v>
      </c>
      <c r="CI475">
        <v>85.117400000000004</v>
      </c>
      <c r="CJ475" t="s">
        <v>1880</v>
      </c>
      <c r="CK475" t="s">
        <v>1879</v>
      </c>
      <c r="CL475">
        <v>0</v>
      </c>
      <c r="CM475">
        <v>60</v>
      </c>
      <c r="CN475">
        <v>4.1000000000000003E-3</v>
      </c>
      <c r="CO475">
        <v>82.295199999999994</v>
      </c>
      <c r="CP475" t="s">
        <v>1880</v>
      </c>
      <c r="CQ475" t="s">
        <v>1879</v>
      </c>
      <c r="CR475">
        <v>0</v>
      </c>
      <c r="CS475">
        <v>56.666699999999999</v>
      </c>
      <c r="CT475">
        <v>8.8000000000000005E-3</v>
      </c>
      <c r="CU475">
        <v>76.239000000000004</v>
      </c>
      <c r="CV475" t="e">
        <f>-GPPCSRQT</f>
        <v>#NAME?</v>
      </c>
      <c r="CW475" t="s">
        <v>1879</v>
      </c>
      <c r="CX475">
        <v>0</v>
      </c>
      <c r="CY475">
        <v>53.571399999999997</v>
      </c>
      <c r="CZ475">
        <v>1.09E-2</v>
      </c>
      <c r="DA475">
        <v>75.108999999999995</v>
      </c>
      <c r="DB475" t="s">
        <v>1880</v>
      </c>
      <c r="DC475" t="s">
        <v>1879</v>
      </c>
      <c r="DD475">
        <v>0</v>
      </c>
      <c r="DE475">
        <v>62.5</v>
      </c>
      <c r="DF475">
        <v>5.8999999999999999E-3</v>
      </c>
      <c r="DG475">
        <v>84.084400000000002</v>
      </c>
      <c r="DH475" t="s">
        <v>1880</v>
      </c>
      <c r="DI475" t="s">
        <v>1879</v>
      </c>
      <c r="DJ475">
        <v>0</v>
      </c>
      <c r="DK475">
        <v>85</v>
      </c>
      <c r="DL475">
        <v>9.7000000000000003E-3</v>
      </c>
      <c r="DM475">
        <v>89.956199999999995</v>
      </c>
      <c r="DN475" t="s">
        <v>1880</v>
      </c>
      <c r="DO475" t="s">
        <v>1879</v>
      </c>
      <c r="DP475">
        <v>0</v>
      </c>
      <c r="DQ475">
        <v>75</v>
      </c>
      <c r="DR475">
        <v>9.4000000000000004E-3</v>
      </c>
      <c r="DS475">
        <v>88.674199999999999</v>
      </c>
      <c r="DT475">
        <v>2.0000000000000001E-4</v>
      </c>
      <c r="DU475">
        <v>0</v>
      </c>
    </row>
    <row r="476" spans="1:125" x14ac:dyDescent="0.25">
      <c r="A476">
        <v>0</v>
      </c>
      <c r="B476" t="s">
        <v>1884</v>
      </c>
      <c r="C476" t="s">
        <v>32</v>
      </c>
      <c r="D476" t="s">
        <v>1885</v>
      </c>
      <c r="E476" t="s">
        <v>1884</v>
      </c>
      <c r="F476">
        <v>1.6999999999999999E-3</v>
      </c>
      <c r="G476">
        <v>11.523300000000001</v>
      </c>
      <c r="H476">
        <v>4.2599999999999999E-2</v>
      </c>
      <c r="I476">
        <v>33.2303</v>
      </c>
      <c r="J476" t="s">
        <v>1885</v>
      </c>
      <c r="K476" t="s">
        <v>1884</v>
      </c>
      <c r="L476">
        <v>1.6999999999999999E-3</v>
      </c>
      <c r="M476">
        <v>11.523300000000001</v>
      </c>
      <c r="N476">
        <v>4.2599999999999999E-2</v>
      </c>
      <c r="O476">
        <v>33.2303</v>
      </c>
      <c r="P476" t="s">
        <v>1885</v>
      </c>
      <c r="Q476" t="s">
        <v>1884</v>
      </c>
      <c r="R476">
        <v>0</v>
      </c>
      <c r="S476">
        <v>53.461500000000001</v>
      </c>
      <c r="T476">
        <v>6.4000000000000003E-3</v>
      </c>
      <c r="U476">
        <v>95.396699999999996</v>
      </c>
      <c r="V476" t="s">
        <v>1885</v>
      </c>
      <c r="W476" t="s">
        <v>1884</v>
      </c>
      <c r="X476">
        <v>0</v>
      </c>
      <c r="Y476">
        <v>55</v>
      </c>
      <c r="Z476">
        <v>7.3000000000000001E-3</v>
      </c>
      <c r="AA476">
        <v>93.737300000000005</v>
      </c>
      <c r="AB476" t="s">
        <v>1885</v>
      </c>
      <c r="AC476" t="s">
        <v>1884</v>
      </c>
      <c r="AD476">
        <v>0</v>
      </c>
      <c r="AE476">
        <v>45.333300000000001</v>
      </c>
      <c r="AF476">
        <v>9.2999999999999992E-3</v>
      </c>
      <c r="AG476">
        <v>93.364699999999999</v>
      </c>
      <c r="AH476" t="s">
        <v>1885</v>
      </c>
      <c r="AI476" t="s">
        <v>1884</v>
      </c>
      <c r="AJ476">
        <v>0</v>
      </c>
      <c r="AK476">
        <v>48</v>
      </c>
      <c r="AL476">
        <v>1.14E-2</v>
      </c>
      <c r="AM476">
        <v>95.620999999999995</v>
      </c>
      <c r="AN476" t="e">
        <f>-GPHVVDRH</f>
        <v>#NAME?</v>
      </c>
      <c r="AO476" t="s">
        <v>1884</v>
      </c>
      <c r="AP476">
        <v>0</v>
      </c>
      <c r="AQ476">
        <v>72.5</v>
      </c>
      <c r="AR476">
        <v>4.7000000000000002E-3</v>
      </c>
      <c r="AS476">
        <v>90.317700000000002</v>
      </c>
      <c r="AT476" t="s">
        <v>1885</v>
      </c>
      <c r="AU476" t="s">
        <v>1884</v>
      </c>
      <c r="AV476">
        <v>0</v>
      </c>
      <c r="AW476">
        <v>100</v>
      </c>
      <c r="AX476">
        <v>2.5999999999999999E-3</v>
      </c>
      <c r="AY476">
        <v>95.177300000000002</v>
      </c>
      <c r="AZ476" t="s">
        <v>1885</v>
      </c>
      <c r="BA476" t="s">
        <v>1884</v>
      </c>
      <c r="BB476">
        <v>0</v>
      </c>
      <c r="BC476">
        <v>100</v>
      </c>
      <c r="BD476">
        <v>2.5999999999999999E-3</v>
      </c>
      <c r="BE476">
        <v>95.301000000000002</v>
      </c>
      <c r="BF476" t="s">
        <v>1885</v>
      </c>
      <c r="BG476" t="s">
        <v>1884</v>
      </c>
      <c r="BH476">
        <v>0</v>
      </c>
      <c r="BI476">
        <v>58.125</v>
      </c>
      <c r="BJ476">
        <v>8.0000000000000002E-3</v>
      </c>
      <c r="BK476">
        <v>95.118399999999994</v>
      </c>
      <c r="BL476" t="s">
        <v>1886</v>
      </c>
      <c r="BM476" t="s">
        <v>1884</v>
      </c>
      <c r="BN476">
        <v>0</v>
      </c>
      <c r="BO476">
        <v>60</v>
      </c>
      <c r="BP476">
        <v>5.1999999999999998E-3</v>
      </c>
      <c r="BQ476">
        <v>95.0535</v>
      </c>
      <c r="BR476" t="s">
        <v>1885</v>
      </c>
      <c r="BS476" t="s">
        <v>1884</v>
      </c>
      <c r="BT476">
        <v>0</v>
      </c>
      <c r="BU476">
        <v>75</v>
      </c>
      <c r="BV476">
        <v>8.8999999999999999E-3</v>
      </c>
      <c r="BW476">
        <v>92.936099999999996</v>
      </c>
      <c r="BX476" t="s">
        <v>1886</v>
      </c>
      <c r="BY476" t="s">
        <v>1884</v>
      </c>
      <c r="BZ476">
        <v>0</v>
      </c>
      <c r="CA476">
        <v>62.5</v>
      </c>
      <c r="CB476">
        <v>1.0200000000000001E-2</v>
      </c>
      <c r="CC476">
        <v>89.048100000000005</v>
      </c>
      <c r="CD476" t="s">
        <v>1886</v>
      </c>
      <c r="CE476" t="s">
        <v>1884</v>
      </c>
      <c r="CF476">
        <v>0</v>
      </c>
      <c r="CG476">
        <v>80</v>
      </c>
      <c r="CH476">
        <v>3.7000000000000002E-3</v>
      </c>
      <c r="CI476">
        <v>95.782799999999995</v>
      </c>
      <c r="CJ476" t="s">
        <v>1885</v>
      </c>
      <c r="CK476" t="s">
        <v>1884</v>
      </c>
      <c r="CL476">
        <v>0</v>
      </c>
      <c r="CM476">
        <v>70</v>
      </c>
      <c r="CN476">
        <v>2.2000000000000001E-3</v>
      </c>
      <c r="CO476">
        <v>94.903800000000004</v>
      </c>
      <c r="CP476" t="s">
        <v>1885</v>
      </c>
      <c r="CQ476" t="s">
        <v>1884</v>
      </c>
      <c r="CR476">
        <v>0</v>
      </c>
      <c r="CS476">
        <v>65</v>
      </c>
      <c r="CT476">
        <v>4.1999999999999997E-3</v>
      </c>
      <c r="CU476">
        <v>95.132199999999997</v>
      </c>
      <c r="CV476" t="s">
        <v>1885</v>
      </c>
      <c r="CW476" t="s">
        <v>1884</v>
      </c>
      <c r="CX476">
        <v>0</v>
      </c>
      <c r="CY476">
        <v>65</v>
      </c>
      <c r="CZ476">
        <v>5.0000000000000001E-3</v>
      </c>
      <c r="DA476">
        <v>95.234200000000001</v>
      </c>
      <c r="DB476" t="s">
        <v>1885</v>
      </c>
      <c r="DC476" t="s">
        <v>1884</v>
      </c>
      <c r="DD476">
        <v>0</v>
      </c>
      <c r="DE476">
        <v>70</v>
      </c>
      <c r="DF476">
        <v>3.3999999999999998E-3</v>
      </c>
      <c r="DG476">
        <v>95.0458</v>
      </c>
      <c r="DH476" t="s">
        <v>1885</v>
      </c>
      <c r="DI476" t="s">
        <v>1884</v>
      </c>
      <c r="DJ476">
        <v>0</v>
      </c>
      <c r="DK476">
        <v>55</v>
      </c>
      <c r="DL476">
        <v>9.2999999999999992E-3</v>
      </c>
      <c r="DM476">
        <v>90.679500000000004</v>
      </c>
      <c r="DN476" t="s">
        <v>1885</v>
      </c>
      <c r="DO476" t="s">
        <v>1884</v>
      </c>
      <c r="DP476">
        <v>0</v>
      </c>
      <c r="DQ476">
        <v>62.5</v>
      </c>
      <c r="DR476">
        <v>8.2000000000000007E-3</v>
      </c>
      <c r="DS476">
        <v>91.058700000000002</v>
      </c>
      <c r="DT476">
        <v>2.0000000000000001E-4</v>
      </c>
      <c r="DU476">
        <v>0</v>
      </c>
    </row>
    <row r="477" spans="1:125" x14ac:dyDescent="0.25">
      <c r="A477">
        <v>0</v>
      </c>
      <c r="B477" t="s">
        <v>1887</v>
      </c>
      <c r="C477" t="s">
        <v>32</v>
      </c>
      <c r="D477" t="s">
        <v>1888</v>
      </c>
      <c r="E477" t="s">
        <v>1887</v>
      </c>
      <c r="F477">
        <v>2.5999999999999999E-2</v>
      </c>
      <c r="G477">
        <v>3.1633</v>
      </c>
      <c r="H477">
        <v>0.21759999999999999</v>
      </c>
      <c r="I477">
        <v>3.3380999999999998</v>
      </c>
      <c r="J477" t="s">
        <v>1888</v>
      </c>
      <c r="K477" t="s">
        <v>1887</v>
      </c>
      <c r="L477">
        <v>2.5999999999999999E-2</v>
      </c>
      <c r="M477">
        <v>3.1633</v>
      </c>
      <c r="N477">
        <v>0.21759999999999999</v>
      </c>
      <c r="O477">
        <v>3.3380999999999998</v>
      </c>
      <c r="P477" t="s">
        <v>1888</v>
      </c>
      <c r="Q477" t="s">
        <v>1887</v>
      </c>
      <c r="R477">
        <v>0</v>
      </c>
      <c r="S477">
        <v>64.285700000000006</v>
      </c>
      <c r="T477">
        <v>8.3999999999999995E-3</v>
      </c>
      <c r="U477">
        <v>90.662199999999999</v>
      </c>
      <c r="V477" t="s">
        <v>1888</v>
      </c>
      <c r="W477" t="s">
        <v>1887</v>
      </c>
      <c r="X477">
        <v>0</v>
      </c>
      <c r="Y477">
        <v>35.666699999999999</v>
      </c>
      <c r="Z477">
        <v>1.34E-2</v>
      </c>
      <c r="AA477">
        <v>74.124600000000001</v>
      </c>
      <c r="AB477" t="s">
        <v>1888</v>
      </c>
      <c r="AC477" t="s">
        <v>1887</v>
      </c>
      <c r="AD477">
        <v>1E-4</v>
      </c>
      <c r="AE477">
        <v>29.833300000000001</v>
      </c>
      <c r="AF477">
        <v>2.35E-2</v>
      </c>
      <c r="AG477">
        <v>60.579900000000002</v>
      </c>
      <c r="AH477" t="s">
        <v>1888</v>
      </c>
      <c r="AI477" t="s">
        <v>1887</v>
      </c>
      <c r="AJ477">
        <v>2.0000000000000001E-4</v>
      </c>
      <c r="AK477">
        <v>24.947399999999998</v>
      </c>
      <c r="AL477">
        <v>3.27E-2</v>
      </c>
      <c r="AM477">
        <v>59.990099999999998</v>
      </c>
      <c r="AN477" t="s">
        <v>1888</v>
      </c>
      <c r="AO477" t="s">
        <v>1887</v>
      </c>
      <c r="AP477">
        <v>1E-4</v>
      </c>
      <c r="AQ477">
        <v>36.6</v>
      </c>
      <c r="AR477">
        <v>2.1100000000000001E-2</v>
      </c>
      <c r="AS477">
        <v>39.8339</v>
      </c>
      <c r="AT477" t="s">
        <v>1888</v>
      </c>
      <c r="AU477" t="s">
        <v>1887</v>
      </c>
      <c r="AV477">
        <v>0</v>
      </c>
      <c r="AW477">
        <v>36</v>
      </c>
      <c r="AX477">
        <v>1.5900000000000001E-2</v>
      </c>
      <c r="AY477">
        <v>48.563299999999998</v>
      </c>
      <c r="AZ477" t="s">
        <v>1888</v>
      </c>
      <c r="BA477" t="s">
        <v>1887</v>
      </c>
      <c r="BB477">
        <v>0</v>
      </c>
      <c r="BC477">
        <v>47</v>
      </c>
      <c r="BD477">
        <v>1.3899999999999999E-2</v>
      </c>
      <c r="BE477">
        <v>53.631799999999998</v>
      </c>
      <c r="BF477" t="s">
        <v>1888</v>
      </c>
      <c r="BG477" t="s">
        <v>1887</v>
      </c>
      <c r="BH477">
        <v>1E-4</v>
      </c>
      <c r="BI477">
        <v>43.5</v>
      </c>
      <c r="BJ477">
        <v>1.7899999999999999E-2</v>
      </c>
      <c r="BK477">
        <v>65.006299999999996</v>
      </c>
      <c r="BL477" t="s">
        <v>1888</v>
      </c>
      <c r="BM477" t="s">
        <v>1887</v>
      </c>
      <c r="BN477">
        <v>0</v>
      </c>
      <c r="BO477">
        <v>44</v>
      </c>
      <c r="BP477">
        <v>1.32E-2</v>
      </c>
      <c r="BQ477">
        <v>66.532799999999995</v>
      </c>
      <c r="BR477" t="s">
        <v>1888</v>
      </c>
      <c r="BS477" t="s">
        <v>1887</v>
      </c>
      <c r="BT477">
        <v>0</v>
      </c>
      <c r="BU477">
        <v>62.5</v>
      </c>
      <c r="BV477">
        <v>1.09E-2</v>
      </c>
      <c r="BW477">
        <v>88.640799999999999</v>
      </c>
      <c r="BX477" t="s">
        <v>1888</v>
      </c>
      <c r="BY477" t="s">
        <v>1887</v>
      </c>
      <c r="BZ477">
        <v>0</v>
      </c>
      <c r="CA477">
        <v>70</v>
      </c>
      <c r="CB477">
        <v>1.1599999999999999E-2</v>
      </c>
      <c r="CC477">
        <v>85.658699999999996</v>
      </c>
      <c r="CD477" t="s">
        <v>1888</v>
      </c>
      <c r="CE477" t="s">
        <v>1887</v>
      </c>
      <c r="CF477">
        <v>0</v>
      </c>
      <c r="CG477">
        <v>57.5</v>
      </c>
      <c r="CH477">
        <v>9.7000000000000003E-3</v>
      </c>
      <c r="CI477">
        <v>74.368700000000004</v>
      </c>
      <c r="CJ477" t="s">
        <v>1888</v>
      </c>
      <c r="CK477" t="s">
        <v>1887</v>
      </c>
      <c r="CL477">
        <v>0</v>
      </c>
      <c r="CM477">
        <v>40</v>
      </c>
      <c r="CN477">
        <v>8.3999999999999995E-3</v>
      </c>
      <c r="CO477">
        <v>57.177999999999997</v>
      </c>
      <c r="CP477" t="s">
        <v>1888</v>
      </c>
      <c r="CQ477" t="s">
        <v>1887</v>
      </c>
      <c r="CR477">
        <v>0</v>
      </c>
      <c r="CS477">
        <v>38</v>
      </c>
      <c r="CT477">
        <v>1.54E-2</v>
      </c>
      <c r="CU477">
        <v>52.8399</v>
      </c>
      <c r="CV477" t="s">
        <v>1888</v>
      </c>
      <c r="CW477" t="s">
        <v>1887</v>
      </c>
      <c r="CX477">
        <v>1E-4</v>
      </c>
      <c r="CY477">
        <v>37.200000000000003</v>
      </c>
      <c r="CZ477">
        <v>1.9400000000000001E-2</v>
      </c>
      <c r="DA477">
        <v>50.873699999999999</v>
      </c>
      <c r="DB477" t="s">
        <v>1888</v>
      </c>
      <c r="DC477" t="s">
        <v>1887</v>
      </c>
      <c r="DD477">
        <v>0</v>
      </c>
      <c r="DE477">
        <v>40</v>
      </c>
      <c r="DF477">
        <v>1.4E-2</v>
      </c>
      <c r="DG477">
        <v>55.4373</v>
      </c>
      <c r="DH477" t="s">
        <v>1888</v>
      </c>
      <c r="DI477" t="s">
        <v>1887</v>
      </c>
      <c r="DJ477">
        <v>0</v>
      </c>
      <c r="DK477">
        <v>50</v>
      </c>
      <c r="DL477">
        <v>2.0500000000000001E-2</v>
      </c>
      <c r="DM477">
        <v>69.361400000000003</v>
      </c>
      <c r="DN477" t="s">
        <v>1888</v>
      </c>
      <c r="DO477" t="s">
        <v>1887</v>
      </c>
      <c r="DP477">
        <v>0</v>
      </c>
      <c r="DQ477">
        <v>60</v>
      </c>
      <c r="DR477">
        <v>1.9199999999999998E-2</v>
      </c>
      <c r="DS477">
        <v>68.691000000000003</v>
      </c>
      <c r="DT477">
        <v>2.5999999999999999E-3</v>
      </c>
      <c r="DU477">
        <v>0</v>
      </c>
    </row>
    <row r="478" spans="1:125" x14ac:dyDescent="0.25">
      <c r="A478">
        <v>0</v>
      </c>
      <c r="B478" t="s">
        <v>1889</v>
      </c>
      <c r="C478" t="s">
        <v>32</v>
      </c>
      <c r="D478" t="s">
        <v>1890</v>
      </c>
      <c r="E478" t="s">
        <v>1889</v>
      </c>
      <c r="F478">
        <v>1E-4</v>
      </c>
      <c r="G478">
        <v>42</v>
      </c>
      <c r="H478">
        <v>2.3599999999999999E-2</v>
      </c>
      <c r="I478">
        <v>60.225099999999998</v>
      </c>
      <c r="J478" t="s">
        <v>1890</v>
      </c>
      <c r="K478" t="s">
        <v>1889</v>
      </c>
      <c r="L478">
        <v>1E-4</v>
      </c>
      <c r="M478">
        <v>42</v>
      </c>
      <c r="N478">
        <v>2.3599999999999999E-2</v>
      </c>
      <c r="O478">
        <v>60.225099999999998</v>
      </c>
      <c r="P478" t="s">
        <v>1890</v>
      </c>
      <c r="Q478" t="s">
        <v>1889</v>
      </c>
      <c r="R478">
        <v>0</v>
      </c>
      <c r="S478">
        <v>92.5</v>
      </c>
      <c r="T478">
        <v>4.8999999999999998E-3</v>
      </c>
      <c r="U478">
        <v>96.460099999999997</v>
      </c>
      <c r="V478" t="s">
        <v>1890</v>
      </c>
      <c r="W478" t="s">
        <v>1889</v>
      </c>
      <c r="X478">
        <v>0</v>
      </c>
      <c r="Y478">
        <v>85</v>
      </c>
      <c r="Z478">
        <v>3.2000000000000002E-3</v>
      </c>
      <c r="AA478">
        <v>97.657799999999995</v>
      </c>
      <c r="AB478" t="s">
        <v>1890</v>
      </c>
      <c r="AC478" t="s">
        <v>1889</v>
      </c>
      <c r="AD478">
        <v>0</v>
      </c>
      <c r="AE478">
        <v>90</v>
      </c>
      <c r="AF478">
        <v>4.5999999999999999E-3</v>
      </c>
      <c r="AG478">
        <v>97.284599999999998</v>
      </c>
      <c r="AH478" t="s">
        <v>1890</v>
      </c>
      <c r="AI478" t="s">
        <v>1889</v>
      </c>
      <c r="AJ478">
        <v>0</v>
      </c>
      <c r="AK478">
        <v>85</v>
      </c>
      <c r="AL478">
        <v>5.3E-3</v>
      </c>
      <c r="AM478">
        <v>97.943799999999996</v>
      </c>
      <c r="AN478" t="e">
        <f>-PPCSRQTQ</f>
        <v>#NAME?</v>
      </c>
      <c r="AO478" t="s">
        <v>1889</v>
      </c>
      <c r="AP478">
        <v>0</v>
      </c>
      <c r="AQ478">
        <v>80</v>
      </c>
      <c r="AR478">
        <v>4.4000000000000003E-3</v>
      </c>
      <c r="AS478">
        <v>91.490200000000002</v>
      </c>
      <c r="AT478" t="s">
        <v>1891</v>
      </c>
      <c r="AU478" t="s">
        <v>1889</v>
      </c>
      <c r="AV478">
        <v>0</v>
      </c>
      <c r="AW478">
        <v>100</v>
      </c>
      <c r="AX478">
        <v>1.8E-3</v>
      </c>
      <c r="AY478">
        <v>96.7393</v>
      </c>
      <c r="AZ478" t="e">
        <f>-PPCSRQTQ</f>
        <v>#NAME?</v>
      </c>
      <c r="BA478" t="s">
        <v>1889</v>
      </c>
      <c r="BB478">
        <v>0</v>
      </c>
      <c r="BC478">
        <v>100</v>
      </c>
      <c r="BD478">
        <v>1.8E-3</v>
      </c>
      <c r="BE478">
        <v>96.806299999999993</v>
      </c>
      <c r="BF478" t="s">
        <v>1890</v>
      </c>
      <c r="BG478" t="s">
        <v>1889</v>
      </c>
      <c r="BH478">
        <v>0</v>
      </c>
      <c r="BI478">
        <v>72.5</v>
      </c>
      <c r="BJ478">
        <v>6.4999999999999997E-3</v>
      </c>
      <c r="BK478">
        <v>96.056299999999993</v>
      </c>
      <c r="BL478" t="s">
        <v>1890</v>
      </c>
      <c r="BM478" t="s">
        <v>1889</v>
      </c>
      <c r="BN478">
        <v>0</v>
      </c>
      <c r="BO478">
        <v>80</v>
      </c>
      <c r="BP478">
        <v>3.0999999999999999E-3</v>
      </c>
      <c r="BQ478">
        <v>97.048500000000004</v>
      </c>
      <c r="BR478" t="s">
        <v>1892</v>
      </c>
      <c r="BS478" t="s">
        <v>1889</v>
      </c>
      <c r="BT478">
        <v>0</v>
      </c>
      <c r="BU478">
        <v>85</v>
      </c>
      <c r="BV478">
        <v>5.4999999999999997E-3</v>
      </c>
      <c r="BW478">
        <v>96.5047</v>
      </c>
      <c r="BX478" t="s">
        <v>1893</v>
      </c>
      <c r="BY478" t="s">
        <v>1889</v>
      </c>
      <c r="BZ478">
        <v>0</v>
      </c>
      <c r="CA478">
        <v>80</v>
      </c>
      <c r="CB478">
        <v>5.4000000000000003E-3</v>
      </c>
      <c r="CC478">
        <v>96.371300000000005</v>
      </c>
      <c r="CD478" t="s">
        <v>1890</v>
      </c>
      <c r="CE478" t="s">
        <v>1889</v>
      </c>
      <c r="CF478">
        <v>0</v>
      </c>
      <c r="CG478">
        <v>100</v>
      </c>
      <c r="CH478">
        <v>2.8999999999999998E-3</v>
      </c>
      <c r="CI478">
        <v>96.692999999999998</v>
      </c>
      <c r="CJ478" t="s">
        <v>1891</v>
      </c>
      <c r="CK478" t="s">
        <v>1889</v>
      </c>
      <c r="CL478">
        <v>0</v>
      </c>
      <c r="CM478">
        <v>60</v>
      </c>
      <c r="CN478">
        <v>1.8E-3</v>
      </c>
      <c r="CO478">
        <v>95.903800000000004</v>
      </c>
      <c r="CP478" t="s">
        <v>1891</v>
      </c>
      <c r="CQ478" t="s">
        <v>1889</v>
      </c>
      <c r="CR478">
        <v>0</v>
      </c>
      <c r="CS478">
        <v>90</v>
      </c>
      <c r="CT478">
        <v>2.8999999999999998E-3</v>
      </c>
      <c r="CU478">
        <v>96.626400000000004</v>
      </c>
      <c r="CV478" t="s">
        <v>1894</v>
      </c>
      <c r="CW478" t="s">
        <v>1889</v>
      </c>
      <c r="CX478">
        <v>0</v>
      </c>
      <c r="CY478">
        <v>77.5</v>
      </c>
      <c r="CZ478">
        <v>3.5000000000000001E-3</v>
      </c>
      <c r="DA478">
        <v>96.656300000000002</v>
      </c>
      <c r="DB478" t="s">
        <v>1891</v>
      </c>
      <c r="DC478" t="s">
        <v>1889</v>
      </c>
      <c r="DD478">
        <v>0</v>
      </c>
      <c r="DE478">
        <v>65</v>
      </c>
      <c r="DF478">
        <v>2.3E-3</v>
      </c>
      <c r="DG478">
        <v>96.575599999999994</v>
      </c>
      <c r="DH478" t="e">
        <f>-PPCSRQTQ</f>
        <v>#NAME?</v>
      </c>
      <c r="DI478" t="s">
        <v>1889</v>
      </c>
      <c r="DJ478">
        <v>0</v>
      </c>
      <c r="DK478">
        <v>100</v>
      </c>
      <c r="DL478">
        <v>5.1000000000000004E-3</v>
      </c>
      <c r="DM478">
        <v>96.305800000000005</v>
      </c>
      <c r="DN478" t="s">
        <v>1890</v>
      </c>
      <c r="DO478" t="s">
        <v>1889</v>
      </c>
      <c r="DP478">
        <v>0</v>
      </c>
      <c r="DQ478">
        <v>85</v>
      </c>
      <c r="DR478">
        <v>5.4000000000000003E-3</v>
      </c>
      <c r="DS478">
        <v>95.661100000000005</v>
      </c>
      <c r="DT478">
        <v>0</v>
      </c>
      <c r="DU478">
        <v>0</v>
      </c>
    </row>
    <row r="479" spans="1:125" x14ac:dyDescent="0.25">
      <c r="A479">
        <v>0</v>
      </c>
      <c r="B479" t="s">
        <v>1895</v>
      </c>
      <c r="C479" t="s">
        <v>32</v>
      </c>
      <c r="D479" t="e">
        <f>-PHVVDRHS</f>
        <v>#NAME?</v>
      </c>
      <c r="E479" t="s">
        <v>1895</v>
      </c>
      <c r="F479">
        <v>0</v>
      </c>
      <c r="G479">
        <v>68.75</v>
      </c>
      <c r="H479">
        <v>1.83E-2</v>
      </c>
      <c r="I479">
        <v>72.332800000000006</v>
      </c>
      <c r="J479" t="e">
        <f>-PHVVDRHS</f>
        <v>#NAME?</v>
      </c>
      <c r="K479" t="s">
        <v>1895</v>
      </c>
      <c r="L479">
        <v>0</v>
      </c>
      <c r="M479">
        <v>68.75</v>
      </c>
      <c r="N479">
        <v>1.83E-2</v>
      </c>
      <c r="O479">
        <v>72.332800000000006</v>
      </c>
      <c r="P479" t="s">
        <v>1896</v>
      </c>
      <c r="Q479" t="s">
        <v>1895</v>
      </c>
      <c r="R479">
        <v>0</v>
      </c>
      <c r="S479">
        <v>85</v>
      </c>
      <c r="T479">
        <v>6.1999999999999998E-3</v>
      </c>
      <c r="U479">
        <v>95.531300000000002</v>
      </c>
      <c r="V479" t="s">
        <v>1896</v>
      </c>
      <c r="W479" t="s">
        <v>1895</v>
      </c>
      <c r="X479">
        <v>0</v>
      </c>
      <c r="Y479">
        <v>100</v>
      </c>
      <c r="Z479">
        <v>3.8E-3</v>
      </c>
      <c r="AA479">
        <v>97.240200000000002</v>
      </c>
      <c r="AB479" t="s">
        <v>1896</v>
      </c>
      <c r="AC479" t="s">
        <v>1895</v>
      </c>
      <c r="AD479">
        <v>0</v>
      </c>
      <c r="AE479">
        <v>85</v>
      </c>
      <c r="AF479">
        <v>5.7999999999999996E-3</v>
      </c>
      <c r="AG479">
        <v>96.605900000000005</v>
      </c>
      <c r="AH479" t="s">
        <v>1896</v>
      </c>
      <c r="AI479" t="s">
        <v>1895</v>
      </c>
      <c r="AJ479">
        <v>0</v>
      </c>
      <c r="AK479">
        <v>68.75</v>
      </c>
      <c r="AL479">
        <v>8.6E-3</v>
      </c>
      <c r="AM479">
        <v>96.706000000000003</v>
      </c>
      <c r="AN479" t="s">
        <v>1896</v>
      </c>
      <c r="AO479" t="s">
        <v>1895</v>
      </c>
      <c r="AP479">
        <v>0</v>
      </c>
      <c r="AQ479">
        <v>90</v>
      </c>
      <c r="AR479">
        <v>2.2000000000000001E-3</v>
      </c>
      <c r="AS479">
        <v>96.847300000000004</v>
      </c>
      <c r="AT479" t="e">
        <f>-PHVVDRHS</f>
        <v>#NAME?</v>
      </c>
      <c r="AU479" t="s">
        <v>1895</v>
      </c>
      <c r="AV479">
        <v>0</v>
      </c>
      <c r="AW479">
        <v>100</v>
      </c>
      <c r="AX479">
        <v>1.6000000000000001E-3</v>
      </c>
      <c r="AY479">
        <v>97.093800000000002</v>
      </c>
      <c r="AZ479" t="e">
        <f>-PHVVDRHS</f>
        <v>#NAME?</v>
      </c>
      <c r="BA479" t="s">
        <v>1895</v>
      </c>
      <c r="BB479">
        <v>0</v>
      </c>
      <c r="BC479">
        <v>100</v>
      </c>
      <c r="BD479">
        <v>1.6000000000000001E-3</v>
      </c>
      <c r="BE479">
        <v>97.0548</v>
      </c>
      <c r="BF479" t="s">
        <v>1896</v>
      </c>
      <c r="BG479" t="s">
        <v>1895</v>
      </c>
      <c r="BH479">
        <v>0</v>
      </c>
      <c r="BI479">
        <v>77.5</v>
      </c>
      <c r="BJ479">
        <v>5.7999999999999996E-3</v>
      </c>
      <c r="BK479">
        <v>96.488</v>
      </c>
      <c r="BL479" t="s">
        <v>1896</v>
      </c>
      <c r="BM479" t="s">
        <v>1895</v>
      </c>
      <c r="BN479">
        <v>0</v>
      </c>
      <c r="BO479">
        <v>100</v>
      </c>
      <c r="BP479">
        <v>2.8E-3</v>
      </c>
      <c r="BQ479">
        <v>97.313199999999995</v>
      </c>
      <c r="BR479" t="s">
        <v>1896</v>
      </c>
      <c r="BS479" t="s">
        <v>1895</v>
      </c>
      <c r="BT479">
        <v>0</v>
      </c>
      <c r="BU479">
        <v>100</v>
      </c>
      <c r="BV479">
        <v>5.1999999999999998E-3</v>
      </c>
      <c r="BW479">
        <v>96.708399999999997</v>
      </c>
      <c r="BX479" t="s">
        <v>1896</v>
      </c>
      <c r="BY479" t="s">
        <v>1895</v>
      </c>
      <c r="BZ479">
        <v>0</v>
      </c>
      <c r="CA479">
        <v>90</v>
      </c>
      <c r="CB479">
        <v>6.6E-3</v>
      </c>
      <c r="CC479">
        <v>95.601900000000001</v>
      </c>
      <c r="CD479" t="s">
        <v>1896</v>
      </c>
      <c r="CE479" t="s">
        <v>1895</v>
      </c>
      <c r="CF479">
        <v>0</v>
      </c>
      <c r="CG479">
        <v>80</v>
      </c>
      <c r="CH479">
        <v>4.3E-3</v>
      </c>
      <c r="CI479">
        <v>95.126300000000001</v>
      </c>
      <c r="CJ479" t="e">
        <f>-PHVVDRHS</f>
        <v>#NAME?</v>
      </c>
      <c r="CK479" t="s">
        <v>1895</v>
      </c>
      <c r="CL479">
        <v>0</v>
      </c>
      <c r="CM479">
        <v>100</v>
      </c>
      <c r="CN479">
        <v>1.2999999999999999E-3</v>
      </c>
      <c r="CO479">
        <v>97.131299999999996</v>
      </c>
      <c r="CP479" t="s">
        <v>1896</v>
      </c>
      <c r="CQ479" t="s">
        <v>1895</v>
      </c>
      <c r="CR479">
        <v>0</v>
      </c>
      <c r="CS479">
        <v>100</v>
      </c>
      <c r="CT479">
        <v>2.5000000000000001E-3</v>
      </c>
      <c r="CU479">
        <v>97.125299999999996</v>
      </c>
      <c r="CV479" t="s">
        <v>1896</v>
      </c>
      <c r="CW479" t="s">
        <v>1895</v>
      </c>
      <c r="CX479">
        <v>0</v>
      </c>
      <c r="CY479">
        <v>90</v>
      </c>
      <c r="CZ479">
        <v>3.0000000000000001E-3</v>
      </c>
      <c r="DA479">
        <v>97.135999999999996</v>
      </c>
      <c r="DB479" t="e">
        <f>-PHVVDRHS</f>
        <v>#NAME?</v>
      </c>
      <c r="DC479" t="s">
        <v>1895</v>
      </c>
      <c r="DD479">
        <v>0</v>
      </c>
      <c r="DE479">
        <v>100</v>
      </c>
      <c r="DF479">
        <v>1.9E-3</v>
      </c>
      <c r="DG479">
        <v>97.216499999999996</v>
      </c>
      <c r="DH479" t="s">
        <v>1896</v>
      </c>
      <c r="DI479" t="s">
        <v>1895</v>
      </c>
      <c r="DJ479">
        <v>0</v>
      </c>
      <c r="DK479">
        <v>100</v>
      </c>
      <c r="DL479">
        <v>4.5999999999999999E-3</v>
      </c>
      <c r="DM479">
        <v>96.674300000000002</v>
      </c>
      <c r="DN479" t="e">
        <f>-PHVVDRHS</f>
        <v>#NAME?</v>
      </c>
      <c r="DO479" t="s">
        <v>1895</v>
      </c>
      <c r="DP479">
        <v>0</v>
      </c>
      <c r="DQ479">
        <v>100</v>
      </c>
      <c r="DR479">
        <v>2.8999999999999998E-3</v>
      </c>
      <c r="DS479">
        <v>97.663499999999999</v>
      </c>
      <c r="DT479">
        <v>0</v>
      </c>
      <c r="DU479">
        <v>0</v>
      </c>
    </row>
    <row r="480" spans="1:125" x14ac:dyDescent="0.25">
      <c r="A480">
        <v>0</v>
      </c>
      <c r="B480" t="s">
        <v>1897</v>
      </c>
      <c r="C480" t="s">
        <v>32</v>
      </c>
      <c r="D480" t="e">
        <f>-PMXSTDTV</f>
        <v>#NAME?</v>
      </c>
      <c r="E480" t="s">
        <v>1897</v>
      </c>
      <c r="F480">
        <v>1.2800000000000001E-2</v>
      </c>
      <c r="G480">
        <v>4.4795999999999996</v>
      </c>
      <c r="H480">
        <v>0.2024</v>
      </c>
      <c r="I480">
        <v>3.7610999999999999</v>
      </c>
      <c r="J480" t="e">
        <f>-PMXSTDTV</f>
        <v>#NAME?</v>
      </c>
      <c r="K480" t="s">
        <v>1897</v>
      </c>
      <c r="L480">
        <v>1.2800000000000001E-2</v>
      </c>
      <c r="M480">
        <v>4.4795999999999996</v>
      </c>
      <c r="N480">
        <v>0.2024</v>
      </c>
      <c r="O480">
        <v>3.7610999999999999</v>
      </c>
      <c r="P480" t="e">
        <f>-PMXSTDTV</f>
        <v>#NAME?</v>
      </c>
      <c r="Q480" t="s">
        <v>1897</v>
      </c>
      <c r="R480">
        <v>0</v>
      </c>
      <c r="S480">
        <v>60</v>
      </c>
      <c r="T480">
        <v>1.2800000000000001E-2</v>
      </c>
      <c r="U480">
        <v>73.617500000000007</v>
      </c>
      <c r="V480" t="e">
        <f>-PMXSTDTV</f>
        <v>#NAME?</v>
      </c>
      <c r="W480" t="s">
        <v>1897</v>
      </c>
      <c r="X480">
        <v>0</v>
      </c>
      <c r="Y480">
        <v>51.25</v>
      </c>
      <c r="Z480">
        <v>1.7999999999999999E-2</v>
      </c>
      <c r="AA480">
        <v>59.687199999999997</v>
      </c>
      <c r="AB480" t="e">
        <f>-PMXSTDTV</f>
        <v>#NAME?</v>
      </c>
      <c r="AC480" t="s">
        <v>1897</v>
      </c>
      <c r="AD480">
        <v>1E-4</v>
      </c>
      <c r="AE480">
        <v>38.4</v>
      </c>
      <c r="AF480">
        <v>2.53E-2</v>
      </c>
      <c r="AG480">
        <v>57.218400000000003</v>
      </c>
      <c r="AH480" t="e">
        <f>-PMXSTDTV</f>
        <v>#NAME?</v>
      </c>
      <c r="AI480" t="s">
        <v>1897</v>
      </c>
      <c r="AJ480">
        <v>1E-4</v>
      </c>
      <c r="AK480">
        <v>35.666699999999999</v>
      </c>
      <c r="AL480">
        <v>3.4299999999999997E-2</v>
      </c>
      <c r="AM480">
        <v>57.344099999999997</v>
      </c>
      <c r="AN480" t="e">
        <f>-PMXSTDTV</f>
        <v>#NAME?</v>
      </c>
      <c r="AO480" t="s">
        <v>1897</v>
      </c>
      <c r="AP480">
        <v>1E-4</v>
      </c>
      <c r="AQ480">
        <v>29.692299999999999</v>
      </c>
      <c r="AR480">
        <v>2.3800000000000002E-2</v>
      </c>
      <c r="AS480">
        <v>35.786799999999999</v>
      </c>
      <c r="AT480" t="e">
        <f>-PMXSTDTV</f>
        <v>#NAME?</v>
      </c>
      <c r="AU480" t="s">
        <v>1897</v>
      </c>
      <c r="AV480">
        <v>0</v>
      </c>
      <c r="AW480">
        <v>23.857099999999999</v>
      </c>
      <c r="AX480">
        <v>3.3700000000000001E-2</v>
      </c>
      <c r="AY480">
        <v>27.6038</v>
      </c>
      <c r="AZ480" t="e">
        <f>-PMXSTDTV</f>
        <v>#NAME?</v>
      </c>
      <c r="BA480" t="s">
        <v>1897</v>
      </c>
      <c r="BB480">
        <v>0</v>
      </c>
      <c r="BC480">
        <v>29.4</v>
      </c>
      <c r="BD480">
        <v>3.3599999999999998E-2</v>
      </c>
      <c r="BE480">
        <v>28.680499999999999</v>
      </c>
      <c r="BF480" t="e">
        <f>-PMXSTDTV</f>
        <v>#NAME?</v>
      </c>
      <c r="BG480" t="s">
        <v>1897</v>
      </c>
      <c r="BH480">
        <v>2.9999999999999997E-4</v>
      </c>
      <c r="BI480">
        <v>25.625</v>
      </c>
      <c r="BJ480">
        <v>3.1699999999999999E-2</v>
      </c>
      <c r="BK480">
        <v>34.363900000000001</v>
      </c>
      <c r="BL480" t="e">
        <f>-PMXSTDTV</f>
        <v>#NAME?</v>
      </c>
      <c r="BM480" t="s">
        <v>1897</v>
      </c>
      <c r="BN480">
        <v>1E-4</v>
      </c>
      <c r="BO480">
        <v>30.666699999999999</v>
      </c>
      <c r="BP480">
        <v>2.5100000000000001E-2</v>
      </c>
      <c r="BQ480">
        <v>39.988300000000002</v>
      </c>
      <c r="BR480" t="e">
        <f>-PMXSTDTV</f>
        <v>#NAME?</v>
      </c>
      <c r="BS480" t="s">
        <v>1897</v>
      </c>
      <c r="BT480">
        <v>0</v>
      </c>
      <c r="BU480">
        <v>57.5</v>
      </c>
      <c r="BV480">
        <v>1.9900000000000001E-2</v>
      </c>
      <c r="BW480">
        <v>67.460099999999997</v>
      </c>
      <c r="BX480" t="e">
        <f>-PMXSTDTV</f>
        <v>#NAME?</v>
      </c>
      <c r="BY480" t="s">
        <v>1897</v>
      </c>
      <c r="BZ480">
        <v>0</v>
      </c>
      <c r="CA480">
        <v>60</v>
      </c>
      <c r="CB480">
        <v>1.8200000000000001E-2</v>
      </c>
      <c r="CC480">
        <v>69.374200000000002</v>
      </c>
      <c r="CD480" t="e">
        <f>-PMXSTDTV</f>
        <v>#NAME?</v>
      </c>
      <c r="CE480" t="s">
        <v>1897</v>
      </c>
      <c r="CF480">
        <v>0</v>
      </c>
      <c r="CG480">
        <v>30.75</v>
      </c>
      <c r="CH480">
        <v>1.8800000000000001E-2</v>
      </c>
      <c r="CI480">
        <v>47.664499999999997</v>
      </c>
      <c r="CJ480" t="e">
        <f>-PMXSTDTV</f>
        <v>#NAME?</v>
      </c>
      <c r="CK480" t="s">
        <v>1897</v>
      </c>
      <c r="CL480">
        <v>1E-4</v>
      </c>
      <c r="CM480">
        <v>21.8889</v>
      </c>
      <c r="CN480">
        <v>2.0299999999999999E-2</v>
      </c>
      <c r="CO480">
        <v>27.267600000000002</v>
      </c>
      <c r="CP480" t="e">
        <f>-PMXSTDTV</f>
        <v>#NAME?</v>
      </c>
      <c r="CQ480" t="s">
        <v>1897</v>
      </c>
      <c r="CR480">
        <v>1E-4</v>
      </c>
      <c r="CS480">
        <v>25.307700000000001</v>
      </c>
      <c r="CT480">
        <v>2.7E-2</v>
      </c>
      <c r="CU480">
        <v>31.240100000000002</v>
      </c>
      <c r="CV480" t="e">
        <f>-PMXSTDTV</f>
        <v>#NAME?</v>
      </c>
      <c r="CW480" t="s">
        <v>1897</v>
      </c>
      <c r="CX480">
        <v>2.9999999999999997E-4</v>
      </c>
      <c r="CY480">
        <v>21.918900000000001</v>
      </c>
      <c r="CZ480">
        <v>3.3300000000000003E-2</v>
      </c>
      <c r="DA480">
        <v>30.082000000000001</v>
      </c>
      <c r="DB480" t="e">
        <f>-PMXSTDTV</f>
        <v>#NAME?</v>
      </c>
      <c r="DC480" t="s">
        <v>1897</v>
      </c>
      <c r="DD480">
        <v>2.0000000000000001E-4</v>
      </c>
      <c r="DE480">
        <v>23.5</v>
      </c>
      <c r="DF480">
        <v>2.8000000000000001E-2</v>
      </c>
      <c r="DG480">
        <v>32.124200000000002</v>
      </c>
      <c r="DH480" t="e">
        <f>-PMXSTDTV</f>
        <v>#NAME?</v>
      </c>
      <c r="DI480" t="s">
        <v>1897</v>
      </c>
      <c r="DJ480">
        <v>0</v>
      </c>
      <c r="DK480">
        <v>39</v>
      </c>
      <c r="DL480">
        <v>4.1399999999999999E-2</v>
      </c>
      <c r="DM480">
        <v>44.473999999999997</v>
      </c>
      <c r="DN480" t="e">
        <f>-PMXSTDTV</f>
        <v>#NAME?</v>
      </c>
      <c r="DO480" t="s">
        <v>1897</v>
      </c>
      <c r="DP480">
        <v>0</v>
      </c>
      <c r="DQ480">
        <v>45.5</v>
      </c>
      <c r="DR480">
        <v>3.5099999999999999E-2</v>
      </c>
      <c r="DS480">
        <v>47.706200000000003</v>
      </c>
      <c r="DT480">
        <v>1.4E-3</v>
      </c>
      <c r="DU480">
        <v>0</v>
      </c>
    </row>
    <row r="481" spans="1:125" x14ac:dyDescent="0.25">
      <c r="A481">
        <v>0</v>
      </c>
      <c r="B481" t="s">
        <v>1898</v>
      </c>
      <c r="C481" t="s">
        <v>32</v>
      </c>
      <c r="D481" t="e">
        <f>-PCSRQTQW</f>
        <v>#NAME?</v>
      </c>
      <c r="E481" t="s">
        <v>1898</v>
      </c>
      <c r="F481">
        <v>1.2999999999999999E-3</v>
      </c>
      <c r="G481">
        <v>13.071099999999999</v>
      </c>
      <c r="H481">
        <v>3.4500000000000003E-2</v>
      </c>
      <c r="I481">
        <v>42.080300000000001</v>
      </c>
      <c r="J481" t="e">
        <f>-PCSRQTQW</f>
        <v>#NAME?</v>
      </c>
      <c r="K481" t="s">
        <v>1898</v>
      </c>
      <c r="L481">
        <v>1.2999999999999999E-3</v>
      </c>
      <c r="M481">
        <v>13.071099999999999</v>
      </c>
      <c r="N481">
        <v>3.4500000000000003E-2</v>
      </c>
      <c r="O481">
        <v>42.080300000000001</v>
      </c>
      <c r="P481" t="e">
        <f>-PCSRQTQW</f>
        <v>#NAME?</v>
      </c>
      <c r="Q481" t="s">
        <v>1898</v>
      </c>
      <c r="R481">
        <v>0</v>
      </c>
      <c r="S481">
        <v>65.833299999999994</v>
      </c>
      <c r="T481">
        <v>7.0000000000000001E-3</v>
      </c>
      <c r="U481">
        <v>94.731099999999998</v>
      </c>
      <c r="V481" t="e">
        <f>-PCSRQTQW</f>
        <v>#NAME?</v>
      </c>
      <c r="W481" t="s">
        <v>1898</v>
      </c>
      <c r="X481">
        <v>0</v>
      </c>
      <c r="Y481">
        <v>70</v>
      </c>
      <c r="Z481">
        <v>4.5999999999999999E-3</v>
      </c>
      <c r="AA481">
        <v>96.6327</v>
      </c>
      <c r="AB481" t="e">
        <f>-PCSRQTQW</f>
        <v>#NAME?</v>
      </c>
      <c r="AC481" t="s">
        <v>1898</v>
      </c>
      <c r="AD481">
        <v>0</v>
      </c>
      <c r="AE481">
        <v>62.5</v>
      </c>
      <c r="AF481">
        <v>6.1000000000000004E-3</v>
      </c>
      <c r="AG481">
        <v>96.383399999999995</v>
      </c>
      <c r="AH481" t="e">
        <f>-PCSRQTQW</f>
        <v>#NAME?</v>
      </c>
      <c r="AI481" t="s">
        <v>1898</v>
      </c>
      <c r="AJ481">
        <v>0</v>
      </c>
      <c r="AK481">
        <v>82.5</v>
      </c>
      <c r="AL481">
        <v>6.4999999999999997E-3</v>
      </c>
      <c r="AM481">
        <v>97.476900000000001</v>
      </c>
      <c r="AN481" t="s">
        <v>1899</v>
      </c>
      <c r="AO481" t="s">
        <v>1898</v>
      </c>
      <c r="AP481">
        <v>0</v>
      </c>
      <c r="AQ481">
        <v>47</v>
      </c>
      <c r="AR481">
        <v>4.1000000000000003E-3</v>
      </c>
      <c r="AS481">
        <v>92.627399999999994</v>
      </c>
      <c r="AT481" t="e">
        <f>-PCSRQTQW</f>
        <v>#NAME?</v>
      </c>
      <c r="AU481" t="s">
        <v>1898</v>
      </c>
      <c r="AV481">
        <v>0</v>
      </c>
      <c r="AW481">
        <v>55</v>
      </c>
      <c r="AX481">
        <v>3.5999999999999999E-3</v>
      </c>
      <c r="AY481">
        <v>91.043800000000005</v>
      </c>
      <c r="AZ481" t="e">
        <f>-PCSRQTQW</f>
        <v>#NAME?</v>
      </c>
      <c r="BA481" t="s">
        <v>1898</v>
      </c>
      <c r="BB481">
        <v>0</v>
      </c>
      <c r="BC481">
        <v>50</v>
      </c>
      <c r="BD481">
        <v>3.3999999999999998E-3</v>
      </c>
      <c r="BE481">
        <v>91.902600000000007</v>
      </c>
      <c r="BF481" t="s">
        <v>1899</v>
      </c>
      <c r="BG481" t="s">
        <v>1898</v>
      </c>
      <c r="BH481">
        <v>2.9999999999999997E-4</v>
      </c>
      <c r="BI481">
        <v>24.444400000000002</v>
      </c>
      <c r="BJ481">
        <v>1.0200000000000001E-2</v>
      </c>
      <c r="BK481">
        <v>90.0334</v>
      </c>
      <c r="BL481" t="e">
        <f>-PCSRQTQW</f>
        <v>#NAME?</v>
      </c>
      <c r="BM481" t="s">
        <v>1898</v>
      </c>
      <c r="BN481">
        <v>0</v>
      </c>
      <c r="BO481">
        <v>63.333300000000001</v>
      </c>
      <c r="BP481">
        <v>5.1999999999999998E-3</v>
      </c>
      <c r="BQ481">
        <v>95.056399999999996</v>
      </c>
      <c r="BR481" t="e">
        <f>-PCSRQTQW</f>
        <v>#NAME?</v>
      </c>
      <c r="BS481" t="s">
        <v>1898</v>
      </c>
      <c r="BT481">
        <v>0</v>
      </c>
      <c r="BU481">
        <v>47</v>
      </c>
      <c r="BV481">
        <v>1.0999999999999999E-2</v>
      </c>
      <c r="BW481">
        <v>88.304000000000002</v>
      </c>
      <c r="BX481" t="e">
        <f>-PCSRQTQW</f>
        <v>#NAME?</v>
      </c>
      <c r="BY481" t="s">
        <v>1898</v>
      </c>
      <c r="BZ481">
        <v>0</v>
      </c>
      <c r="CA481">
        <v>54</v>
      </c>
      <c r="CB481">
        <v>9.1999999999999998E-3</v>
      </c>
      <c r="CC481">
        <v>91.213700000000003</v>
      </c>
      <c r="CD481" t="e">
        <f>-PCSRQTQW</f>
        <v>#NAME?</v>
      </c>
      <c r="CE481" t="s">
        <v>1898</v>
      </c>
      <c r="CF481">
        <v>0</v>
      </c>
      <c r="CG481">
        <v>57.5</v>
      </c>
      <c r="CH481">
        <v>4.7000000000000002E-3</v>
      </c>
      <c r="CI481">
        <v>93.980900000000005</v>
      </c>
      <c r="CJ481" t="e">
        <f>-PCSRQTQW</f>
        <v>#NAME?</v>
      </c>
      <c r="CK481" t="s">
        <v>1898</v>
      </c>
      <c r="CL481">
        <v>0</v>
      </c>
      <c r="CM481">
        <v>50</v>
      </c>
      <c r="CN481">
        <v>3.0000000000000001E-3</v>
      </c>
      <c r="CO481">
        <v>89.683099999999996</v>
      </c>
      <c r="CP481" t="e">
        <f>-PCSRQTQW</f>
        <v>#NAME?</v>
      </c>
      <c r="CQ481" t="s">
        <v>1898</v>
      </c>
      <c r="CR481">
        <v>0</v>
      </c>
      <c r="CS481">
        <v>67.5</v>
      </c>
      <c r="CT481">
        <v>4.1000000000000003E-3</v>
      </c>
      <c r="CU481">
        <v>95.326400000000007</v>
      </c>
      <c r="CV481" t="e">
        <f>-PCSRQTQW</f>
        <v>#NAME?</v>
      </c>
      <c r="CW481" t="s">
        <v>1898</v>
      </c>
      <c r="CX481">
        <v>0</v>
      </c>
      <c r="CY481">
        <v>65</v>
      </c>
      <c r="CZ481">
        <v>4.8999999999999998E-3</v>
      </c>
      <c r="DA481">
        <v>95.336200000000005</v>
      </c>
      <c r="DB481" t="e">
        <f>-PCSRQTQW</f>
        <v>#NAME?</v>
      </c>
      <c r="DC481" t="s">
        <v>1898</v>
      </c>
      <c r="DD481">
        <v>0</v>
      </c>
      <c r="DE481">
        <v>53.333300000000001</v>
      </c>
      <c r="DF481">
        <v>3.7000000000000002E-3</v>
      </c>
      <c r="DG481">
        <v>93.900800000000004</v>
      </c>
      <c r="DH481" t="e">
        <f>-PCSRQTQW</f>
        <v>#NAME?</v>
      </c>
      <c r="DI481" t="s">
        <v>1898</v>
      </c>
      <c r="DJ481">
        <v>0</v>
      </c>
      <c r="DK481">
        <v>45</v>
      </c>
      <c r="DL481">
        <v>1.14E-2</v>
      </c>
      <c r="DM481">
        <v>86.6096</v>
      </c>
      <c r="DN481" t="e">
        <f>-PCSRQTQW</f>
        <v>#NAME?</v>
      </c>
      <c r="DO481" t="s">
        <v>1898</v>
      </c>
      <c r="DP481">
        <v>1E-4</v>
      </c>
      <c r="DQ481">
        <v>29.615400000000001</v>
      </c>
      <c r="DR481">
        <v>1.8100000000000002E-2</v>
      </c>
      <c r="DS481">
        <v>70.734099999999998</v>
      </c>
      <c r="DT481">
        <v>2.0000000000000001E-4</v>
      </c>
      <c r="DU481">
        <v>0</v>
      </c>
    </row>
    <row r="482" spans="1:125" x14ac:dyDescent="0.25">
      <c r="A482">
        <v>0</v>
      </c>
      <c r="B482" t="s">
        <v>1900</v>
      </c>
      <c r="C482" t="s">
        <v>32</v>
      </c>
      <c r="D482" t="s">
        <v>1901</v>
      </c>
      <c r="E482" t="s">
        <v>1900</v>
      </c>
      <c r="F482">
        <v>2.0000000000000001E-4</v>
      </c>
      <c r="G482">
        <v>29.411799999999999</v>
      </c>
      <c r="H482">
        <v>4.3299999999999998E-2</v>
      </c>
      <c r="I482">
        <v>32.663899999999998</v>
      </c>
      <c r="J482" t="s">
        <v>1901</v>
      </c>
      <c r="K482" t="s">
        <v>1900</v>
      </c>
      <c r="L482">
        <v>2.0000000000000001E-4</v>
      </c>
      <c r="M482">
        <v>29.411799999999999</v>
      </c>
      <c r="N482">
        <v>4.3299999999999998E-2</v>
      </c>
      <c r="O482">
        <v>32.663899999999998</v>
      </c>
      <c r="P482" t="s">
        <v>1901</v>
      </c>
      <c r="Q482" t="s">
        <v>1900</v>
      </c>
      <c r="R482">
        <v>0</v>
      </c>
      <c r="S482">
        <v>83.333299999999994</v>
      </c>
      <c r="T482">
        <v>1.11E-2</v>
      </c>
      <c r="U482">
        <v>80.852800000000002</v>
      </c>
      <c r="V482" t="s">
        <v>1901</v>
      </c>
      <c r="W482" t="s">
        <v>1900</v>
      </c>
      <c r="X482">
        <v>0</v>
      </c>
      <c r="Y482">
        <v>58.333300000000001</v>
      </c>
      <c r="Z482">
        <v>9.4000000000000004E-3</v>
      </c>
      <c r="AA482">
        <v>87.650499999999994</v>
      </c>
      <c r="AB482" t="s">
        <v>1902</v>
      </c>
      <c r="AC482" t="s">
        <v>1900</v>
      </c>
      <c r="AD482">
        <v>0</v>
      </c>
      <c r="AE482">
        <v>44.333300000000001</v>
      </c>
      <c r="AF482">
        <v>1.23E-2</v>
      </c>
      <c r="AG482">
        <v>86.686899999999994</v>
      </c>
      <c r="AH482" t="s">
        <v>1903</v>
      </c>
      <c r="AI482" t="s">
        <v>1900</v>
      </c>
      <c r="AJ482">
        <v>1E-4</v>
      </c>
      <c r="AK482">
        <v>32.299999999999997</v>
      </c>
      <c r="AL482">
        <v>1.8599999999999998E-2</v>
      </c>
      <c r="AM482">
        <v>86.149699999999996</v>
      </c>
      <c r="AN482" t="s">
        <v>1901</v>
      </c>
      <c r="AO482" t="s">
        <v>1900</v>
      </c>
      <c r="AP482">
        <v>1E-4</v>
      </c>
      <c r="AQ482">
        <v>37.333300000000001</v>
      </c>
      <c r="AR482">
        <v>1.4500000000000001E-2</v>
      </c>
      <c r="AS482">
        <v>53.960500000000003</v>
      </c>
      <c r="AT482" t="s">
        <v>1902</v>
      </c>
      <c r="AU482" t="s">
        <v>1900</v>
      </c>
      <c r="AV482">
        <v>0</v>
      </c>
      <c r="AW482">
        <v>35</v>
      </c>
      <c r="AX482">
        <v>1.43E-2</v>
      </c>
      <c r="AY482">
        <v>52.188600000000001</v>
      </c>
      <c r="AZ482" t="s">
        <v>1902</v>
      </c>
      <c r="BA482" t="s">
        <v>1900</v>
      </c>
      <c r="BB482">
        <v>0</v>
      </c>
      <c r="BC482">
        <v>40</v>
      </c>
      <c r="BD482">
        <v>1.3599999999999999E-2</v>
      </c>
      <c r="BE482">
        <v>54.385599999999997</v>
      </c>
      <c r="BF482" t="s">
        <v>1901</v>
      </c>
      <c r="BG482" t="s">
        <v>1900</v>
      </c>
      <c r="BH482">
        <v>0</v>
      </c>
      <c r="BI482">
        <v>61.666699999999999</v>
      </c>
      <c r="BJ482">
        <v>1.2800000000000001E-2</v>
      </c>
      <c r="BK482">
        <v>81.779399999999995</v>
      </c>
      <c r="BL482" t="s">
        <v>1901</v>
      </c>
      <c r="BM482" t="s">
        <v>1900</v>
      </c>
      <c r="BN482">
        <v>0</v>
      </c>
      <c r="BO482">
        <v>58.333300000000001</v>
      </c>
      <c r="BP482">
        <v>8.5000000000000006E-3</v>
      </c>
      <c r="BQ482">
        <v>83.528499999999994</v>
      </c>
      <c r="BR482" t="s">
        <v>1901</v>
      </c>
      <c r="BS482" t="s">
        <v>1900</v>
      </c>
      <c r="BT482">
        <v>0</v>
      </c>
      <c r="BU482">
        <v>55</v>
      </c>
      <c r="BV482">
        <v>2.06E-2</v>
      </c>
      <c r="BW482">
        <v>65.814999999999998</v>
      </c>
      <c r="BX482" t="s">
        <v>1901</v>
      </c>
      <c r="BY482" t="s">
        <v>1900</v>
      </c>
      <c r="BZ482">
        <v>0</v>
      </c>
      <c r="CA482">
        <v>65</v>
      </c>
      <c r="CB482">
        <v>1.67E-2</v>
      </c>
      <c r="CC482">
        <v>72.907700000000006</v>
      </c>
      <c r="CD482" t="s">
        <v>1902</v>
      </c>
      <c r="CE482" t="s">
        <v>1900</v>
      </c>
      <c r="CF482">
        <v>0</v>
      </c>
      <c r="CG482">
        <v>60</v>
      </c>
      <c r="CH482">
        <v>0.01</v>
      </c>
      <c r="CI482">
        <v>73.322999999999993</v>
      </c>
      <c r="CJ482" t="s">
        <v>1902</v>
      </c>
      <c r="CK482" t="s">
        <v>1900</v>
      </c>
      <c r="CL482">
        <v>0</v>
      </c>
      <c r="CM482">
        <v>45</v>
      </c>
      <c r="CN482">
        <v>6.1999999999999998E-3</v>
      </c>
      <c r="CO482">
        <v>68.610799999999998</v>
      </c>
      <c r="CP482" t="s">
        <v>1901</v>
      </c>
      <c r="CQ482" t="s">
        <v>1900</v>
      </c>
      <c r="CR482">
        <v>0</v>
      </c>
      <c r="CS482">
        <v>53.75</v>
      </c>
      <c r="CT482">
        <v>8.6999999999999994E-3</v>
      </c>
      <c r="CU482">
        <v>76.679900000000004</v>
      </c>
      <c r="CV482" t="s">
        <v>1901</v>
      </c>
      <c r="CW482" t="s">
        <v>1900</v>
      </c>
      <c r="CX482">
        <v>0</v>
      </c>
      <c r="CY482">
        <v>52.857100000000003</v>
      </c>
      <c r="CZ482">
        <v>1.0699999999999999E-2</v>
      </c>
      <c r="DA482">
        <v>76.010199999999998</v>
      </c>
      <c r="DB482" t="s">
        <v>1902</v>
      </c>
      <c r="DC482" t="s">
        <v>1900</v>
      </c>
      <c r="DD482">
        <v>0</v>
      </c>
      <c r="DE482">
        <v>38.333300000000001</v>
      </c>
      <c r="DF482">
        <v>1.18E-2</v>
      </c>
      <c r="DG482">
        <v>61.548699999999997</v>
      </c>
      <c r="DH482" t="s">
        <v>1901</v>
      </c>
      <c r="DI482" t="s">
        <v>1900</v>
      </c>
      <c r="DJ482">
        <v>1E-4</v>
      </c>
      <c r="DK482">
        <v>33.200000000000003</v>
      </c>
      <c r="DL482">
        <v>3.9199999999999999E-2</v>
      </c>
      <c r="DM482">
        <v>46.340600000000002</v>
      </c>
      <c r="DN482" t="s">
        <v>1901</v>
      </c>
      <c r="DO482" t="s">
        <v>1900</v>
      </c>
      <c r="DP482">
        <v>0</v>
      </c>
      <c r="DQ482">
        <v>42.666699999999999</v>
      </c>
      <c r="DR482">
        <v>2.3E-2</v>
      </c>
      <c r="DS482">
        <v>62.543599999999998</v>
      </c>
      <c r="DT482">
        <v>0</v>
      </c>
      <c r="DU482">
        <v>0</v>
      </c>
    </row>
    <row r="483" spans="1:125" x14ac:dyDescent="0.25">
      <c r="A483">
        <v>0</v>
      </c>
      <c r="B483" t="s">
        <v>1904</v>
      </c>
      <c r="C483" t="s">
        <v>32</v>
      </c>
      <c r="D483" t="s">
        <v>1905</v>
      </c>
      <c r="E483" t="s">
        <v>1904</v>
      </c>
      <c r="F483">
        <v>0</v>
      </c>
      <c r="G483">
        <v>56.25</v>
      </c>
      <c r="H483">
        <v>2.86E-2</v>
      </c>
      <c r="I483">
        <v>50.7851</v>
      </c>
      <c r="J483" t="s">
        <v>1905</v>
      </c>
      <c r="K483" t="s">
        <v>1904</v>
      </c>
      <c r="L483">
        <v>0</v>
      </c>
      <c r="M483">
        <v>56.25</v>
      </c>
      <c r="N483">
        <v>2.86E-2</v>
      </c>
      <c r="O483">
        <v>50.7851</v>
      </c>
      <c r="P483" t="s">
        <v>1905</v>
      </c>
      <c r="Q483" t="s">
        <v>1904</v>
      </c>
      <c r="R483">
        <v>0</v>
      </c>
      <c r="S483">
        <v>73.75</v>
      </c>
      <c r="T483">
        <v>1.2800000000000001E-2</v>
      </c>
      <c r="U483">
        <v>73.878299999999996</v>
      </c>
      <c r="V483" t="s">
        <v>1905</v>
      </c>
      <c r="W483" t="s">
        <v>1904</v>
      </c>
      <c r="X483">
        <v>0</v>
      </c>
      <c r="Y483">
        <v>58.333300000000001</v>
      </c>
      <c r="Z483">
        <v>2.2599999999999999E-2</v>
      </c>
      <c r="AA483">
        <v>48.331800000000001</v>
      </c>
      <c r="AB483" t="s">
        <v>1905</v>
      </c>
      <c r="AC483" t="s">
        <v>1904</v>
      </c>
      <c r="AD483">
        <v>0</v>
      </c>
      <c r="AE483">
        <v>60</v>
      </c>
      <c r="AF483">
        <v>2.4799999999999999E-2</v>
      </c>
      <c r="AG483">
        <v>58.060299999999998</v>
      </c>
      <c r="AH483" t="s">
        <v>1905</v>
      </c>
      <c r="AI483" t="s">
        <v>1904</v>
      </c>
      <c r="AJ483">
        <v>0</v>
      </c>
      <c r="AK483">
        <v>50</v>
      </c>
      <c r="AL483">
        <v>4.5699999999999998E-2</v>
      </c>
      <c r="AM483">
        <v>41.310200000000002</v>
      </c>
      <c r="AN483" t="s">
        <v>1905</v>
      </c>
      <c r="AO483" t="s">
        <v>1904</v>
      </c>
      <c r="AP483">
        <v>2.0000000000000001E-4</v>
      </c>
      <c r="AQ483">
        <v>27.944400000000002</v>
      </c>
      <c r="AR483">
        <v>2.9000000000000001E-2</v>
      </c>
      <c r="AS483">
        <v>29.616</v>
      </c>
      <c r="AT483" t="s">
        <v>1905</v>
      </c>
      <c r="AU483" t="s">
        <v>1904</v>
      </c>
      <c r="AV483">
        <v>0</v>
      </c>
      <c r="AW483">
        <v>25.2</v>
      </c>
      <c r="AX483">
        <v>4.41E-2</v>
      </c>
      <c r="AY483">
        <v>21.810099999999998</v>
      </c>
      <c r="AZ483" t="s">
        <v>1905</v>
      </c>
      <c r="BA483" t="s">
        <v>1904</v>
      </c>
      <c r="BB483">
        <v>1E-4</v>
      </c>
      <c r="BC483">
        <v>24.454499999999999</v>
      </c>
      <c r="BD483">
        <v>4.6699999999999998E-2</v>
      </c>
      <c r="BE483">
        <v>21.549399999999999</v>
      </c>
      <c r="BF483" t="s">
        <v>1905</v>
      </c>
      <c r="BG483" t="s">
        <v>1904</v>
      </c>
      <c r="BH483">
        <v>2.0000000000000001E-4</v>
      </c>
      <c r="BI483">
        <v>26.5</v>
      </c>
      <c r="BJ483">
        <v>3.7199999999999997E-2</v>
      </c>
      <c r="BK483">
        <v>27.0684</v>
      </c>
      <c r="BL483" t="s">
        <v>1905</v>
      </c>
      <c r="BM483" t="s">
        <v>1904</v>
      </c>
      <c r="BN483">
        <v>4.0000000000000002E-4</v>
      </c>
      <c r="BO483">
        <v>18.510200000000001</v>
      </c>
      <c r="BP483">
        <v>4.6399999999999997E-2</v>
      </c>
      <c r="BQ483">
        <v>20.377199999999998</v>
      </c>
      <c r="BR483" t="s">
        <v>1906</v>
      </c>
      <c r="BS483" t="s">
        <v>1904</v>
      </c>
      <c r="BT483">
        <v>0</v>
      </c>
      <c r="BU483">
        <v>44</v>
      </c>
      <c r="BV483">
        <v>4.0099999999999997E-2</v>
      </c>
      <c r="BW483">
        <v>36.771299999999997</v>
      </c>
      <c r="BX483" t="s">
        <v>1905</v>
      </c>
      <c r="BY483" t="s">
        <v>1904</v>
      </c>
      <c r="BZ483">
        <v>0</v>
      </c>
      <c r="CA483">
        <v>49</v>
      </c>
      <c r="CB483">
        <v>3.1800000000000002E-2</v>
      </c>
      <c r="CC483">
        <v>45.572800000000001</v>
      </c>
      <c r="CD483" t="s">
        <v>1905</v>
      </c>
      <c r="CE483" t="s">
        <v>1904</v>
      </c>
      <c r="CF483">
        <v>0</v>
      </c>
      <c r="CG483">
        <v>32</v>
      </c>
      <c r="CH483">
        <v>2.9499999999999998E-2</v>
      </c>
      <c r="CI483">
        <v>31.552900000000001</v>
      </c>
      <c r="CJ483" t="s">
        <v>1905</v>
      </c>
      <c r="CK483" t="s">
        <v>1904</v>
      </c>
      <c r="CL483">
        <v>1E-4</v>
      </c>
      <c r="CM483">
        <v>18.466699999999999</v>
      </c>
      <c r="CN483">
        <v>2.58E-2</v>
      </c>
      <c r="CO483">
        <v>20.887499999999999</v>
      </c>
      <c r="CP483" t="s">
        <v>1905</v>
      </c>
      <c r="CQ483" t="s">
        <v>1904</v>
      </c>
      <c r="CR483">
        <v>2.9999999999999997E-4</v>
      </c>
      <c r="CS483">
        <v>16.892900000000001</v>
      </c>
      <c r="CT483">
        <v>4.41E-2</v>
      </c>
      <c r="CU483">
        <v>17.1068</v>
      </c>
      <c r="CV483" t="s">
        <v>1905</v>
      </c>
      <c r="CW483" t="s">
        <v>1904</v>
      </c>
      <c r="CX483">
        <v>5.9999999999999995E-4</v>
      </c>
      <c r="CY483">
        <v>16.559100000000001</v>
      </c>
      <c r="CZ483">
        <v>5.2900000000000003E-2</v>
      </c>
      <c r="DA483">
        <v>16.640999999999998</v>
      </c>
      <c r="DB483" t="s">
        <v>1905</v>
      </c>
      <c r="DC483" t="s">
        <v>1904</v>
      </c>
      <c r="DD483">
        <v>4.0000000000000002E-4</v>
      </c>
      <c r="DE483">
        <v>17.169499999999999</v>
      </c>
      <c r="DF483">
        <v>4.6300000000000001E-2</v>
      </c>
      <c r="DG483">
        <v>19.0107</v>
      </c>
      <c r="DH483" t="s">
        <v>1905</v>
      </c>
      <c r="DI483" t="s">
        <v>1904</v>
      </c>
      <c r="DJ483">
        <v>2.0000000000000001E-4</v>
      </c>
      <c r="DK483">
        <v>23.65</v>
      </c>
      <c r="DL483">
        <v>8.4900000000000003E-2</v>
      </c>
      <c r="DM483">
        <v>22.383500000000002</v>
      </c>
      <c r="DN483" t="s">
        <v>1905</v>
      </c>
      <c r="DO483" t="s">
        <v>1904</v>
      </c>
      <c r="DP483">
        <v>2.9999999999999997E-4</v>
      </c>
      <c r="DQ483">
        <v>23.583300000000001</v>
      </c>
      <c r="DR483">
        <v>7.4499999999999997E-2</v>
      </c>
      <c r="DS483">
        <v>24.185500000000001</v>
      </c>
      <c r="DT483">
        <v>1E-4</v>
      </c>
      <c r="DU483">
        <v>0</v>
      </c>
    </row>
    <row r="484" spans="1:125" x14ac:dyDescent="0.25">
      <c r="A484">
        <v>0</v>
      </c>
      <c r="B484" t="s">
        <v>1907</v>
      </c>
      <c r="C484" t="s">
        <v>32</v>
      </c>
      <c r="D484" t="s">
        <v>1908</v>
      </c>
      <c r="E484" t="s">
        <v>1907</v>
      </c>
      <c r="F484">
        <v>0</v>
      </c>
      <c r="G484">
        <v>63.571399999999997</v>
      </c>
      <c r="H484">
        <v>3.39E-2</v>
      </c>
      <c r="I484">
        <v>42.917099999999998</v>
      </c>
      <c r="J484" t="s">
        <v>1908</v>
      </c>
      <c r="K484" t="s">
        <v>1907</v>
      </c>
      <c r="L484">
        <v>0</v>
      </c>
      <c r="M484">
        <v>63.571399999999997</v>
      </c>
      <c r="N484">
        <v>3.39E-2</v>
      </c>
      <c r="O484">
        <v>42.917099999999998</v>
      </c>
      <c r="P484" t="s">
        <v>1908</v>
      </c>
      <c r="Q484" t="s">
        <v>1907</v>
      </c>
      <c r="R484">
        <v>0</v>
      </c>
      <c r="S484">
        <v>87.5</v>
      </c>
      <c r="T484">
        <v>1.77E-2</v>
      </c>
      <c r="U484">
        <v>54.895000000000003</v>
      </c>
      <c r="V484" t="s">
        <v>1908</v>
      </c>
      <c r="W484" t="s">
        <v>1907</v>
      </c>
      <c r="X484">
        <v>0</v>
      </c>
      <c r="Y484">
        <v>85</v>
      </c>
      <c r="Z484">
        <v>9.1000000000000004E-3</v>
      </c>
      <c r="AA484">
        <v>88.673100000000005</v>
      </c>
      <c r="AB484" t="s">
        <v>1908</v>
      </c>
      <c r="AC484" t="s">
        <v>1907</v>
      </c>
      <c r="AD484">
        <v>0</v>
      </c>
      <c r="AE484">
        <v>80</v>
      </c>
      <c r="AF484">
        <v>1.77E-2</v>
      </c>
      <c r="AG484">
        <v>73.495699999999999</v>
      </c>
      <c r="AH484" t="s">
        <v>1908</v>
      </c>
      <c r="AI484" t="s">
        <v>1907</v>
      </c>
      <c r="AJ484">
        <v>0</v>
      </c>
      <c r="AK484">
        <v>80</v>
      </c>
      <c r="AL484">
        <v>2.8899999999999999E-2</v>
      </c>
      <c r="AM484">
        <v>66.805800000000005</v>
      </c>
      <c r="AN484" t="s">
        <v>1908</v>
      </c>
      <c r="AO484" t="s">
        <v>1907</v>
      </c>
      <c r="AP484">
        <v>0</v>
      </c>
      <c r="AQ484">
        <v>60</v>
      </c>
      <c r="AR484">
        <v>1.61E-2</v>
      </c>
      <c r="AS484">
        <v>49.786000000000001</v>
      </c>
      <c r="AT484" t="s">
        <v>1908</v>
      </c>
      <c r="AU484" t="s">
        <v>1907</v>
      </c>
      <c r="AV484">
        <v>0</v>
      </c>
      <c r="AW484">
        <v>50</v>
      </c>
      <c r="AX484">
        <v>1.21E-2</v>
      </c>
      <c r="AY484">
        <v>57.5</v>
      </c>
      <c r="AZ484" t="s">
        <v>1908</v>
      </c>
      <c r="BA484" t="s">
        <v>1907</v>
      </c>
      <c r="BB484">
        <v>0</v>
      </c>
      <c r="BC484">
        <v>49</v>
      </c>
      <c r="BD484">
        <v>1.1900000000000001E-2</v>
      </c>
      <c r="BE484">
        <v>58.568100000000001</v>
      </c>
      <c r="BF484" t="s">
        <v>1908</v>
      </c>
      <c r="BG484" t="s">
        <v>1907</v>
      </c>
      <c r="BH484">
        <v>0</v>
      </c>
      <c r="BI484">
        <v>73.75</v>
      </c>
      <c r="BJ484">
        <v>1.8599999999999998E-2</v>
      </c>
      <c r="BK484">
        <v>62.810099999999998</v>
      </c>
      <c r="BL484" t="s">
        <v>1908</v>
      </c>
      <c r="BM484" t="s">
        <v>1907</v>
      </c>
      <c r="BN484">
        <v>0</v>
      </c>
      <c r="BO484">
        <v>63.333300000000001</v>
      </c>
      <c r="BP484">
        <v>1.4999999999999999E-2</v>
      </c>
      <c r="BQ484">
        <v>61.018000000000001</v>
      </c>
      <c r="BR484" t="s">
        <v>1908</v>
      </c>
      <c r="BS484" t="s">
        <v>1907</v>
      </c>
      <c r="BT484">
        <v>0</v>
      </c>
      <c r="BU484">
        <v>62.5</v>
      </c>
      <c r="BV484">
        <v>3.0300000000000001E-2</v>
      </c>
      <c r="BW484">
        <v>48.624299999999998</v>
      </c>
      <c r="BX484" t="s">
        <v>1908</v>
      </c>
      <c r="BY484" t="s">
        <v>1907</v>
      </c>
      <c r="BZ484">
        <v>0</v>
      </c>
      <c r="CA484">
        <v>80</v>
      </c>
      <c r="CB484">
        <v>1.9300000000000001E-2</v>
      </c>
      <c r="CC484">
        <v>66.9803</v>
      </c>
      <c r="CD484" t="s">
        <v>1908</v>
      </c>
      <c r="CE484" t="s">
        <v>1907</v>
      </c>
      <c r="CF484">
        <v>0</v>
      </c>
      <c r="CG484">
        <v>80</v>
      </c>
      <c r="CH484">
        <v>9.5999999999999992E-3</v>
      </c>
      <c r="CI484">
        <v>74.833500000000001</v>
      </c>
      <c r="CJ484" t="s">
        <v>1908</v>
      </c>
      <c r="CK484" t="s">
        <v>1907</v>
      </c>
      <c r="CL484">
        <v>0</v>
      </c>
      <c r="CM484">
        <v>70</v>
      </c>
      <c r="CN484">
        <v>6.6E-3</v>
      </c>
      <c r="CO484">
        <v>66.197999999999993</v>
      </c>
      <c r="CP484" t="s">
        <v>1908</v>
      </c>
      <c r="CQ484" t="s">
        <v>1907</v>
      </c>
      <c r="CR484">
        <v>0</v>
      </c>
      <c r="CS484">
        <v>70</v>
      </c>
      <c r="CT484">
        <v>1.2E-2</v>
      </c>
      <c r="CU484">
        <v>63.407200000000003</v>
      </c>
      <c r="CV484" t="s">
        <v>1909</v>
      </c>
      <c r="CW484" t="s">
        <v>1907</v>
      </c>
      <c r="CX484">
        <v>0</v>
      </c>
      <c r="CY484">
        <v>62.5</v>
      </c>
      <c r="CZ484">
        <v>1.5900000000000001E-2</v>
      </c>
      <c r="DA484">
        <v>59.452800000000003</v>
      </c>
      <c r="DB484" t="s">
        <v>1908</v>
      </c>
      <c r="DC484" t="s">
        <v>1907</v>
      </c>
      <c r="DD484">
        <v>0</v>
      </c>
      <c r="DE484">
        <v>60</v>
      </c>
      <c r="DF484">
        <v>1.2500000000000001E-2</v>
      </c>
      <c r="DG484">
        <v>59.493899999999996</v>
      </c>
      <c r="DH484" t="s">
        <v>1908</v>
      </c>
      <c r="DI484" t="s">
        <v>1907</v>
      </c>
      <c r="DJ484">
        <v>0</v>
      </c>
      <c r="DK484">
        <v>50</v>
      </c>
      <c r="DL484">
        <v>4.0500000000000001E-2</v>
      </c>
      <c r="DM484">
        <v>45.2256</v>
      </c>
      <c r="DN484" t="s">
        <v>1908</v>
      </c>
      <c r="DO484" t="s">
        <v>1907</v>
      </c>
      <c r="DP484">
        <v>2.0000000000000001E-4</v>
      </c>
      <c r="DQ484">
        <v>25.730799999999999</v>
      </c>
      <c r="DR484">
        <v>6.2E-2</v>
      </c>
      <c r="DS484">
        <v>29.401800000000001</v>
      </c>
      <c r="DT484">
        <v>0</v>
      </c>
      <c r="DU484">
        <v>0</v>
      </c>
    </row>
    <row r="485" spans="1:125" x14ac:dyDescent="0.25">
      <c r="A485">
        <v>0</v>
      </c>
      <c r="B485" t="s">
        <v>1910</v>
      </c>
      <c r="C485" t="s">
        <v>32</v>
      </c>
      <c r="D485" t="s">
        <v>1911</v>
      </c>
      <c r="E485" t="s">
        <v>1910</v>
      </c>
      <c r="F485">
        <v>1E-4</v>
      </c>
      <c r="G485">
        <v>46</v>
      </c>
      <c r="H485">
        <v>3.39E-2</v>
      </c>
      <c r="I485">
        <v>42.969700000000003</v>
      </c>
      <c r="J485" t="s">
        <v>1911</v>
      </c>
      <c r="K485" t="s">
        <v>1910</v>
      </c>
      <c r="L485">
        <v>1E-4</v>
      </c>
      <c r="M485">
        <v>46</v>
      </c>
      <c r="N485">
        <v>3.39E-2</v>
      </c>
      <c r="O485">
        <v>42.969700000000003</v>
      </c>
      <c r="P485" t="s">
        <v>1912</v>
      </c>
      <c r="Q485" t="s">
        <v>1910</v>
      </c>
      <c r="R485">
        <v>0</v>
      </c>
      <c r="S485">
        <v>83.333299999999994</v>
      </c>
      <c r="T485">
        <v>1.04E-2</v>
      </c>
      <c r="U485">
        <v>83.487499999999997</v>
      </c>
      <c r="V485" t="s">
        <v>1912</v>
      </c>
      <c r="W485" t="s">
        <v>1910</v>
      </c>
      <c r="X485">
        <v>0</v>
      </c>
      <c r="Y485">
        <v>67.5</v>
      </c>
      <c r="Z485">
        <v>1.06E-2</v>
      </c>
      <c r="AA485">
        <v>83.845100000000002</v>
      </c>
      <c r="AB485" t="s">
        <v>1912</v>
      </c>
      <c r="AC485" t="s">
        <v>1910</v>
      </c>
      <c r="AD485">
        <v>0</v>
      </c>
      <c r="AE485">
        <v>70</v>
      </c>
      <c r="AF485">
        <v>1.0200000000000001E-2</v>
      </c>
      <c r="AG485">
        <v>91.477199999999996</v>
      </c>
      <c r="AH485" t="s">
        <v>1913</v>
      </c>
      <c r="AI485" t="s">
        <v>1910</v>
      </c>
      <c r="AJ485">
        <v>1E-4</v>
      </c>
      <c r="AK485">
        <v>29.636399999999998</v>
      </c>
      <c r="AL485">
        <v>2.5700000000000001E-2</v>
      </c>
      <c r="AM485">
        <v>72.778400000000005</v>
      </c>
      <c r="AN485" t="s">
        <v>1912</v>
      </c>
      <c r="AO485" t="s">
        <v>1910</v>
      </c>
      <c r="AP485">
        <v>1E-4</v>
      </c>
      <c r="AQ485">
        <v>33.75</v>
      </c>
      <c r="AR485">
        <v>1.8100000000000002E-2</v>
      </c>
      <c r="AS485">
        <v>45.344499999999996</v>
      </c>
      <c r="AT485" t="s">
        <v>1912</v>
      </c>
      <c r="AU485" t="s">
        <v>1910</v>
      </c>
      <c r="AV485">
        <v>0</v>
      </c>
      <c r="AW485">
        <v>42</v>
      </c>
      <c r="AX485">
        <v>1.7100000000000001E-2</v>
      </c>
      <c r="AY485">
        <v>46.429299999999998</v>
      </c>
      <c r="AZ485" t="s">
        <v>1912</v>
      </c>
      <c r="BA485" t="s">
        <v>1910</v>
      </c>
      <c r="BB485">
        <v>0</v>
      </c>
      <c r="BC485">
        <v>39.5</v>
      </c>
      <c r="BD485">
        <v>1.8700000000000001E-2</v>
      </c>
      <c r="BE485">
        <v>44.377000000000002</v>
      </c>
      <c r="BF485" t="s">
        <v>1912</v>
      </c>
      <c r="BG485" t="s">
        <v>1910</v>
      </c>
      <c r="BH485">
        <v>1E-4</v>
      </c>
      <c r="BI485">
        <v>35.75</v>
      </c>
      <c r="BJ485">
        <v>2.5100000000000001E-2</v>
      </c>
      <c r="BK485">
        <v>46.152000000000001</v>
      </c>
      <c r="BL485" t="s">
        <v>1913</v>
      </c>
      <c r="BM485" t="s">
        <v>1910</v>
      </c>
      <c r="BN485">
        <v>5.0000000000000001E-4</v>
      </c>
      <c r="BO485">
        <v>15.752800000000001</v>
      </c>
      <c r="BP485">
        <v>5.4300000000000001E-2</v>
      </c>
      <c r="BQ485">
        <v>16.346399999999999</v>
      </c>
      <c r="BR485" t="s">
        <v>1912</v>
      </c>
      <c r="BS485" t="s">
        <v>1910</v>
      </c>
      <c r="BT485">
        <v>0</v>
      </c>
      <c r="BU485">
        <v>75</v>
      </c>
      <c r="BV485">
        <v>1.43E-2</v>
      </c>
      <c r="BW485">
        <v>80.388199999999998</v>
      </c>
      <c r="BX485" t="s">
        <v>1912</v>
      </c>
      <c r="BY485" t="s">
        <v>1910</v>
      </c>
      <c r="BZ485">
        <v>0</v>
      </c>
      <c r="CA485">
        <v>62.5</v>
      </c>
      <c r="CB485">
        <v>1.5800000000000002E-2</v>
      </c>
      <c r="CC485">
        <v>75.0274</v>
      </c>
      <c r="CD485" t="s">
        <v>1912</v>
      </c>
      <c r="CE485" t="s">
        <v>1910</v>
      </c>
      <c r="CF485">
        <v>0</v>
      </c>
      <c r="CG485">
        <v>60</v>
      </c>
      <c r="CH485">
        <v>9.7000000000000003E-3</v>
      </c>
      <c r="CI485">
        <v>74.244799999999998</v>
      </c>
      <c r="CJ485" t="s">
        <v>1912</v>
      </c>
      <c r="CK485" t="s">
        <v>1910</v>
      </c>
      <c r="CL485">
        <v>0</v>
      </c>
      <c r="CM485">
        <v>33.5</v>
      </c>
      <c r="CN485">
        <v>1.26E-2</v>
      </c>
      <c r="CO485">
        <v>42.345799999999997</v>
      </c>
      <c r="CP485" t="s">
        <v>1913</v>
      </c>
      <c r="CQ485" t="s">
        <v>1910</v>
      </c>
      <c r="CR485">
        <v>1.1000000000000001E-3</v>
      </c>
      <c r="CS485">
        <v>10.6546</v>
      </c>
      <c r="CT485">
        <v>5.2900000000000003E-2</v>
      </c>
      <c r="CU485">
        <v>13.248900000000001</v>
      </c>
      <c r="CV485" t="s">
        <v>1913</v>
      </c>
      <c r="CW485" t="s">
        <v>1910</v>
      </c>
      <c r="CX485">
        <v>1.5E-3</v>
      </c>
      <c r="CY485">
        <v>11.5267</v>
      </c>
      <c r="CZ485">
        <v>5.9299999999999999E-2</v>
      </c>
      <c r="DA485">
        <v>14.0846</v>
      </c>
      <c r="DB485" t="s">
        <v>1912</v>
      </c>
      <c r="DC485" t="s">
        <v>1910</v>
      </c>
      <c r="DD485">
        <v>1E-4</v>
      </c>
      <c r="DE485">
        <v>27.545500000000001</v>
      </c>
      <c r="DF485">
        <v>2.7E-2</v>
      </c>
      <c r="DG485">
        <v>33.138300000000001</v>
      </c>
      <c r="DH485" t="s">
        <v>1912</v>
      </c>
      <c r="DI485" t="s">
        <v>1910</v>
      </c>
      <c r="DJ485">
        <v>0</v>
      </c>
      <c r="DK485">
        <v>65</v>
      </c>
      <c r="DL485">
        <v>1.8700000000000001E-2</v>
      </c>
      <c r="DM485">
        <v>72.464699999999993</v>
      </c>
      <c r="DN485" t="s">
        <v>1912</v>
      </c>
      <c r="DO485" t="s">
        <v>1910</v>
      </c>
      <c r="DP485">
        <v>0</v>
      </c>
      <c r="DQ485">
        <v>52</v>
      </c>
      <c r="DR485">
        <v>2.0799999999999999E-2</v>
      </c>
      <c r="DS485">
        <v>66.043800000000005</v>
      </c>
      <c r="DT485">
        <v>2.0000000000000001E-4</v>
      </c>
      <c r="DU485">
        <v>0</v>
      </c>
    </row>
    <row r="486" spans="1:125" x14ac:dyDescent="0.25">
      <c r="A486">
        <v>0</v>
      </c>
      <c r="B486" t="s">
        <v>1914</v>
      </c>
      <c r="C486" t="s">
        <v>32</v>
      </c>
      <c r="D486" t="s">
        <v>1915</v>
      </c>
      <c r="E486" t="s">
        <v>1914</v>
      </c>
      <c r="F486">
        <v>2.0000000000000001E-4</v>
      </c>
      <c r="G486">
        <v>32.083300000000001</v>
      </c>
      <c r="H486">
        <v>2.8899999999999999E-2</v>
      </c>
      <c r="I486">
        <v>50.280500000000004</v>
      </c>
      <c r="J486" t="s">
        <v>1915</v>
      </c>
      <c r="K486" t="s">
        <v>1914</v>
      </c>
      <c r="L486">
        <v>2.0000000000000001E-4</v>
      </c>
      <c r="M486">
        <v>32.083300000000001</v>
      </c>
      <c r="N486">
        <v>2.8899999999999999E-2</v>
      </c>
      <c r="O486">
        <v>50.280500000000004</v>
      </c>
      <c r="P486" t="s">
        <v>1916</v>
      </c>
      <c r="Q486" t="s">
        <v>1914</v>
      </c>
      <c r="R486">
        <v>0</v>
      </c>
      <c r="S486">
        <v>52.307699999999997</v>
      </c>
      <c r="T486">
        <v>9.4000000000000004E-3</v>
      </c>
      <c r="U486">
        <v>87.246799999999993</v>
      </c>
      <c r="V486" t="s">
        <v>1915</v>
      </c>
      <c r="W486" t="s">
        <v>1914</v>
      </c>
      <c r="X486">
        <v>1E-4</v>
      </c>
      <c r="Y486">
        <v>31.4</v>
      </c>
      <c r="Z486">
        <v>2.5399999999999999E-2</v>
      </c>
      <c r="AA486">
        <v>42.688899999999997</v>
      </c>
      <c r="AB486" t="s">
        <v>1915</v>
      </c>
      <c r="AC486" t="s">
        <v>1914</v>
      </c>
      <c r="AD486">
        <v>1E-4</v>
      </c>
      <c r="AE486">
        <v>35.714300000000001</v>
      </c>
      <c r="AF486">
        <v>1.9300000000000001E-2</v>
      </c>
      <c r="AG486">
        <v>69.737799999999993</v>
      </c>
      <c r="AH486" t="s">
        <v>1917</v>
      </c>
      <c r="AI486" t="s">
        <v>1914</v>
      </c>
      <c r="AJ486">
        <v>0</v>
      </c>
      <c r="AK486">
        <v>52.777799999999999</v>
      </c>
      <c r="AL486">
        <v>2.1700000000000001E-2</v>
      </c>
      <c r="AM486">
        <v>80.445499999999996</v>
      </c>
      <c r="AN486" t="s">
        <v>1915</v>
      </c>
      <c r="AO486" t="s">
        <v>1914</v>
      </c>
      <c r="AP486">
        <v>1.0200000000000001E-2</v>
      </c>
      <c r="AQ486">
        <v>4.9234999999999998</v>
      </c>
      <c r="AR486">
        <v>7.5999999999999998E-2</v>
      </c>
      <c r="AS486">
        <v>9.1047999999999991</v>
      </c>
      <c r="AT486" t="s">
        <v>1915</v>
      </c>
      <c r="AU486" t="s">
        <v>1914</v>
      </c>
      <c r="AV486">
        <v>1.2500000000000001E-2</v>
      </c>
      <c r="AW486">
        <v>2.9567000000000001</v>
      </c>
      <c r="AX486">
        <v>0.15509999999999999</v>
      </c>
      <c r="AY486">
        <v>5.1317000000000004</v>
      </c>
      <c r="AZ486" t="s">
        <v>1915</v>
      </c>
      <c r="BA486" t="s">
        <v>1914</v>
      </c>
      <c r="BB486">
        <v>2.3900000000000001E-2</v>
      </c>
      <c r="BC486">
        <v>2.8772000000000002</v>
      </c>
      <c r="BD486">
        <v>0.15720000000000001</v>
      </c>
      <c r="BE486">
        <v>5.2488999999999999</v>
      </c>
      <c r="BF486" t="s">
        <v>1915</v>
      </c>
      <c r="BG486" t="s">
        <v>1914</v>
      </c>
      <c r="BH486">
        <v>2.0999999999999999E-3</v>
      </c>
      <c r="BI486">
        <v>9.4079999999999995</v>
      </c>
      <c r="BJ486">
        <v>4.1200000000000001E-2</v>
      </c>
      <c r="BK486">
        <v>22.956199999999999</v>
      </c>
      <c r="BL486" t="s">
        <v>1918</v>
      </c>
      <c r="BM486" t="s">
        <v>1914</v>
      </c>
      <c r="BN486">
        <v>5.1000000000000004E-3</v>
      </c>
      <c r="BO486">
        <v>5.6231</v>
      </c>
      <c r="BP486">
        <v>8.72E-2</v>
      </c>
      <c r="BQ486">
        <v>7.8381999999999996</v>
      </c>
      <c r="BR486" t="s">
        <v>1915</v>
      </c>
      <c r="BS486" t="s">
        <v>1914</v>
      </c>
      <c r="BT486">
        <v>2.0000000000000001E-4</v>
      </c>
      <c r="BU486">
        <v>15.9412</v>
      </c>
      <c r="BV486">
        <v>5.9700000000000003E-2</v>
      </c>
      <c r="BW486">
        <v>22.1797</v>
      </c>
      <c r="BX486" t="s">
        <v>1915</v>
      </c>
      <c r="BY486" t="s">
        <v>1914</v>
      </c>
      <c r="BZ486">
        <v>1E-4</v>
      </c>
      <c r="CA486">
        <v>23.6</v>
      </c>
      <c r="CB486">
        <v>4.4900000000000002E-2</v>
      </c>
      <c r="CC486">
        <v>31.684200000000001</v>
      </c>
      <c r="CD486" t="s">
        <v>1915</v>
      </c>
      <c r="CE486" t="s">
        <v>1914</v>
      </c>
      <c r="CF486">
        <v>5.0000000000000001E-4</v>
      </c>
      <c r="CG486">
        <v>11.413</v>
      </c>
      <c r="CH486">
        <v>4.2700000000000002E-2</v>
      </c>
      <c r="CI486">
        <v>20.642900000000001</v>
      </c>
      <c r="CJ486" t="s">
        <v>1918</v>
      </c>
      <c r="CK486" t="s">
        <v>1914</v>
      </c>
      <c r="CL486">
        <v>9.1000000000000004E-3</v>
      </c>
      <c r="CM486">
        <v>2.4464999999999999</v>
      </c>
      <c r="CN486">
        <v>6.3799999999999996E-2</v>
      </c>
      <c r="CO486">
        <v>5.7060000000000004</v>
      </c>
      <c r="CP486" t="s">
        <v>1918</v>
      </c>
      <c r="CQ486" t="s">
        <v>1914</v>
      </c>
      <c r="CR486">
        <v>8.6E-3</v>
      </c>
      <c r="CS486">
        <v>4.0345000000000004</v>
      </c>
      <c r="CT486">
        <v>8.3599999999999994E-2</v>
      </c>
      <c r="CU486">
        <v>6.3192000000000004</v>
      </c>
      <c r="CV486" t="s">
        <v>1918</v>
      </c>
      <c r="CW486" t="s">
        <v>1914</v>
      </c>
      <c r="CX486">
        <v>1.38E-2</v>
      </c>
      <c r="CY486">
        <v>4.0664999999999996</v>
      </c>
      <c r="CZ486">
        <v>9.2700000000000005E-2</v>
      </c>
      <c r="DA486">
        <v>6.7032999999999996</v>
      </c>
      <c r="DB486" t="s">
        <v>1918</v>
      </c>
      <c r="DC486" t="s">
        <v>1914</v>
      </c>
      <c r="DD486">
        <v>3.0200000000000001E-2</v>
      </c>
      <c r="DE486">
        <v>2.3693</v>
      </c>
      <c r="DF486">
        <v>0.11119999999999999</v>
      </c>
      <c r="DG486">
        <v>5.2870999999999997</v>
      </c>
      <c r="DH486" t="s">
        <v>1917</v>
      </c>
      <c r="DI486" t="s">
        <v>1914</v>
      </c>
      <c r="DJ486">
        <v>3.8E-3</v>
      </c>
      <c r="DK486">
        <v>6.2773000000000003</v>
      </c>
      <c r="DL486">
        <v>0.14169999999999999</v>
      </c>
      <c r="DM486">
        <v>11.3695</v>
      </c>
      <c r="DN486" t="s">
        <v>1918</v>
      </c>
      <c r="DO486" t="s">
        <v>1914</v>
      </c>
      <c r="DP486">
        <v>3.5099999999999999E-2</v>
      </c>
      <c r="DQ486">
        <v>2.8218000000000001</v>
      </c>
      <c r="DR486">
        <v>0.2039</v>
      </c>
      <c r="DS486">
        <v>5.5716000000000001</v>
      </c>
      <c r="DT486">
        <v>7.7999999999999996E-3</v>
      </c>
      <c r="DU486">
        <v>0</v>
      </c>
    </row>
    <row r="487" spans="1:125" x14ac:dyDescent="0.25">
      <c r="A487">
        <v>0</v>
      </c>
      <c r="B487" t="s">
        <v>1919</v>
      </c>
      <c r="C487" t="s">
        <v>32</v>
      </c>
      <c r="D487" t="s">
        <v>1920</v>
      </c>
      <c r="E487" t="s">
        <v>1919</v>
      </c>
      <c r="F487">
        <v>1E-4</v>
      </c>
      <c r="G487">
        <v>35.222200000000001</v>
      </c>
      <c r="H487">
        <v>2.92E-2</v>
      </c>
      <c r="I487">
        <v>49.8371</v>
      </c>
      <c r="J487" t="s">
        <v>1920</v>
      </c>
      <c r="K487" t="s">
        <v>1919</v>
      </c>
      <c r="L487">
        <v>1E-4</v>
      </c>
      <c r="M487">
        <v>35.222200000000001</v>
      </c>
      <c r="N487">
        <v>2.92E-2</v>
      </c>
      <c r="O487">
        <v>49.8371</v>
      </c>
      <c r="P487" t="s">
        <v>1920</v>
      </c>
      <c r="Q487" t="s">
        <v>1919</v>
      </c>
      <c r="R487">
        <v>1.5299999999999999E-2</v>
      </c>
      <c r="S487">
        <v>4.0727000000000002</v>
      </c>
      <c r="T487">
        <v>6.7100000000000007E-2</v>
      </c>
      <c r="U487">
        <v>5.9653999999999998</v>
      </c>
      <c r="V487" t="s">
        <v>1920</v>
      </c>
      <c r="W487" t="s">
        <v>1919</v>
      </c>
      <c r="X487">
        <v>1E-4</v>
      </c>
      <c r="Y487">
        <v>29.666699999999999</v>
      </c>
      <c r="Z487">
        <v>1.95E-2</v>
      </c>
      <c r="AA487">
        <v>55.709299999999999</v>
      </c>
      <c r="AB487" t="s">
        <v>1920</v>
      </c>
      <c r="AC487" t="s">
        <v>1919</v>
      </c>
      <c r="AD487">
        <v>5.0000000000000001E-4</v>
      </c>
      <c r="AE487">
        <v>17.125</v>
      </c>
      <c r="AF487">
        <v>4.6300000000000001E-2</v>
      </c>
      <c r="AG487">
        <v>30.437100000000001</v>
      </c>
      <c r="AH487" t="s">
        <v>1920</v>
      </c>
      <c r="AI487" t="s">
        <v>1919</v>
      </c>
      <c r="AJ487">
        <v>2.0000000000000001E-4</v>
      </c>
      <c r="AK487">
        <v>23.043500000000002</v>
      </c>
      <c r="AL487">
        <v>4.2099999999999999E-2</v>
      </c>
      <c r="AM487">
        <v>45.821599999999997</v>
      </c>
      <c r="AN487" t="s">
        <v>1921</v>
      </c>
      <c r="AO487" t="s">
        <v>1919</v>
      </c>
      <c r="AP487">
        <v>0</v>
      </c>
      <c r="AQ487">
        <v>57.5</v>
      </c>
      <c r="AR487">
        <v>8.8000000000000005E-3</v>
      </c>
      <c r="AS487">
        <v>72.985600000000005</v>
      </c>
      <c r="AT487" t="e">
        <f>-SRQTQWSX</f>
        <v>#NAME?</v>
      </c>
      <c r="AU487" t="s">
        <v>1919</v>
      </c>
      <c r="AV487">
        <v>0</v>
      </c>
      <c r="AW487">
        <v>50</v>
      </c>
      <c r="AX487">
        <v>9.1999999999999998E-3</v>
      </c>
      <c r="AY487">
        <v>66.200299999999999</v>
      </c>
      <c r="AZ487" t="s">
        <v>1920</v>
      </c>
      <c r="BA487" t="s">
        <v>1919</v>
      </c>
      <c r="BB487">
        <v>0</v>
      </c>
      <c r="BC487">
        <v>49</v>
      </c>
      <c r="BD487">
        <v>9.9000000000000008E-3</v>
      </c>
      <c r="BE487">
        <v>64.549599999999998</v>
      </c>
      <c r="BF487" t="s">
        <v>1920</v>
      </c>
      <c r="BG487" t="s">
        <v>1919</v>
      </c>
      <c r="BH487">
        <v>1E-4</v>
      </c>
      <c r="BI487">
        <v>35.625</v>
      </c>
      <c r="BJ487">
        <v>2.35E-2</v>
      </c>
      <c r="BK487">
        <v>49.766100000000002</v>
      </c>
      <c r="BL487" t="s">
        <v>1920</v>
      </c>
      <c r="BM487" t="s">
        <v>1919</v>
      </c>
      <c r="BN487">
        <v>0</v>
      </c>
      <c r="BO487">
        <v>47.5</v>
      </c>
      <c r="BP487">
        <v>1.29E-2</v>
      </c>
      <c r="BQ487">
        <v>67.488399999999999</v>
      </c>
      <c r="BR487" t="s">
        <v>1920</v>
      </c>
      <c r="BS487" t="s">
        <v>1919</v>
      </c>
      <c r="BT487">
        <v>1.1000000000000001E-3</v>
      </c>
      <c r="BU487">
        <v>7.3647</v>
      </c>
      <c r="BV487">
        <v>9.7299999999999998E-2</v>
      </c>
      <c r="BW487">
        <v>9.827</v>
      </c>
      <c r="BX487" t="s">
        <v>1920</v>
      </c>
      <c r="BY487" t="s">
        <v>1919</v>
      </c>
      <c r="BZ487">
        <v>1.1000000000000001E-3</v>
      </c>
      <c r="CA487">
        <v>9.6527999999999992</v>
      </c>
      <c r="CB487">
        <v>8.8599999999999998E-2</v>
      </c>
      <c r="CC487">
        <v>12.2652</v>
      </c>
      <c r="CD487" t="s">
        <v>1920</v>
      </c>
      <c r="CE487" t="s">
        <v>1919</v>
      </c>
      <c r="CF487">
        <v>2.0000000000000001E-4</v>
      </c>
      <c r="CG487">
        <v>16.741900000000001</v>
      </c>
      <c r="CH487">
        <v>3.0499999999999999E-2</v>
      </c>
      <c r="CI487">
        <v>30.383700000000001</v>
      </c>
      <c r="CJ487" t="s">
        <v>1920</v>
      </c>
      <c r="CK487" t="s">
        <v>1919</v>
      </c>
      <c r="CL487">
        <v>0</v>
      </c>
      <c r="CM487">
        <v>55</v>
      </c>
      <c r="CN487">
        <v>6.1000000000000004E-3</v>
      </c>
      <c r="CO487">
        <v>68.773899999999998</v>
      </c>
      <c r="CP487" t="s">
        <v>1920</v>
      </c>
      <c r="CQ487" t="s">
        <v>1919</v>
      </c>
      <c r="CR487">
        <v>0</v>
      </c>
      <c r="CS487">
        <v>49</v>
      </c>
      <c r="CT487">
        <v>1.03E-2</v>
      </c>
      <c r="CU487">
        <v>69.552899999999994</v>
      </c>
      <c r="CV487" t="s">
        <v>1920</v>
      </c>
      <c r="CW487" t="s">
        <v>1919</v>
      </c>
      <c r="CX487">
        <v>0</v>
      </c>
      <c r="CY487">
        <v>43</v>
      </c>
      <c r="CZ487">
        <v>1.2500000000000001E-2</v>
      </c>
      <c r="DA487">
        <v>69.433700000000002</v>
      </c>
      <c r="DB487" t="s">
        <v>1920</v>
      </c>
      <c r="DC487" t="s">
        <v>1919</v>
      </c>
      <c r="DD487">
        <v>0</v>
      </c>
      <c r="DE487">
        <v>41</v>
      </c>
      <c r="DF487">
        <v>1.0999999999999999E-2</v>
      </c>
      <c r="DG487">
        <v>64.137200000000007</v>
      </c>
      <c r="DH487" t="s">
        <v>1920</v>
      </c>
      <c r="DI487" t="s">
        <v>1919</v>
      </c>
      <c r="DJ487">
        <v>0</v>
      </c>
      <c r="DK487">
        <v>35.5</v>
      </c>
      <c r="DL487">
        <v>3.1399999999999997E-2</v>
      </c>
      <c r="DM487">
        <v>54.131300000000003</v>
      </c>
      <c r="DN487" t="e">
        <f>-SRQTQWSX</f>
        <v>#NAME?</v>
      </c>
      <c r="DO487" t="s">
        <v>1919</v>
      </c>
      <c r="DP487">
        <v>2.0000000000000001E-4</v>
      </c>
      <c r="DQ487">
        <v>26.391300000000001</v>
      </c>
      <c r="DR487">
        <v>4.5100000000000001E-2</v>
      </c>
      <c r="DS487">
        <v>39.328200000000002</v>
      </c>
      <c r="DT487">
        <v>1E-3</v>
      </c>
      <c r="DU487">
        <v>0</v>
      </c>
    </row>
    <row r="488" spans="1:125" x14ac:dyDescent="0.25">
      <c r="A488">
        <v>0</v>
      </c>
      <c r="B488" t="s">
        <v>1922</v>
      </c>
      <c r="C488" t="s">
        <v>32</v>
      </c>
      <c r="D488" t="s">
        <v>1923</v>
      </c>
      <c r="E488" t="s">
        <v>1922</v>
      </c>
      <c r="F488">
        <v>0</v>
      </c>
      <c r="G488">
        <v>59.375</v>
      </c>
      <c r="H488">
        <v>2.4899999999999999E-2</v>
      </c>
      <c r="I488">
        <v>57.754800000000003</v>
      </c>
      <c r="J488" t="s">
        <v>1923</v>
      </c>
      <c r="K488" t="s">
        <v>1922</v>
      </c>
      <c r="L488">
        <v>0</v>
      </c>
      <c r="M488">
        <v>59.375</v>
      </c>
      <c r="N488">
        <v>2.4899999999999999E-2</v>
      </c>
      <c r="O488">
        <v>57.754800000000003</v>
      </c>
      <c r="P488" t="s">
        <v>1924</v>
      </c>
      <c r="Q488" t="s">
        <v>1922</v>
      </c>
      <c r="R488">
        <v>0</v>
      </c>
      <c r="S488">
        <v>62.857100000000003</v>
      </c>
      <c r="T488">
        <v>1.6899999999999998E-2</v>
      </c>
      <c r="U488">
        <v>57.746299999999998</v>
      </c>
      <c r="V488" t="s">
        <v>1923</v>
      </c>
      <c r="W488" t="s">
        <v>1922</v>
      </c>
      <c r="X488">
        <v>0</v>
      </c>
      <c r="Y488">
        <v>47</v>
      </c>
      <c r="Z488">
        <v>1.12E-2</v>
      </c>
      <c r="AA488">
        <v>81.486400000000003</v>
      </c>
      <c r="AB488" t="s">
        <v>1923</v>
      </c>
      <c r="AC488" t="s">
        <v>1922</v>
      </c>
      <c r="AD488">
        <v>2.0000000000000001E-4</v>
      </c>
      <c r="AE488">
        <v>26.3125</v>
      </c>
      <c r="AF488">
        <v>2.4899999999999999E-2</v>
      </c>
      <c r="AG488">
        <v>57.926699999999997</v>
      </c>
      <c r="AH488" t="s">
        <v>1923</v>
      </c>
      <c r="AI488" t="s">
        <v>1922</v>
      </c>
      <c r="AJ488">
        <v>1E-4</v>
      </c>
      <c r="AK488">
        <v>31.1111</v>
      </c>
      <c r="AL488">
        <v>3.5099999999999999E-2</v>
      </c>
      <c r="AM488">
        <v>55.982100000000003</v>
      </c>
      <c r="AN488" t="s">
        <v>1925</v>
      </c>
      <c r="AO488" t="s">
        <v>1922</v>
      </c>
      <c r="AP488">
        <v>0</v>
      </c>
      <c r="AQ488">
        <v>70</v>
      </c>
      <c r="AR488">
        <v>8.0999999999999996E-3</v>
      </c>
      <c r="AS488">
        <v>75.966499999999996</v>
      </c>
      <c r="AT488" t="s">
        <v>1923</v>
      </c>
      <c r="AU488" t="s">
        <v>1922</v>
      </c>
      <c r="AV488">
        <v>0</v>
      </c>
      <c r="AW488">
        <v>100</v>
      </c>
      <c r="AX488">
        <v>4.5999999999999999E-3</v>
      </c>
      <c r="AY488">
        <v>86.0381</v>
      </c>
      <c r="AZ488" t="e">
        <f>-VDRHSGPK</f>
        <v>#NAME?</v>
      </c>
      <c r="BA488" t="s">
        <v>1922</v>
      </c>
      <c r="BB488">
        <v>0</v>
      </c>
      <c r="BC488">
        <v>100</v>
      </c>
      <c r="BD488">
        <v>5.0000000000000001E-3</v>
      </c>
      <c r="BE488">
        <v>84.216800000000006</v>
      </c>
      <c r="BF488" t="e">
        <f>-VDRHSGPK</f>
        <v>#NAME?</v>
      </c>
      <c r="BG488" t="s">
        <v>1922</v>
      </c>
      <c r="BH488">
        <v>0</v>
      </c>
      <c r="BI488">
        <v>58.125</v>
      </c>
      <c r="BJ488">
        <v>1.84E-2</v>
      </c>
      <c r="BK488">
        <v>63.362000000000002</v>
      </c>
      <c r="BL488" t="e">
        <f>-VDRHSGPK</f>
        <v>#NAME?</v>
      </c>
      <c r="BM488" t="s">
        <v>1922</v>
      </c>
      <c r="BN488">
        <v>0</v>
      </c>
      <c r="BO488">
        <v>50</v>
      </c>
      <c r="BP488">
        <v>1.6500000000000001E-2</v>
      </c>
      <c r="BQ488">
        <v>56.834000000000003</v>
      </c>
      <c r="BR488" t="e">
        <f>-VDRHSGPK</f>
        <v>#NAME?</v>
      </c>
      <c r="BS488" t="s">
        <v>1922</v>
      </c>
      <c r="BT488">
        <v>0</v>
      </c>
      <c r="BU488">
        <v>75</v>
      </c>
      <c r="BV488">
        <v>1.5800000000000002E-2</v>
      </c>
      <c r="BW488">
        <v>76.613799999999998</v>
      </c>
      <c r="BX488" t="s">
        <v>1926</v>
      </c>
      <c r="BY488" t="s">
        <v>1922</v>
      </c>
      <c r="BZ488">
        <v>0</v>
      </c>
      <c r="CA488">
        <v>70</v>
      </c>
      <c r="CB488">
        <v>1.6899999999999998E-2</v>
      </c>
      <c r="CC488">
        <v>72.349999999999994</v>
      </c>
      <c r="CD488" t="s">
        <v>1926</v>
      </c>
      <c r="CE488" t="s">
        <v>1922</v>
      </c>
      <c r="CF488">
        <v>0</v>
      </c>
      <c r="CG488">
        <v>80</v>
      </c>
      <c r="CH488">
        <v>7.7000000000000002E-3</v>
      </c>
      <c r="CI488">
        <v>82.516499999999994</v>
      </c>
      <c r="CJ488" t="s">
        <v>1926</v>
      </c>
      <c r="CK488" t="s">
        <v>1922</v>
      </c>
      <c r="CL488">
        <v>0</v>
      </c>
      <c r="CM488">
        <v>100</v>
      </c>
      <c r="CN488">
        <v>3.8999999999999998E-3</v>
      </c>
      <c r="CO488">
        <v>83.983000000000004</v>
      </c>
      <c r="CP488" t="e">
        <f>-VDRHSGPK</f>
        <v>#NAME?</v>
      </c>
      <c r="CQ488" t="s">
        <v>1922</v>
      </c>
      <c r="CR488">
        <v>0</v>
      </c>
      <c r="CS488">
        <v>50</v>
      </c>
      <c r="CT488">
        <v>1.34E-2</v>
      </c>
      <c r="CU488">
        <v>58.561399999999999</v>
      </c>
      <c r="CV488" t="e">
        <f>-VDRHSGPK</f>
        <v>#NAME?</v>
      </c>
      <c r="CW488" t="s">
        <v>1922</v>
      </c>
      <c r="CX488">
        <v>0</v>
      </c>
      <c r="CY488">
        <v>55</v>
      </c>
      <c r="CZ488">
        <v>1.4999999999999999E-2</v>
      </c>
      <c r="DA488">
        <v>61.952100000000002</v>
      </c>
      <c r="DB488" t="e">
        <f>-VDRHSGPK</f>
        <v>#NAME?</v>
      </c>
      <c r="DC488" t="s">
        <v>1922</v>
      </c>
      <c r="DD488">
        <v>0</v>
      </c>
      <c r="DE488">
        <v>80</v>
      </c>
      <c r="DF488">
        <v>6.7000000000000002E-3</v>
      </c>
      <c r="DG488">
        <v>80.666700000000006</v>
      </c>
      <c r="DH488" t="s">
        <v>1926</v>
      </c>
      <c r="DI488" t="s">
        <v>1922</v>
      </c>
      <c r="DJ488">
        <v>0</v>
      </c>
      <c r="DK488">
        <v>85</v>
      </c>
      <c r="DL488">
        <v>1.35E-2</v>
      </c>
      <c r="DM488">
        <v>82.291600000000003</v>
      </c>
      <c r="DN488" t="s">
        <v>1926</v>
      </c>
      <c r="DO488" t="s">
        <v>1922</v>
      </c>
      <c r="DP488">
        <v>0</v>
      </c>
      <c r="DQ488">
        <v>65</v>
      </c>
      <c r="DR488">
        <v>1.6500000000000001E-2</v>
      </c>
      <c r="DS488">
        <v>73.854299999999995</v>
      </c>
      <c r="DT488">
        <v>0</v>
      </c>
      <c r="DU488">
        <v>0</v>
      </c>
    </row>
    <row r="489" spans="1:125" x14ac:dyDescent="0.25">
      <c r="A489">
        <v>0</v>
      </c>
      <c r="B489" t="s">
        <v>1927</v>
      </c>
      <c r="C489" t="s">
        <v>32</v>
      </c>
      <c r="D489" t="s">
        <v>1928</v>
      </c>
      <c r="E489" t="s">
        <v>1927</v>
      </c>
      <c r="F489">
        <v>1E-4</v>
      </c>
      <c r="G489">
        <v>33.545499999999997</v>
      </c>
      <c r="H489">
        <v>1.46E-2</v>
      </c>
      <c r="I489">
        <v>81.710499999999996</v>
      </c>
      <c r="J489" t="s">
        <v>1928</v>
      </c>
      <c r="K489" t="s">
        <v>1927</v>
      </c>
      <c r="L489">
        <v>1E-4</v>
      </c>
      <c r="M489">
        <v>33.545499999999997</v>
      </c>
      <c r="N489">
        <v>1.46E-2</v>
      </c>
      <c r="O489">
        <v>81.710499999999996</v>
      </c>
      <c r="P489" t="s">
        <v>1929</v>
      </c>
      <c r="Q489" t="s">
        <v>1927</v>
      </c>
      <c r="R489">
        <v>2.0000000000000001E-4</v>
      </c>
      <c r="S489">
        <v>28.055599999999998</v>
      </c>
      <c r="T489">
        <v>1.2699999999999999E-2</v>
      </c>
      <c r="U489">
        <v>74.130799999999994</v>
      </c>
      <c r="V489" t="s">
        <v>1929</v>
      </c>
      <c r="W489" t="s">
        <v>1927</v>
      </c>
      <c r="X489">
        <v>1E-4</v>
      </c>
      <c r="Y489">
        <v>29.833300000000001</v>
      </c>
      <c r="Z489">
        <v>1.29E-2</v>
      </c>
      <c r="AA489">
        <v>75.694299999999998</v>
      </c>
      <c r="AB489" t="s">
        <v>1929</v>
      </c>
      <c r="AC489" t="s">
        <v>1927</v>
      </c>
      <c r="AD489">
        <v>1E-4</v>
      </c>
      <c r="AE489">
        <v>38</v>
      </c>
      <c r="AF489">
        <v>1.2200000000000001E-2</v>
      </c>
      <c r="AG489">
        <v>87.103700000000003</v>
      </c>
      <c r="AH489" t="s">
        <v>1930</v>
      </c>
      <c r="AI489" t="s">
        <v>1927</v>
      </c>
      <c r="AJ489">
        <v>1E-4</v>
      </c>
      <c r="AK489">
        <v>41</v>
      </c>
      <c r="AL489">
        <v>1.7100000000000001E-2</v>
      </c>
      <c r="AM489">
        <v>88.617599999999996</v>
      </c>
      <c r="AN489" t="s">
        <v>1929</v>
      </c>
      <c r="AO489" t="s">
        <v>1927</v>
      </c>
      <c r="AP489">
        <v>4.0000000000000002E-4</v>
      </c>
      <c r="AQ489">
        <v>20.716999999999999</v>
      </c>
      <c r="AR489">
        <v>1.8100000000000002E-2</v>
      </c>
      <c r="AS489">
        <v>45.162799999999997</v>
      </c>
      <c r="AT489" t="s">
        <v>1931</v>
      </c>
      <c r="AU489" t="s">
        <v>1927</v>
      </c>
      <c r="AV489">
        <v>0</v>
      </c>
      <c r="AW489">
        <v>32</v>
      </c>
      <c r="AX489">
        <v>1.03E-2</v>
      </c>
      <c r="AY489">
        <v>62.818399999999997</v>
      </c>
      <c r="AZ489" t="s">
        <v>1930</v>
      </c>
      <c r="BA489" t="s">
        <v>1927</v>
      </c>
      <c r="BB489">
        <v>0</v>
      </c>
      <c r="BC489">
        <v>32.333300000000001</v>
      </c>
      <c r="BD489">
        <v>1.2800000000000001E-2</v>
      </c>
      <c r="BE489">
        <v>56.377000000000002</v>
      </c>
      <c r="BF489" t="s">
        <v>1929</v>
      </c>
      <c r="BG489" t="s">
        <v>1927</v>
      </c>
      <c r="BH489">
        <v>2.3999999999999998E-3</v>
      </c>
      <c r="BI489">
        <v>8.7347999999999999</v>
      </c>
      <c r="BJ489">
        <v>3.3099999999999997E-2</v>
      </c>
      <c r="BK489">
        <v>32.392299999999999</v>
      </c>
      <c r="BL489" t="s">
        <v>1930</v>
      </c>
      <c r="BM489" t="s">
        <v>1927</v>
      </c>
      <c r="BN489">
        <v>4.1999999999999997E-3</v>
      </c>
      <c r="BO489">
        <v>6.1528999999999998</v>
      </c>
      <c r="BP489">
        <v>6.5699999999999995E-2</v>
      </c>
      <c r="BQ489">
        <v>12.381600000000001</v>
      </c>
      <c r="BR489" t="s">
        <v>1931</v>
      </c>
      <c r="BS489" t="s">
        <v>1927</v>
      </c>
      <c r="BT489">
        <v>1E-4</v>
      </c>
      <c r="BU489">
        <v>22.909099999999999</v>
      </c>
      <c r="BV489">
        <v>3.39E-2</v>
      </c>
      <c r="BW489">
        <v>43.804699999999997</v>
      </c>
      <c r="BX489" t="s">
        <v>1929</v>
      </c>
      <c r="BY489" t="s">
        <v>1927</v>
      </c>
      <c r="BZ489">
        <v>2.0000000000000001E-4</v>
      </c>
      <c r="CA489">
        <v>21.05</v>
      </c>
      <c r="CB489">
        <v>2.35E-2</v>
      </c>
      <c r="CC489">
        <v>58.648099999999999</v>
      </c>
      <c r="CD489" t="s">
        <v>1929</v>
      </c>
      <c r="CE489" t="s">
        <v>1927</v>
      </c>
      <c r="CF489">
        <v>0</v>
      </c>
      <c r="CG489">
        <v>30.5</v>
      </c>
      <c r="CH489">
        <v>1.03E-2</v>
      </c>
      <c r="CI489">
        <v>71.905500000000004</v>
      </c>
      <c r="CJ489" t="s">
        <v>1930</v>
      </c>
      <c r="CK489" t="s">
        <v>1927</v>
      </c>
      <c r="CL489">
        <v>1E-4</v>
      </c>
      <c r="CM489">
        <v>18.866700000000002</v>
      </c>
      <c r="CN489">
        <v>1.2500000000000001E-2</v>
      </c>
      <c r="CO489">
        <v>42.853000000000002</v>
      </c>
      <c r="CP489" t="s">
        <v>1930</v>
      </c>
      <c r="CQ489" t="s">
        <v>1927</v>
      </c>
      <c r="CR489">
        <v>1.6999999999999999E-3</v>
      </c>
      <c r="CS489">
        <v>8.6328999999999994</v>
      </c>
      <c r="CT489">
        <v>3.5400000000000001E-2</v>
      </c>
      <c r="CU489">
        <v>22.778400000000001</v>
      </c>
      <c r="CV489" t="s">
        <v>1930</v>
      </c>
      <c r="CW489" t="s">
        <v>1927</v>
      </c>
      <c r="CX489">
        <v>5.1999999999999998E-3</v>
      </c>
      <c r="CY489">
        <v>6.5603999999999996</v>
      </c>
      <c r="CZ489">
        <v>4.4699999999999997E-2</v>
      </c>
      <c r="DA489">
        <v>20.938099999999999</v>
      </c>
      <c r="DB489" t="s">
        <v>1930</v>
      </c>
      <c r="DC489" t="s">
        <v>1927</v>
      </c>
      <c r="DD489">
        <v>2.9999999999999997E-4</v>
      </c>
      <c r="DE489">
        <v>18</v>
      </c>
      <c r="DF489">
        <v>2.1100000000000001E-2</v>
      </c>
      <c r="DG489">
        <v>41.223300000000002</v>
      </c>
      <c r="DH489" t="s">
        <v>1929</v>
      </c>
      <c r="DI489" t="s">
        <v>1927</v>
      </c>
      <c r="DJ489">
        <v>1E-4</v>
      </c>
      <c r="DK489">
        <v>25.928599999999999</v>
      </c>
      <c r="DL489">
        <v>2.93E-2</v>
      </c>
      <c r="DM489">
        <v>56.681899999999999</v>
      </c>
      <c r="DN489" t="s">
        <v>1929</v>
      </c>
      <c r="DO489" t="s">
        <v>1927</v>
      </c>
      <c r="DP489">
        <v>8.9999999999999998E-4</v>
      </c>
      <c r="DQ489">
        <v>15.4412</v>
      </c>
      <c r="DR489">
        <v>6.4600000000000005E-2</v>
      </c>
      <c r="DS489">
        <v>28.184699999999999</v>
      </c>
      <c r="DT489">
        <v>8.0000000000000004E-4</v>
      </c>
      <c r="DU489">
        <v>0</v>
      </c>
    </row>
    <row r="490" spans="1:125" x14ac:dyDescent="0.25">
      <c r="A490">
        <v>0</v>
      </c>
      <c r="B490" t="s">
        <v>1932</v>
      </c>
      <c r="C490" t="s">
        <v>32</v>
      </c>
      <c r="D490" t="s">
        <v>1933</v>
      </c>
      <c r="E490" t="s">
        <v>1932</v>
      </c>
      <c r="F490">
        <v>0</v>
      </c>
      <c r="G490">
        <v>90</v>
      </c>
      <c r="H490">
        <v>1.34E-2</v>
      </c>
      <c r="I490">
        <v>84.85</v>
      </c>
      <c r="J490" t="s">
        <v>1933</v>
      </c>
      <c r="K490" t="s">
        <v>1932</v>
      </c>
      <c r="L490">
        <v>0</v>
      </c>
      <c r="M490">
        <v>90</v>
      </c>
      <c r="N490">
        <v>1.34E-2</v>
      </c>
      <c r="O490">
        <v>84.85</v>
      </c>
      <c r="P490" t="s">
        <v>1933</v>
      </c>
      <c r="Q490" t="s">
        <v>1932</v>
      </c>
      <c r="R490">
        <v>1E-4</v>
      </c>
      <c r="S490">
        <v>42</v>
      </c>
      <c r="T490">
        <v>2.8400000000000002E-2</v>
      </c>
      <c r="U490">
        <v>27.7944</v>
      </c>
      <c r="V490" t="s">
        <v>1933</v>
      </c>
      <c r="W490" t="s">
        <v>1932</v>
      </c>
      <c r="X490">
        <v>0</v>
      </c>
      <c r="Y490">
        <v>55</v>
      </c>
      <c r="Z490">
        <v>2.52E-2</v>
      </c>
      <c r="AA490">
        <v>43.145800000000001</v>
      </c>
      <c r="AB490" t="s">
        <v>1933</v>
      </c>
      <c r="AC490" t="s">
        <v>1932</v>
      </c>
      <c r="AD490">
        <v>0</v>
      </c>
      <c r="AE490">
        <v>49</v>
      </c>
      <c r="AF490">
        <v>3.78E-2</v>
      </c>
      <c r="AG490">
        <v>38.697000000000003</v>
      </c>
      <c r="AH490" t="s">
        <v>1933</v>
      </c>
      <c r="AI490" t="s">
        <v>1932</v>
      </c>
      <c r="AJ490">
        <v>1E-4</v>
      </c>
      <c r="AK490">
        <v>40.5</v>
      </c>
      <c r="AL490">
        <v>5.2900000000000003E-2</v>
      </c>
      <c r="AM490">
        <v>33.768900000000002</v>
      </c>
      <c r="AN490" t="s">
        <v>1933</v>
      </c>
      <c r="AO490" t="s">
        <v>1932</v>
      </c>
      <c r="AP490">
        <v>0</v>
      </c>
      <c r="AQ490">
        <v>90</v>
      </c>
      <c r="AR490">
        <v>5.4000000000000003E-3</v>
      </c>
      <c r="AS490">
        <v>87.197999999999993</v>
      </c>
      <c r="AT490" t="s">
        <v>1933</v>
      </c>
      <c r="AU490" t="s">
        <v>1932</v>
      </c>
      <c r="AV490">
        <v>0</v>
      </c>
      <c r="AW490">
        <v>100</v>
      </c>
      <c r="AX490">
        <v>4.8999999999999998E-3</v>
      </c>
      <c r="AY490">
        <v>84.538499999999999</v>
      </c>
      <c r="AZ490" t="s">
        <v>1933</v>
      </c>
      <c r="BA490" t="s">
        <v>1932</v>
      </c>
      <c r="BB490">
        <v>0</v>
      </c>
      <c r="BC490">
        <v>100</v>
      </c>
      <c r="BD490">
        <v>5.4999999999999997E-3</v>
      </c>
      <c r="BE490">
        <v>82.158500000000004</v>
      </c>
      <c r="BF490" t="s">
        <v>1933</v>
      </c>
      <c r="BG490" t="s">
        <v>1932</v>
      </c>
      <c r="BH490">
        <v>0</v>
      </c>
      <c r="BI490">
        <v>67.5</v>
      </c>
      <c r="BJ490">
        <v>1.6400000000000001E-2</v>
      </c>
      <c r="BK490">
        <v>69.787800000000004</v>
      </c>
      <c r="BL490" t="s">
        <v>1933</v>
      </c>
      <c r="BM490" t="s">
        <v>1932</v>
      </c>
      <c r="BN490">
        <v>0</v>
      </c>
      <c r="BO490">
        <v>80</v>
      </c>
      <c r="BP490">
        <v>8.9999999999999993E-3</v>
      </c>
      <c r="BQ490">
        <v>81.644800000000004</v>
      </c>
      <c r="BR490" t="s">
        <v>1933</v>
      </c>
      <c r="BS490" t="s">
        <v>1932</v>
      </c>
      <c r="BT490">
        <v>0</v>
      </c>
      <c r="BU490">
        <v>85</v>
      </c>
      <c r="BV490">
        <v>1.3599999999999999E-2</v>
      </c>
      <c r="BW490">
        <v>81.998999999999995</v>
      </c>
      <c r="BX490" t="s">
        <v>1933</v>
      </c>
      <c r="BY490" t="s">
        <v>1932</v>
      </c>
      <c r="BZ490">
        <v>0</v>
      </c>
      <c r="CA490">
        <v>75</v>
      </c>
      <c r="CB490">
        <v>1.4999999999999999E-2</v>
      </c>
      <c r="CC490">
        <v>77.028899999999993</v>
      </c>
      <c r="CD490" t="s">
        <v>1933</v>
      </c>
      <c r="CE490" t="s">
        <v>1932</v>
      </c>
      <c r="CF490">
        <v>0</v>
      </c>
      <c r="CG490">
        <v>70</v>
      </c>
      <c r="CH490">
        <v>7.4999999999999997E-3</v>
      </c>
      <c r="CI490">
        <v>83.066100000000006</v>
      </c>
      <c r="CJ490" t="s">
        <v>1933</v>
      </c>
      <c r="CK490" t="s">
        <v>1932</v>
      </c>
      <c r="CL490">
        <v>0</v>
      </c>
      <c r="CM490">
        <v>100</v>
      </c>
      <c r="CN490">
        <v>3.3999999999999998E-3</v>
      </c>
      <c r="CO490">
        <v>87.239400000000003</v>
      </c>
      <c r="CP490" t="s">
        <v>1933</v>
      </c>
      <c r="CQ490" t="s">
        <v>1932</v>
      </c>
      <c r="CR490">
        <v>0</v>
      </c>
      <c r="CS490">
        <v>75</v>
      </c>
      <c r="CT490">
        <v>7.4999999999999997E-3</v>
      </c>
      <c r="CU490">
        <v>81.701099999999997</v>
      </c>
      <c r="CV490" t="s">
        <v>1933</v>
      </c>
      <c r="CW490" t="s">
        <v>1932</v>
      </c>
      <c r="CX490">
        <v>0</v>
      </c>
      <c r="CY490">
        <v>77.5</v>
      </c>
      <c r="CZ490">
        <v>9.1999999999999998E-3</v>
      </c>
      <c r="DA490">
        <v>81.4221</v>
      </c>
      <c r="DB490" t="s">
        <v>1933</v>
      </c>
      <c r="DC490" t="s">
        <v>1932</v>
      </c>
      <c r="DD490">
        <v>0</v>
      </c>
      <c r="DE490">
        <v>80</v>
      </c>
      <c r="DF490">
        <v>6.6E-3</v>
      </c>
      <c r="DG490">
        <v>81.017799999999994</v>
      </c>
      <c r="DH490" t="s">
        <v>1933</v>
      </c>
      <c r="DI490" t="s">
        <v>1932</v>
      </c>
      <c r="DJ490">
        <v>0</v>
      </c>
      <c r="DK490">
        <v>85</v>
      </c>
      <c r="DL490">
        <v>1.03E-2</v>
      </c>
      <c r="DM490">
        <v>88.756500000000003</v>
      </c>
      <c r="DN490" t="s">
        <v>1933</v>
      </c>
      <c r="DO490" t="s">
        <v>1932</v>
      </c>
      <c r="DP490">
        <v>0</v>
      </c>
      <c r="DQ490">
        <v>75</v>
      </c>
      <c r="DR490">
        <v>1.14E-2</v>
      </c>
      <c r="DS490">
        <v>84.350499999999997</v>
      </c>
      <c r="DT490">
        <v>0</v>
      </c>
      <c r="DU490">
        <v>0</v>
      </c>
    </row>
    <row r="491" spans="1:125" x14ac:dyDescent="0.25">
      <c r="A491">
        <v>0</v>
      </c>
      <c r="B491" t="s">
        <v>1934</v>
      </c>
      <c r="C491" t="s">
        <v>32</v>
      </c>
      <c r="D491" t="s">
        <v>1935</v>
      </c>
      <c r="E491" t="s">
        <v>1934</v>
      </c>
      <c r="F491">
        <v>2.0000000000000001E-4</v>
      </c>
      <c r="G491">
        <v>30.333300000000001</v>
      </c>
      <c r="H491">
        <v>1.8800000000000001E-2</v>
      </c>
      <c r="I491">
        <v>70.961200000000005</v>
      </c>
      <c r="J491" t="s">
        <v>1935</v>
      </c>
      <c r="K491" t="s">
        <v>1934</v>
      </c>
      <c r="L491">
        <v>2.0000000000000001E-4</v>
      </c>
      <c r="M491">
        <v>30.333300000000001</v>
      </c>
      <c r="N491">
        <v>1.8800000000000001E-2</v>
      </c>
      <c r="O491">
        <v>70.961200000000005</v>
      </c>
      <c r="P491" t="s">
        <v>1936</v>
      </c>
      <c r="Q491" t="s">
        <v>1934</v>
      </c>
      <c r="R491">
        <v>2.0999999999999999E-3</v>
      </c>
      <c r="S491">
        <v>10.4236</v>
      </c>
      <c r="T491">
        <v>2.1100000000000001E-2</v>
      </c>
      <c r="U491">
        <v>44.0657</v>
      </c>
      <c r="V491" t="s">
        <v>1935</v>
      </c>
      <c r="W491" t="s">
        <v>1934</v>
      </c>
      <c r="X491">
        <v>1E-4</v>
      </c>
      <c r="Y491">
        <v>26.875</v>
      </c>
      <c r="Z491">
        <v>1.44E-2</v>
      </c>
      <c r="AA491">
        <v>70.842600000000004</v>
      </c>
      <c r="AB491" t="s">
        <v>1935</v>
      </c>
      <c r="AC491" t="s">
        <v>1934</v>
      </c>
      <c r="AD491">
        <v>4.0000000000000002E-4</v>
      </c>
      <c r="AE491">
        <v>18.578900000000001</v>
      </c>
      <c r="AF491">
        <v>2.8899999999999999E-2</v>
      </c>
      <c r="AG491">
        <v>50.755800000000001</v>
      </c>
      <c r="AH491" t="s">
        <v>1935</v>
      </c>
      <c r="AI491" t="s">
        <v>1934</v>
      </c>
      <c r="AJ491">
        <v>2.9999999999999997E-4</v>
      </c>
      <c r="AK491">
        <v>21.433299999999999</v>
      </c>
      <c r="AL491">
        <v>3.2199999999999999E-2</v>
      </c>
      <c r="AM491">
        <v>60.795400000000001</v>
      </c>
      <c r="AN491" t="s">
        <v>1937</v>
      </c>
      <c r="AO491" t="s">
        <v>1934</v>
      </c>
      <c r="AP491">
        <v>0</v>
      </c>
      <c r="AQ491">
        <v>42.666699999999999</v>
      </c>
      <c r="AR491">
        <v>8.3000000000000001E-3</v>
      </c>
      <c r="AS491">
        <v>75.234300000000005</v>
      </c>
      <c r="AT491" t="s">
        <v>1935</v>
      </c>
      <c r="AU491" t="s">
        <v>1934</v>
      </c>
      <c r="AV491">
        <v>0</v>
      </c>
      <c r="AW491">
        <v>39</v>
      </c>
      <c r="AX491">
        <v>6.7000000000000002E-3</v>
      </c>
      <c r="AY491">
        <v>76.147999999999996</v>
      </c>
      <c r="AZ491" t="s">
        <v>1935</v>
      </c>
      <c r="BA491" t="s">
        <v>1934</v>
      </c>
      <c r="BB491">
        <v>0</v>
      </c>
      <c r="BC491">
        <v>44</v>
      </c>
      <c r="BD491">
        <v>7.1000000000000004E-3</v>
      </c>
      <c r="BE491">
        <v>74.808800000000005</v>
      </c>
      <c r="BF491" t="s">
        <v>1935</v>
      </c>
      <c r="BG491" t="s">
        <v>1934</v>
      </c>
      <c r="BH491">
        <v>5.0000000000000001E-4</v>
      </c>
      <c r="BI491">
        <v>19.666699999999999</v>
      </c>
      <c r="BJ491">
        <v>1.7299999999999999E-2</v>
      </c>
      <c r="BK491">
        <v>66.773300000000006</v>
      </c>
      <c r="BL491" t="s">
        <v>1935</v>
      </c>
      <c r="BM491" t="s">
        <v>1934</v>
      </c>
      <c r="BN491">
        <v>0</v>
      </c>
      <c r="BO491">
        <v>41.666699999999999</v>
      </c>
      <c r="BP491">
        <v>9.4000000000000004E-3</v>
      </c>
      <c r="BQ491">
        <v>79.973500000000001</v>
      </c>
      <c r="BR491" t="s">
        <v>1935</v>
      </c>
      <c r="BS491" t="s">
        <v>1934</v>
      </c>
      <c r="BT491">
        <v>8.0000000000000004E-4</v>
      </c>
      <c r="BU491">
        <v>8.6311999999999998</v>
      </c>
      <c r="BV491">
        <v>5.1999999999999998E-2</v>
      </c>
      <c r="BW491">
        <v>26.7971</v>
      </c>
      <c r="BX491" t="s">
        <v>1935</v>
      </c>
      <c r="BY491" t="s">
        <v>1934</v>
      </c>
      <c r="BZ491">
        <v>4.0000000000000002E-4</v>
      </c>
      <c r="CA491">
        <v>15.545500000000001</v>
      </c>
      <c r="CB491">
        <v>3.1699999999999999E-2</v>
      </c>
      <c r="CC491">
        <v>45.7318</v>
      </c>
      <c r="CD491" t="s">
        <v>1935</v>
      </c>
      <c r="CE491" t="s">
        <v>1934</v>
      </c>
      <c r="CF491">
        <v>5.0000000000000001E-4</v>
      </c>
      <c r="CG491">
        <v>11.728300000000001</v>
      </c>
      <c r="CH491">
        <v>2.2499999999999999E-2</v>
      </c>
      <c r="CI491">
        <v>40.734400000000001</v>
      </c>
      <c r="CJ491" t="s">
        <v>1935</v>
      </c>
      <c r="CK491" t="s">
        <v>1934</v>
      </c>
      <c r="CL491">
        <v>0</v>
      </c>
      <c r="CM491">
        <v>40</v>
      </c>
      <c r="CN491">
        <v>4.7999999999999996E-3</v>
      </c>
      <c r="CO491">
        <v>77.668999999999997</v>
      </c>
      <c r="CP491" t="s">
        <v>1935</v>
      </c>
      <c r="CQ491" t="s">
        <v>1934</v>
      </c>
      <c r="CR491">
        <v>0</v>
      </c>
      <c r="CS491">
        <v>38.333300000000001</v>
      </c>
      <c r="CT491">
        <v>8.5000000000000006E-3</v>
      </c>
      <c r="CU491">
        <v>77.266300000000001</v>
      </c>
      <c r="CV491" t="s">
        <v>1935</v>
      </c>
      <c r="CW491" t="s">
        <v>1934</v>
      </c>
      <c r="CX491">
        <v>1E-4</v>
      </c>
      <c r="CY491">
        <v>39.5</v>
      </c>
      <c r="CZ491">
        <v>0.01</v>
      </c>
      <c r="DA491">
        <v>78.368499999999997</v>
      </c>
      <c r="DB491" t="s">
        <v>1935</v>
      </c>
      <c r="DC491" t="s">
        <v>1934</v>
      </c>
      <c r="DD491">
        <v>0</v>
      </c>
      <c r="DE491">
        <v>40</v>
      </c>
      <c r="DF491">
        <v>7.7000000000000002E-3</v>
      </c>
      <c r="DG491">
        <v>76.372100000000003</v>
      </c>
      <c r="DH491" t="s">
        <v>1935</v>
      </c>
      <c r="DI491" t="s">
        <v>1934</v>
      </c>
      <c r="DJ491">
        <v>1E-4</v>
      </c>
      <c r="DK491">
        <v>33</v>
      </c>
      <c r="DL491">
        <v>1.9800000000000002E-2</v>
      </c>
      <c r="DM491">
        <v>70.6417</v>
      </c>
      <c r="DN491" t="s">
        <v>1938</v>
      </c>
      <c r="DO491" t="s">
        <v>1934</v>
      </c>
      <c r="DP491">
        <v>0</v>
      </c>
      <c r="DQ491">
        <v>43.5</v>
      </c>
      <c r="DR491">
        <v>1.4500000000000001E-2</v>
      </c>
      <c r="DS491">
        <v>77.838200000000001</v>
      </c>
      <c r="DT491">
        <v>2.9999999999999997E-4</v>
      </c>
      <c r="DU491">
        <v>0</v>
      </c>
    </row>
    <row r="492" spans="1:125" x14ac:dyDescent="0.25">
      <c r="A492">
        <v>0</v>
      </c>
      <c r="B492" t="s">
        <v>1939</v>
      </c>
      <c r="C492" t="s">
        <v>32</v>
      </c>
      <c r="D492" t="s">
        <v>1940</v>
      </c>
      <c r="E492" t="s">
        <v>1939</v>
      </c>
      <c r="F492">
        <v>0</v>
      </c>
      <c r="G492">
        <v>71.25</v>
      </c>
      <c r="H492">
        <v>1.0999999999999999E-2</v>
      </c>
      <c r="I492">
        <v>90.737099999999998</v>
      </c>
      <c r="J492" t="s">
        <v>1940</v>
      </c>
      <c r="K492" t="s">
        <v>1939</v>
      </c>
      <c r="L492">
        <v>0</v>
      </c>
      <c r="M492">
        <v>71.25</v>
      </c>
      <c r="N492">
        <v>1.0999999999999999E-2</v>
      </c>
      <c r="O492">
        <v>90.737099999999998</v>
      </c>
      <c r="P492" t="s">
        <v>1940</v>
      </c>
      <c r="Q492" t="s">
        <v>1939</v>
      </c>
      <c r="R492">
        <v>0</v>
      </c>
      <c r="S492">
        <v>87.5</v>
      </c>
      <c r="T492">
        <v>6.8999999999999999E-3</v>
      </c>
      <c r="U492">
        <v>95.003600000000006</v>
      </c>
      <c r="V492" t="s">
        <v>1940</v>
      </c>
      <c r="W492" t="s">
        <v>1939</v>
      </c>
      <c r="X492">
        <v>0</v>
      </c>
      <c r="Y492">
        <v>55</v>
      </c>
      <c r="Z492">
        <v>1.03E-2</v>
      </c>
      <c r="AA492">
        <v>84.710400000000007</v>
      </c>
      <c r="AB492" t="s">
        <v>1940</v>
      </c>
      <c r="AC492" t="s">
        <v>1939</v>
      </c>
      <c r="AD492">
        <v>2.9999999999999997E-4</v>
      </c>
      <c r="AE492">
        <v>22.517199999999999</v>
      </c>
      <c r="AF492">
        <v>3.7100000000000001E-2</v>
      </c>
      <c r="AG492">
        <v>39.467399999999998</v>
      </c>
      <c r="AH492" t="s">
        <v>1941</v>
      </c>
      <c r="AI492" t="s">
        <v>1939</v>
      </c>
      <c r="AJ492">
        <v>2.0000000000000001E-4</v>
      </c>
      <c r="AK492">
        <v>25.470600000000001</v>
      </c>
      <c r="AL492">
        <v>4.1000000000000002E-2</v>
      </c>
      <c r="AM492">
        <v>47.213299999999997</v>
      </c>
      <c r="AN492" t="e">
        <f>-TDTVVLRS</f>
        <v>#NAME?</v>
      </c>
      <c r="AO492" t="s">
        <v>1939</v>
      </c>
      <c r="AP492">
        <v>0</v>
      </c>
      <c r="AQ492">
        <v>80</v>
      </c>
      <c r="AR492">
        <v>4.4999999999999997E-3</v>
      </c>
      <c r="AS492">
        <v>91.215699999999998</v>
      </c>
      <c r="AT492" t="e">
        <f>-TDTVVLRS</f>
        <v>#NAME?</v>
      </c>
      <c r="AU492" t="s">
        <v>1939</v>
      </c>
      <c r="AV492">
        <v>0</v>
      </c>
      <c r="AW492">
        <v>100</v>
      </c>
      <c r="AX492">
        <v>3.3999999999999998E-3</v>
      </c>
      <c r="AY492">
        <v>91.579700000000003</v>
      </c>
      <c r="AZ492" t="e">
        <f>-TDTVVLRS</f>
        <v>#NAME?</v>
      </c>
      <c r="BA492" t="s">
        <v>1939</v>
      </c>
      <c r="BB492">
        <v>0</v>
      </c>
      <c r="BC492">
        <v>100</v>
      </c>
      <c r="BD492">
        <v>4.1000000000000003E-3</v>
      </c>
      <c r="BE492">
        <v>88.773200000000003</v>
      </c>
      <c r="BF492" t="s">
        <v>1942</v>
      </c>
      <c r="BG492" t="s">
        <v>1939</v>
      </c>
      <c r="BH492">
        <v>0</v>
      </c>
      <c r="BI492">
        <v>56.875</v>
      </c>
      <c r="BJ492">
        <v>1.37E-2</v>
      </c>
      <c r="BK492">
        <v>78.778899999999993</v>
      </c>
      <c r="BL492" t="e">
        <f>-TDTVVLRS</f>
        <v>#NAME?</v>
      </c>
      <c r="BM492" t="s">
        <v>1939</v>
      </c>
      <c r="BN492">
        <v>0</v>
      </c>
      <c r="BO492">
        <v>39.5</v>
      </c>
      <c r="BP492">
        <v>2.1100000000000001E-2</v>
      </c>
      <c r="BQ492">
        <v>46.707500000000003</v>
      </c>
      <c r="BR492" t="s">
        <v>1942</v>
      </c>
      <c r="BS492" t="s">
        <v>1939</v>
      </c>
      <c r="BT492">
        <v>0</v>
      </c>
      <c r="BU492">
        <v>85</v>
      </c>
      <c r="BV492">
        <v>9.1999999999999998E-3</v>
      </c>
      <c r="BW492">
        <v>92.348500000000001</v>
      </c>
      <c r="BX492" t="s">
        <v>1942</v>
      </c>
      <c r="BY492" t="s">
        <v>1939</v>
      </c>
      <c r="BZ492">
        <v>0</v>
      </c>
      <c r="CA492">
        <v>75</v>
      </c>
      <c r="CB492">
        <v>7.4999999999999997E-3</v>
      </c>
      <c r="CC492">
        <v>94.886899999999997</v>
      </c>
      <c r="CD492" t="s">
        <v>1942</v>
      </c>
      <c r="CE492" t="s">
        <v>1939</v>
      </c>
      <c r="CF492">
        <v>0</v>
      </c>
      <c r="CG492">
        <v>80</v>
      </c>
      <c r="CH492">
        <v>4.3E-3</v>
      </c>
      <c r="CI492">
        <v>95.204099999999997</v>
      </c>
      <c r="CJ492" t="s">
        <v>1942</v>
      </c>
      <c r="CK492" t="s">
        <v>1939</v>
      </c>
      <c r="CL492">
        <v>0</v>
      </c>
      <c r="CM492">
        <v>60</v>
      </c>
      <c r="CN492">
        <v>4.7000000000000002E-3</v>
      </c>
      <c r="CO492">
        <v>78.337900000000005</v>
      </c>
      <c r="CP492" t="s">
        <v>1942</v>
      </c>
      <c r="CQ492" t="s">
        <v>1939</v>
      </c>
      <c r="CR492">
        <v>0</v>
      </c>
      <c r="CS492">
        <v>42.5</v>
      </c>
      <c r="CT492">
        <v>1.2699999999999999E-2</v>
      </c>
      <c r="CU492">
        <v>60.966099999999997</v>
      </c>
      <c r="CV492" t="s">
        <v>1942</v>
      </c>
      <c r="CW492" t="s">
        <v>1939</v>
      </c>
      <c r="CX492">
        <v>0</v>
      </c>
      <c r="CY492">
        <v>40.5</v>
      </c>
      <c r="CZ492">
        <v>1.5800000000000002E-2</v>
      </c>
      <c r="DA492">
        <v>59.554499999999997</v>
      </c>
      <c r="DB492" t="e">
        <f>-TDTVVLRS</f>
        <v>#NAME?</v>
      </c>
      <c r="DC492" t="s">
        <v>1939</v>
      </c>
      <c r="DD492">
        <v>0</v>
      </c>
      <c r="DE492">
        <v>62.5</v>
      </c>
      <c r="DF492">
        <v>7.7999999999999996E-3</v>
      </c>
      <c r="DG492">
        <v>75.739199999999997</v>
      </c>
      <c r="DH492" t="s">
        <v>1940</v>
      </c>
      <c r="DI492" t="s">
        <v>1939</v>
      </c>
      <c r="DJ492">
        <v>0</v>
      </c>
      <c r="DK492">
        <v>85</v>
      </c>
      <c r="DL492">
        <v>7.7000000000000002E-3</v>
      </c>
      <c r="DM492">
        <v>93.5672</v>
      </c>
      <c r="DN492" t="e">
        <f>-TDTVVLRS</f>
        <v>#NAME?</v>
      </c>
      <c r="DO492" t="s">
        <v>1939</v>
      </c>
      <c r="DP492">
        <v>0</v>
      </c>
      <c r="DQ492">
        <v>62.5</v>
      </c>
      <c r="DR492">
        <v>1.2800000000000001E-2</v>
      </c>
      <c r="DS492">
        <v>81.326700000000002</v>
      </c>
      <c r="DT492">
        <v>0</v>
      </c>
      <c r="DU492">
        <v>0</v>
      </c>
    </row>
    <row r="493" spans="1:125" x14ac:dyDescent="0.25">
      <c r="A493">
        <v>0</v>
      </c>
      <c r="B493" t="s">
        <v>1943</v>
      </c>
      <c r="C493" t="s">
        <v>32</v>
      </c>
      <c r="D493" t="s">
        <v>1944</v>
      </c>
      <c r="E493" t="s">
        <v>1943</v>
      </c>
      <c r="F493">
        <v>2.9999999999999997E-4</v>
      </c>
      <c r="G493">
        <v>26.217400000000001</v>
      </c>
      <c r="H493">
        <v>4.1399999999999999E-2</v>
      </c>
      <c r="I493">
        <v>34.333300000000001</v>
      </c>
      <c r="J493" t="s">
        <v>1944</v>
      </c>
      <c r="K493" t="s">
        <v>1943</v>
      </c>
      <c r="L493">
        <v>2.9999999999999997E-4</v>
      </c>
      <c r="M493">
        <v>26.217400000000001</v>
      </c>
      <c r="N493">
        <v>4.1399999999999999E-2</v>
      </c>
      <c r="O493">
        <v>34.333300000000001</v>
      </c>
      <c r="P493" t="e">
        <f>-QTQWSXDL</f>
        <v>#NAME?</v>
      </c>
      <c r="Q493" t="s">
        <v>1943</v>
      </c>
      <c r="R493">
        <v>1E-4</v>
      </c>
      <c r="S493">
        <v>48.5</v>
      </c>
      <c r="T493">
        <v>1.6500000000000001E-2</v>
      </c>
      <c r="U493">
        <v>58.933399999999999</v>
      </c>
      <c r="V493" t="s">
        <v>1945</v>
      </c>
      <c r="W493" t="s">
        <v>1943</v>
      </c>
      <c r="X493">
        <v>0</v>
      </c>
      <c r="Y493">
        <v>33.75</v>
      </c>
      <c r="Z493">
        <v>3.4299999999999997E-2</v>
      </c>
      <c r="AA493">
        <v>30.0486</v>
      </c>
      <c r="AB493" t="e">
        <f>-QTQWSXDL</f>
        <v>#NAME?</v>
      </c>
      <c r="AC493" t="s">
        <v>1943</v>
      </c>
      <c r="AD493">
        <v>1E-4</v>
      </c>
      <c r="AE493">
        <v>32.666699999999999</v>
      </c>
      <c r="AF493">
        <v>3.6799999999999999E-2</v>
      </c>
      <c r="AG493">
        <v>39.867400000000004</v>
      </c>
      <c r="AH493" t="e">
        <f>-QTQWSXDL</f>
        <v>#NAME?</v>
      </c>
      <c r="AI493" t="s">
        <v>1943</v>
      </c>
      <c r="AJ493">
        <v>0</v>
      </c>
      <c r="AK493">
        <v>50</v>
      </c>
      <c r="AL493">
        <v>3.7100000000000001E-2</v>
      </c>
      <c r="AM493">
        <v>52.927700000000002</v>
      </c>
      <c r="AN493" t="s">
        <v>1946</v>
      </c>
      <c r="AO493" t="s">
        <v>1943</v>
      </c>
      <c r="AP493">
        <v>1.5E-3</v>
      </c>
      <c r="AQ493">
        <v>12.164199999999999</v>
      </c>
      <c r="AR493">
        <v>5.4899999999999997E-2</v>
      </c>
      <c r="AS493">
        <v>14.4399</v>
      </c>
      <c r="AT493" t="s">
        <v>1945</v>
      </c>
      <c r="AU493" t="s">
        <v>1943</v>
      </c>
      <c r="AV493">
        <v>5.9999999999999995E-4</v>
      </c>
      <c r="AW493">
        <v>10.176500000000001</v>
      </c>
      <c r="AX493">
        <v>4.6600000000000003E-2</v>
      </c>
      <c r="AY493">
        <v>20.682600000000001</v>
      </c>
      <c r="AZ493" t="s">
        <v>1945</v>
      </c>
      <c r="BA493" t="s">
        <v>1943</v>
      </c>
      <c r="BB493">
        <v>5.9999999999999995E-4</v>
      </c>
      <c r="BC493">
        <v>12.7712</v>
      </c>
      <c r="BD493">
        <v>5.3199999999999997E-2</v>
      </c>
      <c r="BE493">
        <v>19.091100000000001</v>
      </c>
      <c r="BF493" t="s">
        <v>1945</v>
      </c>
      <c r="BG493" t="s">
        <v>1943</v>
      </c>
      <c r="BH493">
        <v>6.9999999999999999E-4</v>
      </c>
      <c r="BI493">
        <v>16.348800000000001</v>
      </c>
      <c r="BJ493">
        <v>4.3900000000000002E-2</v>
      </c>
      <c r="BK493">
        <v>20.503</v>
      </c>
      <c r="BL493" t="s">
        <v>1946</v>
      </c>
      <c r="BM493" t="s">
        <v>1943</v>
      </c>
      <c r="BN493">
        <v>8.0000000000000004E-4</v>
      </c>
      <c r="BO493">
        <v>12.994199999999999</v>
      </c>
      <c r="BP493">
        <v>5.6899999999999999E-2</v>
      </c>
      <c r="BQ493">
        <v>15.3254</v>
      </c>
      <c r="BR493" t="s">
        <v>1945</v>
      </c>
      <c r="BS493" t="s">
        <v>1943</v>
      </c>
      <c r="BT493">
        <v>0</v>
      </c>
      <c r="BU493">
        <v>35</v>
      </c>
      <c r="BV493">
        <v>3.7699999999999997E-2</v>
      </c>
      <c r="BW493">
        <v>39.354700000000001</v>
      </c>
      <c r="BX493" t="s">
        <v>1945</v>
      </c>
      <c r="BY493" t="s">
        <v>1943</v>
      </c>
      <c r="BZ493">
        <v>0</v>
      </c>
      <c r="CA493">
        <v>46</v>
      </c>
      <c r="CB493">
        <v>2.86E-2</v>
      </c>
      <c r="CC493">
        <v>50.0319</v>
      </c>
      <c r="CD493" t="e">
        <f>-QTQWSXDL</f>
        <v>#NAME?</v>
      </c>
      <c r="CE493" t="s">
        <v>1943</v>
      </c>
      <c r="CF493">
        <v>0</v>
      </c>
      <c r="CG493">
        <v>29.25</v>
      </c>
      <c r="CH493">
        <v>2.87E-2</v>
      </c>
      <c r="CI493">
        <v>32.397500000000001</v>
      </c>
      <c r="CJ493" t="s">
        <v>1945</v>
      </c>
      <c r="CK493" t="s">
        <v>1943</v>
      </c>
      <c r="CL493">
        <v>2.9999999999999997E-4</v>
      </c>
      <c r="CM493">
        <v>12.315799999999999</v>
      </c>
      <c r="CN493">
        <v>2.75E-2</v>
      </c>
      <c r="CO493">
        <v>19.378299999999999</v>
      </c>
      <c r="CP493" t="s">
        <v>1946</v>
      </c>
      <c r="CQ493" t="s">
        <v>1943</v>
      </c>
      <c r="CR493">
        <v>8.9999999999999998E-4</v>
      </c>
      <c r="CS493">
        <v>11.4611</v>
      </c>
      <c r="CT493">
        <v>5.1400000000000001E-2</v>
      </c>
      <c r="CU493">
        <v>13.7865</v>
      </c>
      <c r="CV493" t="s">
        <v>1946</v>
      </c>
      <c r="CW493" t="s">
        <v>1943</v>
      </c>
      <c r="CX493">
        <v>1.6000000000000001E-3</v>
      </c>
      <c r="CY493">
        <v>11.26</v>
      </c>
      <c r="CZ493">
        <v>5.8900000000000001E-2</v>
      </c>
      <c r="DA493">
        <v>14.258699999999999</v>
      </c>
      <c r="DB493" t="s">
        <v>1946</v>
      </c>
      <c r="DC493" t="s">
        <v>1943</v>
      </c>
      <c r="DD493">
        <v>1.1999999999999999E-3</v>
      </c>
      <c r="DE493">
        <v>11.1456</v>
      </c>
      <c r="DF493">
        <v>4.9299999999999997E-2</v>
      </c>
      <c r="DG493">
        <v>17.620699999999999</v>
      </c>
      <c r="DH493" t="s">
        <v>1945</v>
      </c>
      <c r="DI493" t="s">
        <v>1943</v>
      </c>
      <c r="DJ493">
        <v>2.9999999999999997E-4</v>
      </c>
      <c r="DK493">
        <v>19.027799999999999</v>
      </c>
      <c r="DL493">
        <v>5.79E-2</v>
      </c>
      <c r="DM493">
        <v>33.4251</v>
      </c>
      <c r="DN493" t="s">
        <v>1945</v>
      </c>
      <c r="DO493" t="s">
        <v>1943</v>
      </c>
      <c r="DP493">
        <v>2.7000000000000001E-3</v>
      </c>
      <c r="DQ493">
        <v>10.0707</v>
      </c>
      <c r="DR493">
        <v>0.1118</v>
      </c>
      <c r="DS493">
        <v>14.7439</v>
      </c>
      <c r="DT493">
        <v>5.9999999999999995E-4</v>
      </c>
      <c r="DU493">
        <v>0</v>
      </c>
    </row>
    <row r="494" spans="1:125" x14ac:dyDescent="0.25">
      <c r="A494">
        <v>0</v>
      </c>
      <c r="B494" t="s">
        <v>1947</v>
      </c>
      <c r="C494" t="s">
        <v>32</v>
      </c>
      <c r="D494" t="s">
        <v>1948</v>
      </c>
      <c r="E494" t="s">
        <v>1947</v>
      </c>
      <c r="F494">
        <v>4.0000000000000002E-4</v>
      </c>
      <c r="G494">
        <v>21.808499999999999</v>
      </c>
      <c r="H494">
        <v>2.2800000000000001E-2</v>
      </c>
      <c r="I494">
        <v>61.914700000000003</v>
      </c>
      <c r="J494" t="s">
        <v>1948</v>
      </c>
      <c r="K494" t="s">
        <v>1947</v>
      </c>
      <c r="L494">
        <v>4.0000000000000002E-4</v>
      </c>
      <c r="M494">
        <v>21.808499999999999</v>
      </c>
      <c r="N494">
        <v>2.2800000000000001E-2</v>
      </c>
      <c r="O494">
        <v>61.914700000000003</v>
      </c>
      <c r="P494" t="s">
        <v>1948</v>
      </c>
      <c r="Q494" t="s">
        <v>1947</v>
      </c>
      <c r="R494">
        <v>7.4000000000000003E-3</v>
      </c>
      <c r="S494">
        <v>5.6821000000000002</v>
      </c>
      <c r="T494">
        <v>2.8299999999999999E-2</v>
      </c>
      <c r="U494">
        <v>27.990100000000002</v>
      </c>
      <c r="V494" t="s">
        <v>1948</v>
      </c>
      <c r="W494" t="s">
        <v>1947</v>
      </c>
      <c r="X494">
        <v>2.0000000000000001E-4</v>
      </c>
      <c r="Y494">
        <v>19.260899999999999</v>
      </c>
      <c r="Z494">
        <v>1.9400000000000001E-2</v>
      </c>
      <c r="AA494">
        <v>55.992400000000004</v>
      </c>
      <c r="AB494" t="s">
        <v>1948</v>
      </c>
      <c r="AC494" t="s">
        <v>1947</v>
      </c>
      <c r="AD494">
        <v>4.0000000000000002E-4</v>
      </c>
      <c r="AE494">
        <v>19.579999999999998</v>
      </c>
      <c r="AF494">
        <v>2.4E-2</v>
      </c>
      <c r="AG494">
        <v>59.583799999999997</v>
      </c>
      <c r="AH494" t="s">
        <v>1949</v>
      </c>
      <c r="AI494" t="s">
        <v>1947</v>
      </c>
      <c r="AJ494">
        <v>2.9999999999999997E-4</v>
      </c>
      <c r="AK494">
        <v>20.264700000000001</v>
      </c>
      <c r="AL494">
        <v>2.7799999999999998E-2</v>
      </c>
      <c r="AM494">
        <v>68.801699999999997</v>
      </c>
      <c r="AN494" t="s">
        <v>1950</v>
      </c>
      <c r="AO494" t="s">
        <v>1947</v>
      </c>
      <c r="AP494">
        <v>1E-4</v>
      </c>
      <c r="AQ494">
        <v>31.2</v>
      </c>
      <c r="AR494">
        <v>1.11E-2</v>
      </c>
      <c r="AS494">
        <v>64.298000000000002</v>
      </c>
      <c r="AT494" t="s">
        <v>1949</v>
      </c>
      <c r="AU494" t="s">
        <v>1947</v>
      </c>
      <c r="AV494">
        <v>1E-4</v>
      </c>
      <c r="AW494">
        <v>21.9</v>
      </c>
      <c r="AX494">
        <v>1.1299999999999999E-2</v>
      </c>
      <c r="AY494">
        <v>59.687800000000003</v>
      </c>
      <c r="AZ494" t="s">
        <v>1949</v>
      </c>
      <c r="BA494" t="s">
        <v>1947</v>
      </c>
      <c r="BB494">
        <v>1E-4</v>
      </c>
      <c r="BC494">
        <v>27.285699999999999</v>
      </c>
      <c r="BD494">
        <v>1.09E-2</v>
      </c>
      <c r="BE494">
        <v>61.339199999999998</v>
      </c>
      <c r="BF494" t="s">
        <v>1948</v>
      </c>
      <c r="BG494" t="s">
        <v>1947</v>
      </c>
      <c r="BH494">
        <v>2.2000000000000001E-3</v>
      </c>
      <c r="BI494">
        <v>9.0746000000000002</v>
      </c>
      <c r="BJ494">
        <v>3.2500000000000001E-2</v>
      </c>
      <c r="BK494">
        <v>33.272199999999998</v>
      </c>
      <c r="BL494" t="s">
        <v>1948</v>
      </c>
      <c r="BM494" t="s">
        <v>1947</v>
      </c>
      <c r="BN494">
        <v>2.0000000000000001E-4</v>
      </c>
      <c r="BO494">
        <v>21.533300000000001</v>
      </c>
      <c r="BP494">
        <v>1.83E-2</v>
      </c>
      <c r="BQ494">
        <v>52.459000000000003</v>
      </c>
      <c r="BR494" t="s">
        <v>1949</v>
      </c>
      <c r="BS494" t="s">
        <v>1947</v>
      </c>
      <c r="BT494">
        <v>1.11E-2</v>
      </c>
      <c r="BU494">
        <v>1.8116000000000001</v>
      </c>
      <c r="BV494">
        <v>0.1171</v>
      </c>
      <c r="BW494">
        <v>6.8669000000000002</v>
      </c>
      <c r="BX494" t="s">
        <v>1949</v>
      </c>
      <c r="BY494" t="s">
        <v>1947</v>
      </c>
      <c r="BZ494">
        <v>2.4199999999999999E-2</v>
      </c>
      <c r="CA494">
        <v>1.6972</v>
      </c>
      <c r="CB494">
        <v>0.1167</v>
      </c>
      <c r="CC494">
        <v>7.5738000000000003</v>
      </c>
      <c r="CD494" t="s">
        <v>1949</v>
      </c>
      <c r="CE494" t="s">
        <v>1947</v>
      </c>
      <c r="CF494">
        <v>1.6999999999999999E-3</v>
      </c>
      <c r="CG494">
        <v>6.4733000000000001</v>
      </c>
      <c r="CH494">
        <v>3.15E-2</v>
      </c>
      <c r="CI494">
        <v>29.3172</v>
      </c>
      <c r="CJ494" t="s">
        <v>1951</v>
      </c>
      <c r="CK494" t="s">
        <v>1947</v>
      </c>
      <c r="CL494">
        <v>0</v>
      </c>
      <c r="CM494">
        <v>25.8</v>
      </c>
      <c r="CN494">
        <v>6.8999999999999999E-3</v>
      </c>
      <c r="CO494">
        <v>64.732500000000002</v>
      </c>
      <c r="CP494" t="s">
        <v>1951</v>
      </c>
      <c r="CQ494" t="s">
        <v>1947</v>
      </c>
      <c r="CR494">
        <v>2.9999999999999997E-4</v>
      </c>
      <c r="CS494">
        <v>18.076899999999998</v>
      </c>
      <c r="CT494">
        <v>1.54E-2</v>
      </c>
      <c r="CU494">
        <v>52.738500000000002</v>
      </c>
      <c r="CV494" t="s">
        <v>1951</v>
      </c>
      <c r="CW494" t="s">
        <v>1947</v>
      </c>
      <c r="CX494">
        <v>5.0000000000000001E-4</v>
      </c>
      <c r="CY494">
        <v>17.4938</v>
      </c>
      <c r="CZ494">
        <v>1.6799999999999999E-2</v>
      </c>
      <c r="DA494">
        <v>56.985399999999998</v>
      </c>
      <c r="DB494" t="s">
        <v>1951</v>
      </c>
      <c r="DC494" t="s">
        <v>1947</v>
      </c>
      <c r="DD494">
        <v>1E-4</v>
      </c>
      <c r="DE494">
        <v>28.777799999999999</v>
      </c>
      <c r="DF494">
        <v>1.1599999999999999E-2</v>
      </c>
      <c r="DG494">
        <v>62.104300000000002</v>
      </c>
      <c r="DH494" t="s">
        <v>1949</v>
      </c>
      <c r="DI494" t="s">
        <v>1947</v>
      </c>
      <c r="DJ494">
        <v>8.0000000000000004E-4</v>
      </c>
      <c r="DK494">
        <v>12.524699999999999</v>
      </c>
      <c r="DL494">
        <v>5.3199999999999997E-2</v>
      </c>
      <c r="DM494">
        <v>36.099899999999998</v>
      </c>
      <c r="DN494" t="s">
        <v>1950</v>
      </c>
      <c r="DO494" t="s">
        <v>1947</v>
      </c>
      <c r="DP494">
        <v>1.1000000000000001E-3</v>
      </c>
      <c r="DQ494">
        <v>14.585900000000001</v>
      </c>
      <c r="DR494">
        <v>5.6099999999999997E-2</v>
      </c>
      <c r="DS494">
        <v>32.381900000000002</v>
      </c>
      <c r="DT494">
        <v>2.5999999999999999E-3</v>
      </c>
      <c r="DU494">
        <v>2</v>
      </c>
    </row>
    <row r="495" spans="1:125" x14ac:dyDescent="0.25">
      <c r="A495">
        <v>0</v>
      </c>
      <c r="B495" t="s">
        <v>1952</v>
      </c>
      <c r="C495" t="s">
        <v>32</v>
      </c>
      <c r="D495" t="s">
        <v>1953</v>
      </c>
      <c r="E495" t="s">
        <v>1952</v>
      </c>
      <c r="F495">
        <v>0</v>
      </c>
      <c r="G495">
        <v>55</v>
      </c>
      <c r="H495">
        <v>2.06E-2</v>
      </c>
      <c r="I495">
        <v>66.872100000000003</v>
      </c>
      <c r="J495" t="s">
        <v>1953</v>
      </c>
      <c r="K495" t="s">
        <v>1952</v>
      </c>
      <c r="L495">
        <v>0</v>
      </c>
      <c r="M495">
        <v>55</v>
      </c>
      <c r="N495">
        <v>2.06E-2</v>
      </c>
      <c r="O495">
        <v>66.872100000000003</v>
      </c>
      <c r="P495" t="s">
        <v>1954</v>
      </c>
      <c r="Q495" t="s">
        <v>1952</v>
      </c>
      <c r="R495">
        <v>0</v>
      </c>
      <c r="S495">
        <v>83.333299999999994</v>
      </c>
      <c r="T495">
        <v>7.3000000000000001E-3</v>
      </c>
      <c r="U495">
        <v>93.724699999999999</v>
      </c>
      <c r="V495" t="s">
        <v>1953</v>
      </c>
      <c r="W495" t="s">
        <v>1952</v>
      </c>
      <c r="X495">
        <v>0</v>
      </c>
      <c r="Y495">
        <v>65</v>
      </c>
      <c r="Z495">
        <v>7.3000000000000001E-3</v>
      </c>
      <c r="AA495">
        <v>93.601200000000006</v>
      </c>
      <c r="AB495" t="s">
        <v>1953</v>
      </c>
      <c r="AC495" t="s">
        <v>1952</v>
      </c>
      <c r="AD495">
        <v>0</v>
      </c>
      <c r="AE495">
        <v>50</v>
      </c>
      <c r="AF495">
        <v>2.06E-2</v>
      </c>
      <c r="AG495">
        <v>66.7</v>
      </c>
      <c r="AH495" t="s">
        <v>1953</v>
      </c>
      <c r="AI495" t="s">
        <v>1952</v>
      </c>
      <c r="AJ495">
        <v>0</v>
      </c>
      <c r="AK495">
        <v>45.666699999999999</v>
      </c>
      <c r="AL495">
        <v>2.5700000000000001E-2</v>
      </c>
      <c r="AM495">
        <v>72.850399999999993</v>
      </c>
      <c r="AN495" t="s">
        <v>1953</v>
      </c>
      <c r="AO495" t="s">
        <v>1952</v>
      </c>
      <c r="AP495">
        <v>0</v>
      </c>
      <c r="AQ495">
        <v>54.285699999999999</v>
      </c>
      <c r="AR495">
        <v>7.7999999999999996E-3</v>
      </c>
      <c r="AS495">
        <v>77.288700000000006</v>
      </c>
      <c r="AT495" t="s">
        <v>1953</v>
      </c>
      <c r="AU495" t="s">
        <v>1952</v>
      </c>
      <c r="AV495">
        <v>0</v>
      </c>
      <c r="AW495">
        <v>50</v>
      </c>
      <c r="AX495">
        <v>7.9000000000000008E-3</v>
      </c>
      <c r="AY495">
        <v>71.191599999999994</v>
      </c>
      <c r="AZ495" t="s">
        <v>1953</v>
      </c>
      <c r="BA495" t="s">
        <v>1952</v>
      </c>
      <c r="BB495">
        <v>0</v>
      </c>
      <c r="BC495">
        <v>47</v>
      </c>
      <c r="BD495">
        <v>8.5000000000000006E-3</v>
      </c>
      <c r="BE495">
        <v>69.326400000000007</v>
      </c>
      <c r="BF495" t="s">
        <v>1953</v>
      </c>
      <c r="BG495" t="s">
        <v>1952</v>
      </c>
      <c r="BH495">
        <v>0</v>
      </c>
      <c r="BI495">
        <v>63.333300000000001</v>
      </c>
      <c r="BJ495">
        <v>8.9999999999999993E-3</v>
      </c>
      <c r="BK495">
        <v>92.981999999999999</v>
      </c>
      <c r="BL495" t="s">
        <v>1953</v>
      </c>
      <c r="BM495" t="s">
        <v>1952</v>
      </c>
      <c r="BN495">
        <v>0</v>
      </c>
      <c r="BO495">
        <v>65</v>
      </c>
      <c r="BP495">
        <v>6.4999999999999997E-3</v>
      </c>
      <c r="BQ495">
        <v>90.758200000000002</v>
      </c>
      <c r="BR495" t="s">
        <v>1953</v>
      </c>
      <c r="BS495" t="s">
        <v>1952</v>
      </c>
      <c r="BT495">
        <v>0</v>
      </c>
      <c r="BU495">
        <v>65</v>
      </c>
      <c r="BV495">
        <v>1.34E-2</v>
      </c>
      <c r="BW495">
        <v>82.409000000000006</v>
      </c>
      <c r="BX495" t="s">
        <v>1953</v>
      </c>
      <c r="BY495" t="s">
        <v>1952</v>
      </c>
      <c r="BZ495">
        <v>0</v>
      </c>
      <c r="CA495">
        <v>65</v>
      </c>
      <c r="CB495">
        <v>1.0500000000000001E-2</v>
      </c>
      <c r="CC495">
        <v>88.247600000000006</v>
      </c>
      <c r="CD495" t="s">
        <v>1953</v>
      </c>
      <c r="CE495" t="s">
        <v>1952</v>
      </c>
      <c r="CF495">
        <v>0</v>
      </c>
      <c r="CG495">
        <v>70</v>
      </c>
      <c r="CH495">
        <v>5.8999999999999999E-3</v>
      </c>
      <c r="CI495">
        <v>89.692300000000003</v>
      </c>
      <c r="CJ495" t="s">
        <v>1953</v>
      </c>
      <c r="CK495" t="s">
        <v>1952</v>
      </c>
      <c r="CL495">
        <v>0</v>
      </c>
      <c r="CM495">
        <v>50</v>
      </c>
      <c r="CN495">
        <v>4.4999999999999997E-3</v>
      </c>
      <c r="CO495">
        <v>79.662099999999995</v>
      </c>
      <c r="CP495" t="s">
        <v>1953</v>
      </c>
      <c r="CQ495" t="s">
        <v>1952</v>
      </c>
      <c r="CR495">
        <v>0</v>
      </c>
      <c r="CS495">
        <v>62.5</v>
      </c>
      <c r="CT495">
        <v>5.7999999999999996E-3</v>
      </c>
      <c r="CU495">
        <v>89.232500000000002</v>
      </c>
      <c r="CV495" t="s">
        <v>1953</v>
      </c>
      <c r="CW495" t="s">
        <v>1952</v>
      </c>
      <c r="CX495">
        <v>0</v>
      </c>
      <c r="CY495">
        <v>57.5</v>
      </c>
      <c r="CZ495">
        <v>7.4000000000000003E-3</v>
      </c>
      <c r="DA495">
        <v>88.140799999999999</v>
      </c>
      <c r="DB495" t="s">
        <v>1953</v>
      </c>
      <c r="DC495" t="s">
        <v>1952</v>
      </c>
      <c r="DD495">
        <v>0</v>
      </c>
      <c r="DE495">
        <v>49</v>
      </c>
      <c r="DF495">
        <v>7.3000000000000001E-3</v>
      </c>
      <c r="DG495">
        <v>77.922700000000006</v>
      </c>
      <c r="DH495" t="s">
        <v>1953</v>
      </c>
      <c r="DI495" t="s">
        <v>1952</v>
      </c>
      <c r="DJ495">
        <v>1E-4</v>
      </c>
      <c r="DK495">
        <v>34</v>
      </c>
      <c r="DL495">
        <v>2.7799999999999998E-2</v>
      </c>
      <c r="DM495">
        <v>58.628399999999999</v>
      </c>
      <c r="DN495" t="s">
        <v>1953</v>
      </c>
      <c r="DO495" t="s">
        <v>1952</v>
      </c>
      <c r="DP495">
        <v>0</v>
      </c>
      <c r="DQ495">
        <v>42</v>
      </c>
      <c r="DR495">
        <v>1.66E-2</v>
      </c>
      <c r="DS495">
        <v>73.664599999999993</v>
      </c>
      <c r="DT495">
        <v>0</v>
      </c>
      <c r="DU495">
        <v>0</v>
      </c>
    </row>
    <row r="496" spans="1:125" x14ac:dyDescent="0.25">
      <c r="A496">
        <v>0</v>
      </c>
      <c r="B496" t="s">
        <v>1955</v>
      </c>
      <c r="C496" t="s">
        <v>32</v>
      </c>
      <c r="D496" t="s">
        <v>1956</v>
      </c>
      <c r="E496" t="s">
        <v>1955</v>
      </c>
      <c r="F496">
        <v>0</v>
      </c>
      <c r="G496">
        <v>63.571399999999997</v>
      </c>
      <c r="H496">
        <v>2.3300000000000001E-2</v>
      </c>
      <c r="I496">
        <v>60.919800000000002</v>
      </c>
      <c r="J496" t="s">
        <v>1956</v>
      </c>
      <c r="K496" t="s">
        <v>1955</v>
      </c>
      <c r="L496">
        <v>0</v>
      </c>
      <c r="M496">
        <v>63.571399999999997</v>
      </c>
      <c r="N496">
        <v>2.3300000000000001E-2</v>
      </c>
      <c r="O496">
        <v>60.919800000000002</v>
      </c>
      <c r="P496" t="s">
        <v>1956</v>
      </c>
      <c r="Q496" t="s">
        <v>1955</v>
      </c>
      <c r="R496">
        <v>1E-4</v>
      </c>
      <c r="S496">
        <v>49</v>
      </c>
      <c r="T496">
        <v>2.29E-2</v>
      </c>
      <c r="U496">
        <v>39.142499999999998</v>
      </c>
      <c r="V496" t="s">
        <v>1957</v>
      </c>
      <c r="W496" t="s">
        <v>1955</v>
      </c>
      <c r="X496">
        <v>1E-4</v>
      </c>
      <c r="Y496">
        <v>22.333300000000001</v>
      </c>
      <c r="Z496">
        <v>5.4800000000000001E-2</v>
      </c>
      <c r="AA496">
        <v>15.780200000000001</v>
      </c>
      <c r="AB496" t="s">
        <v>1957</v>
      </c>
      <c r="AC496" t="s">
        <v>1955</v>
      </c>
      <c r="AD496">
        <v>4.0000000000000002E-4</v>
      </c>
      <c r="AE496">
        <v>18.333300000000001</v>
      </c>
      <c r="AF496">
        <v>0.10199999999999999</v>
      </c>
      <c r="AG496">
        <v>10.8284</v>
      </c>
      <c r="AH496" t="s">
        <v>1957</v>
      </c>
      <c r="AI496" t="s">
        <v>1955</v>
      </c>
      <c r="AJ496">
        <v>1E-3</v>
      </c>
      <c r="AK496">
        <v>12.0617</v>
      </c>
      <c r="AL496">
        <v>0.12239999999999999</v>
      </c>
      <c r="AM496">
        <v>9.1869999999999994</v>
      </c>
      <c r="AN496" t="s">
        <v>1957</v>
      </c>
      <c r="AO496" t="s">
        <v>1955</v>
      </c>
      <c r="AP496">
        <v>0</v>
      </c>
      <c r="AQ496">
        <v>52.857100000000003</v>
      </c>
      <c r="AR496">
        <v>1.06E-2</v>
      </c>
      <c r="AS496">
        <v>66.023700000000005</v>
      </c>
      <c r="AT496" t="s">
        <v>1956</v>
      </c>
      <c r="AU496" t="s">
        <v>1955</v>
      </c>
      <c r="AV496">
        <v>0</v>
      </c>
      <c r="AW496">
        <v>47</v>
      </c>
      <c r="AX496">
        <v>1.66E-2</v>
      </c>
      <c r="AY496">
        <v>47.224800000000002</v>
      </c>
      <c r="AZ496" t="s">
        <v>1956</v>
      </c>
      <c r="BA496" t="s">
        <v>1955</v>
      </c>
      <c r="BB496">
        <v>0</v>
      </c>
      <c r="BC496">
        <v>50</v>
      </c>
      <c r="BD496">
        <v>1.72E-2</v>
      </c>
      <c r="BE496">
        <v>46.9788</v>
      </c>
      <c r="BF496" t="s">
        <v>1956</v>
      </c>
      <c r="BG496" t="s">
        <v>1955</v>
      </c>
      <c r="BH496">
        <v>0</v>
      </c>
      <c r="BI496">
        <v>56.25</v>
      </c>
      <c r="BJ496">
        <v>2.2200000000000001E-2</v>
      </c>
      <c r="BK496">
        <v>52.988599999999998</v>
      </c>
      <c r="BL496" t="s">
        <v>1956</v>
      </c>
      <c r="BM496" t="s">
        <v>1955</v>
      </c>
      <c r="BN496">
        <v>0</v>
      </c>
      <c r="BO496">
        <v>45.5</v>
      </c>
      <c r="BP496">
        <v>1.8200000000000001E-2</v>
      </c>
      <c r="BQ496">
        <v>52.807400000000001</v>
      </c>
      <c r="BR496" t="s">
        <v>1956</v>
      </c>
      <c r="BS496" t="s">
        <v>1955</v>
      </c>
      <c r="BT496">
        <v>0</v>
      </c>
      <c r="BU496">
        <v>65</v>
      </c>
      <c r="BV496">
        <v>1.47E-2</v>
      </c>
      <c r="BW496">
        <v>79.246399999999994</v>
      </c>
      <c r="BX496" t="s">
        <v>1956</v>
      </c>
      <c r="BY496" t="s">
        <v>1955</v>
      </c>
      <c r="BZ496">
        <v>0</v>
      </c>
      <c r="CA496">
        <v>60</v>
      </c>
      <c r="CB496">
        <v>1.84E-2</v>
      </c>
      <c r="CC496">
        <v>68.971500000000006</v>
      </c>
      <c r="CD496" t="s">
        <v>1956</v>
      </c>
      <c r="CE496" t="s">
        <v>1955</v>
      </c>
      <c r="CF496">
        <v>0</v>
      </c>
      <c r="CG496">
        <v>48</v>
      </c>
      <c r="CH496">
        <v>1.37E-2</v>
      </c>
      <c r="CI496">
        <v>60.393700000000003</v>
      </c>
      <c r="CJ496" t="s">
        <v>1957</v>
      </c>
      <c r="CK496" t="s">
        <v>1955</v>
      </c>
      <c r="CL496">
        <v>0</v>
      </c>
      <c r="CM496">
        <v>37</v>
      </c>
      <c r="CN496">
        <v>1.1299999999999999E-2</v>
      </c>
      <c r="CO496">
        <v>46.250799999999998</v>
      </c>
      <c r="CP496" t="s">
        <v>1958</v>
      </c>
      <c r="CQ496" t="s">
        <v>1955</v>
      </c>
      <c r="CR496">
        <v>0</v>
      </c>
      <c r="CS496">
        <v>34.6</v>
      </c>
      <c r="CT496">
        <v>1.7600000000000001E-2</v>
      </c>
      <c r="CU496">
        <v>47.197499999999998</v>
      </c>
      <c r="CV496" t="s">
        <v>1958</v>
      </c>
      <c r="CW496" t="s">
        <v>1955</v>
      </c>
      <c r="CX496">
        <v>1E-4</v>
      </c>
      <c r="CY496">
        <v>35.833300000000001</v>
      </c>
      <c r="CZ496">
        <v>2.1399999999999999E-2</v>
      </c>
      <c r="DA496">
        <v>46.708500000000001</v>
      </c>
      <c r="DB496" t="s">
        <v>1957</v>
      </c>
      <c r="DC496" t="s">
        <v>1955</v>
      </c>
      <c r="DD496">
        <v>0</v>
      </c>
      <c r="DE496">
        <v>35.75</v>
      </c>
      <c r="DF496">
        <v>1.77E-2</v>
      </c>
      <c r="DG496">
        <v>47.070700000000002</v>
      </c>
      <c r="DH496" t="s">
        <v>1956</v>
      </c>
      <c r="DI496" t="s">
        <v>1955</v>
      </c>
      <c r="DJ496">
        <v>0</v>
      </c>
      <c r="DK496">
        <v>58.333300000000001</v>
      </c>
      <c r="DL496">
        <v>2.1999999999999999E-2</v>
      </c>
      <c r="DM496">
        <v>66.923699999999997</v>
      </c>
      <c r="DN496" t="s">
        <v>1956</v>
      </c>
      <c r="DO496" t="s">
        <v>1955</v>
      </c>
      <c r="DP496">
        <v>0</v>
      </c>
      <c r="DQ496">
        <v>67.5</v>
      </c>
      <c r="DR496">
        <v>2.1100000000000001E-2</v>
      </c>
      <c r="DS496">
        <v>65.463700000000003</v>
      </c>
      <c r="DT496">
        <v>1E-4</v>
      </c>
      <c r="DU496">
        <v>0</v>
      </c>
    </row>
    <row r="497" spans="1:125" x14ac:dyDescent="0.25">
      <c r="A497">
        <v>0</v>
      </c>
      <c r="B497" t="s">
        <v>1959</v>
      </c>
      <c r="C497" t="s">
        <v>32</v>
      </c>
      <c r="D497" t="s">
        <v>1960</v>
      </c>
      <c r="E497" t="s">
        <v>1959</v>
      </c>
      <c r="F497">
        <v>0</v>
      </c>
      <c r="G497">
        <v>53.333300000000001</v>
      </c>
      <c r="H497">
        <v>1.2699999999999999E-2</v>
      </c>
      <c r="I497">
        <v>86.594800000000006</v>
      </c>
      <c r="J497" t="s">
        <v>1960</v>
      </c>
      <c r="K497" t="s">
        <v>1959</v>
      </c>
      <c r="L497">
        <v>0</v>
      </c>
      <c r="M497">
        <v>53.333300000000001</v>
      </c>
      <c r="N497">
        <v>1.2699999999999999E-2</v>
      </c>
      <c r="O497">
        <v>86.594800000000006</v>
      </c>
      <c r="P497" t="s">
        <v>1961</v>
      </c>
      <c r="Q497" t="s">
        <v>1959</v>
      </c>
      <c r="R497">
        <v>0</v>
      </c>
      <c r="S497">
        <v>52.307699999999997</v>
      </c>
      <c r="T497">
        <v>8.5000000000000006E-3</v>
      </c>
      <c r="U497">
        <v>90.399100000000004</v>
      </c>
      <c r="V497" t="s">
        <v>1961</v>
      </c>
      <c r="W497" t="s">
        <v>1959</v>
      </c>
      <c r="X497">
        <v>0</v>
      </c>
      <c r="Y497">
        <v>60</v>
      </c>
      <c r="Z497">
        <v>6.7999999999999996E-3</v>
      </c>
      <c r="AA497">
        <v>94.968000000000004</v>
      </c>
      <c r="AB497" t="s">
        <v>1961</v>
      </c>
      <c r="AC497" t="s">
        <v>1959</v>
      </c>
      <c r="AD497">
        <v>0</v>
      </c>
      <c r="AE497">
        <v>49</v>
      </c>
      <c r="AF497">
        <v>1.01E-2</v>
      </c>
      <c r="AG497">
        <v>91.709400000000002</v>
      </c>
      <c r="AH497" t="s">
        <v>1961</v>
      </c>
      <c r="AI497" t="s">
        <v>1959</v>
      </c>
      <c r="AJ497">
        <v>0</v>
      </c>
      <c r="AK497">
        <v>58.571399999999997</v>
      </c>
      <c r="AL497">
        <v>1.1299999999999999E-2</v>
      </c>
      <c r="AM497">
        <v>95.647999999999996</v>
      </c>
      <c r="AN497" t="s">
        <v>1961</v>
      </c>
      <c r="AO497" t="s">
        <v>1959</v>
      </c>
      <c r="AP497">
        <v>1E-4</v>
      </c>
      <c r="AQ497">
        <v>35.571399999999997</v>
      </c>
      <c r="AR497">
        <v>9.4000000000000004E-3</v>
      </c>
      <c r="AS497">
        <v>70.533699999999996</v>
      </c>
      <c r="AT497" t="s">
        <v>1961</v>
      </c>
      <c r="AU497" t="s">
        <v>1959</v>
      </c>
      <c r="AV497">
        <v>0</v>
      </c>
      <c r="AW497">
        <v>34</v>
      </c>
      <c r="AX497">
        <v>8.3999999999999995E-3</v>
      </c>
      <c r="AY497">
        <v>69.030500000000004</v>
      </c>
      <c r="AZ497" t="s">
        <v>1961</v>
      </c>
      <c r="BA497" t="s">
        <v>1959</v>
      </c>
      <c r="BB497">
        <v>0</v>
      </c>
      <c r="BC497">
        <v>33.666699999999999</v>
      </c>
      <c r="BD497">
        <v>9.2999999999999992E-3</v>
      </c>
      <c r="BE497">
        <v>66.364900000000006</v>
      </c>
      <c r="BF497" t="s">
        <v>1961</v>
      </c>
      <c r="BG497" t="s">
        <v>1959</v>
      </c>
      <c r="BH497">
        <v>2.0000000000000001E-4</v>
      </c>
      <c r="BI497">
        <v>28.666699999999999</v>
      </c>
      <c r="BJ497">
        <v>1.55E-2</v>
      </c>
      <c r="BK497">
        <v>72.591200000000001</v>
      </c>
      <c r="BL497" t="s">
        <v>1961</v>
      </c>
      <c r="BM497" t="s">
        <v>1959</v>
      </c>
      <c r="BN497">
        <v>1E-4</v>
      </c>
      <c r="BO497">
        <v>34.333300000000001</v>
      </c>
      <c r="BP497">
        <v>1.4E-2</v>
      </c>
      <c r="BQ497">
        <v>63.846800000000002</v>
      </c>
      <c r="BR497" t="s">
        <v>1961</v>
      </c>
      <c r="BS497" t="s">
        <v>1959</v>
      </c>
      <c r="BT497">
        <v>1E-4</v>
      </c>
      <c r="BU497">
        <v>28.8</v>
      </c>
      <c r="BV497">
        <v>3.0099999999999998E-2</v>
      </c>
      <c r="BW497">
        <v>48.970100000000002</v>
      </c>
      <c r="BX497" t="s">
        <v>1961</v>
      </c>
      <c r="BY497" t="s">
        <v>1959</v>
      </c>
      <c r="BZ497">
        <v>1E-4</v>
      </c>
      <c r="CA497">
        <v>23.533300000000001</v>
      </c>
      <c r="CB497">
        <v>2.0400000000000001E-2</v>
      </c>
      <c r="CC497">
        <v>64.625</v>
      </c>
      <c r="CD497" t="s">
        <v>1961</v>
      </c>
      <c r="CE497" t="s">
        <v>1959</v>
      </c>
      <c r="CF497">
        <v>0</v>
      </c>
      <c r="CG497">
        <v>45</v>
      </c>
      <c r="CH497">
        <v>1.04E-2</v>
      </c>
      <c r="CI497">
        <v>71.545299999999997</v>
      </c>
      <c r="CJ497" t="s">
        <v>1961</v>
      </c>
      <c r="CK497" t="s">
        <v>1959</v>
      </c>
      <c r="CL497">
        <v>0</v>
      </c>
      <c r="CM497">
        <v>29.666699999999999</v>
      </c>
      <c r="CN497">
        <v>5.5999999999999999E-3</v>
      </c>
      <c r="CO497">
        <v>72.114400000000003</v>
      </c>
      <c r="CP497" t="s">
        <v>1961</v>
      </c>
      <c r="CQ497" t="s">
        <v>1959</v>
      </c>
      <c r="CR497">
        <v>1E-4</v>
      </c>
      <c r="CS497">
        <v>29</v>
      </c>
      <c r="CT497">
        <v>1.0500000000000001E-2</v>
      </c>
      <c r="CU497">
        <v>68.8142</v>
      </c>
      <c r="CV497" t="s">
        <v>1961</v>
      </c>
      <c r="CW497" t="s">
        <v>1959</v>
      </c>
      <c r="CX497">
        <v>1E-4</v>
      </c>
      <c r="CY497">
        <v>29.8462</v>
      </c>
      <c r="CZ497">
        <v>1.2999999999999999E-2</v>
      </c>
      <c r="DA497">
        <v>67.818799999999996</v>
      </c>
      <c r="DB497" t="s">
        <v>1961</v>
      </c>
      <c r="DC497" t="s">
        <v>1959</v>
      </c>
      <c r="DD497">
        <v>1E-4</v>
      </c>
      <c r="DE497">
        <v>24.235299999999999</v>
      </c>
      <c r="DF497">
        <v>1.09E-2</v>
      </c>
      <c r="DG497">
        <v>64.3048</v>
      </c>
      <c r="DH497" t="s">
        <v>1961</v>
      </c>
      <c r="DI497" t="s">
        <v>1959</v>
      </c>
      <c r="DJ497">
        <v>1E-4</v>
      </c>
      <c r="DK497">
        <v>24.8889</v>
      </c>
      <c r="DL497">
        <v>2.9600000000000001E-2</v>
      </c>
      <c r="DM497">
        <v>56.256300000000003</v>
      </c>
      <c r="DN497" t="s">
        <v>1961</v>
      </c>
      <c r="DO497" t="s">
        <v>1959</v>
      </c>
      <c r="DP497">
        <v>1.9E-3</v>
      </c>
      <c r="DQ497">
        <v>11.773</v>
      </c>
      <c r="DR497">
        <v>6.4199999999999993E-2</v>
      </c>
      <c r="DS497">
        <v>28.377199999999998</v>
      </c>
      <c r="DT497">
        <v>2.0000000000000001E-4</v>
      </c>
      <c r="DU497">
        <v>0</v>
      </c>
    </row>
    <row r="498" spans="1:125" x14ac:dyDescent="0.25">
      <c r="A498">
        <v>0</v>
      </c>
      <c r="B498" t="s">
        <v>1962</v>
      </c>
      <c r="C498" t="s">
        <v>32</v>
      </c>
      <c r="D498" t="s">
        <v>1963</v>
      </c>
      <c r="E498" t="s">
        <v>1962</v>
      </c>
      <c r="F498">
        <v>2.0000000000000001E-4</v>
      </c>
      <c r="G498">
        <v>32</v>
      </c>
      <c r="H498">
        <v>3.6600000000000001E-2</v>
      </c>
      <c r="I498">
        <v>39.484400000000001</v>
      </c>
      <c r="J498" t="s">
        <v>1963</v>
      </c>
      <c r="K498" t="s">
        <v>1962</v>
      </c>
      <c r="L498">
        <v>2.0000000000000001E-4</v>
      </c>
      <c r="M498">
        <v>32</v>
      </c>
      <c r="N498">
        <v>3.6600000000000001E-2</v>
      </c>
      <c r="O498">
        <v>39.484400000000001</v>
      </c>
      <c r="P498" t="s">
        <v>1963</v>
      </c>
      <c r="Q498" t="s">
        <v>1962</v>
      </c>
      <c r="R498">
        <v>0</v>
      </c>
      <c r="S498">
        <v>57</v>
      </c>
      <c r="T498">
        <v>1.6500000000000001E-2</v>
      </c>
      <c r="U498">
        <v>59.128300000000003</v>
      </c>
      <c r="V498" t="s">
        <v>1963</v>
      </c>
      <c r="W498" t="s">
        <v>1962</v>
      </c>
      <c r="X498">
        <v>0</v>
      </c>
      <c r="Y498">
        <v>65</v>
      </c>
      <c r="Z498">
        <v>9.4999999999999998E-3</v>
      </c>
      <c r="AA498">
        <v>87.304199999999994</v>
      </c>
      <c r="AB498" t="s">
        <v>1963</v>
      </c>
      <c r="AC498" t="s">
        <v>1962</v>
      </c>
      <c r="AD498">
        <v>0</v>
      </c>
      <c r="AE498">
        <v>62.5</v>
      </c>
      <c r="AF498">
        <v>1.2E-2</v>
      </c>
      <c r="AG498">
        <v>87.493899999999996</v>
      </c>
      <c r="AH498" t="s">
        <v>1963</v>
      </c>
      <c r="AI498" t="s">
        <v>1962</v>
      </c>
      <c r="AJ498">
        <v>0</v>
      </c>
      <c r="AK498">
        <v>53.8889</v>
      </c>
      <c r="AL498">
        <v>1.7299999999999999E-2</v>
      </c>
      <c r="AM498">
        <v>88.360500000000002</v>
      </c>
      <c r="AN498" t="s">
        <v>1964</v>
      </c>
      <c r="AO498" t="s">
        <v>1962</v>
      </c>
      <c r="AP498">
        <v>0</v>
      </c>
      <c r="AQ498">
        <v>46.333300000000001</v>
      </c>
      <c r="AR498">
        <v>1.24E-2</v>
      </c>
      <c r="AS498">
        <v>60.1813</v>
      </c>
      <c r="AT498" t="s">
        <v>1963</v>
      </c>
      <c r="AU498" t="s">
        <v>1962</v>
      </c>
      <c r="AV498">
        <v>0</v>
      </c>
      <c r="AW498">
        <v>41</v>
      </c>
      <c r="AX498">
        <v>1.1299999999999999E-2</v>
      </c>
      <c r="AY498">
        <v>59.636699999999998</v>
      </c>
      <c r="AZ498" t="s">
        <v>1965</v>
      </c>
      <c r="BA498" t="s">
        <v>1962</v>
      </c>
      <c r="BB498">
        <v>0</v>
      </c>
      <c r="BC498">
        <v>42</v>
      </c>
      <c r="BD498">
        <v>1.14E-2</v>
      </c>
      <c r="BE498">
        <v>60.033299999999997</v>
      </c>
      <c r="BF498" t="s">
        <v>1965</v>
      </c>
      <c r="BG498" t="s">
        <v>1962</v>
      </c>
      <c r="BH498">
        <v>1E-4</v>
      </c>
      <c r="BI498">
        <v>41</v>
      </c>
      <c r="BJ498">
        <v>1.6199999999999999E-2</v>
      </c>
      <c r="BK498">
        <v>70.215699999999998</v>
      </c>
      <c r="BL498" t="s">
        <v>1964</v>
      </c>
      <c r="BM498" t="s">
        <v>1962</v>
      </c>
      <c r="BN498">
        <v>0</v>
      </c>
      <c r="BO498">
        <v>55</v>
      </c>
      <c r="BP498">
        <v>9.5999999999999992E-3</v>
      </c>
      <c r="BQ498">
        <v>79.249399999999994</v>
      </c>
      <c r="BR498" t="s">
        <v>1965</v>
      </c>
      <c r="BS498" t="s">
        <v>1962</v>
      </c>
      <c r="BT498">
        <v>0</v>
      </c>
      <c r="BU498">
        <v>39.5</v>
      </c>
      <c r="BV498">
        <v>2.64E-2</v>
      </c>
      <c r="BW498">
        <v>54.816600000000001</v>
      </c>
      <c r="BX498" t="s">
        <v>1966</v>
      </c>
      <c r="BY498" t="s">
        <v>1962</v>
      </c>
      <c r="BZ498">
        <v>1E-4</v>
      </c>
      <c r="CA498">
        <v>34</v>
      </c>
      <c r="CB498">
        <v>2.3099999999999999E-2</v>
      </c>
      <c r="CC498">
        <v>59.334099999999999</v>
      </c>
      <c r="CD498" t="s">
        <v>1966</v>
      </c>
      <c r="CE498" t="s">
        <v>1962</v>
      </c>
      <c r="CF498">
        <v>0</v>
      </c>
      <c r="CG498">
        <v>40</v>
      </c>
      <c r="CH498">
        <v>1.0800000000000001E-2</v>
      </c>
      <c r="CI498">
        <v>69.921999999999997</v>
      </c>
      <c r="CJ498" t="s">
        <v>1963</v>
      </c>
      <c r="CK498" t="s">
        <v>1962</v>
      </c>
      <c r="CL498">
        <v>0</v>
      </c>
      <c r="CM498">
        <v>45</v>
      </c>
      <c r="CN498">
        <v>5.4999999999999997E-3</v>
      </c>
      <c r="CO498">
        <v>72.846999999999994</v>
      </c>
      <c r="CP498" t="s">
        <v>1963</v>
      </c>
      <c r="CQ498" t="s">
        <v>1962</v>
      </c>
      <c r="CR498">
        <v>0</v>
      </c>
      <c r="CS498">
        <v>46</v>
      </c>
      <c r="CT498">
        <v>8.3999999999999995E-3</v>
      </c>
      <c r="CU498">
        <v>77.808599999999998</v>
      </c>
      <c r="CV498" t="s">
        <v>1964</v>
      </c>
      <c r="CW498" t="s">
        <v>1962</v>
      </c>
      <c r="CX498">
        <v>0</v>
      </c>
      <c r="CY498">
        <v>47</v>
      </c>
      <c r="CZ498">
        <v>1.01E-2</v>
      </c>
      <c r="DA498">
        <v>78.001499999999993</v>
      </c>
      <c r="DB498" t="s">
        <v>1963</v>
      </c>
      <c r="DC498" t="s">
        <v>1962</v>
      </c>
      <c r="DD498">
        <v>0</v>
      </c>
      <c r="DE498">
        <v>41.5</v>
      </c>
      <c r="DF498">
        <v>9.9000000000000008E-3</v>
      </c>
      <c r="DG498">
        <v>67.979100000000003</v>
      </c>
      <c r="DH498" t="s">
        <v>1963</v>
      </c>
      <c r="DI498" t="s">
        <v>1962</v>
      </c>
      <c r="DJ498">
        <v>1E-4</v>
      </c>
      <c r="DK498">
        <v>25</v>
      </c>
      <c r="DL498">
        <v>4.2700000000000002E-2</v>
      </c>
      <c r="DM498">
        <v>43.435099999999998</v>
      </c>
      <c r="DN498" t="s">
        <v>1965</v>
      </c>
      <c r="DO498" t="s">
        <v>1962</v>
      </c>
      <c r="DP498">
        <v>2.9999999999999997E-4</v>
      </c>
      <c r="DQ498">
        <v>23.75</v>
      </c>
      <c r="DR498">
        <v>0.04</v>
      </c>
      <c r="DS498">
        <v>43.401800000000001</v>
      </c>
      <c r="DT498">
        <v>1E-4</v>
      </c>
      <c r="DU498">
        <v>0</v>
      </c>
    </row>
    <row r="499" spans="1:125" x14ac:dyDescent="0.25">
      <c r="A499">
        <v>0</v>
      </c>
      <c r="B499" t="s">
        <v>1967</v>
      </c>
      <c r="C499" t="s">
        <v>32</v>
      </c>
      <c r="D499" t="s">
        <v>1968</v>
      </c>
      <c r="E499" t="s">
        <v>1967</v>
      </c>
      <c r="F499">
        <v>0</v>
      </c>
      <c r="G499">
        <v>76.666700000000006</v>
      </c>
      <c r="H499">
        <v>1.55E-2</v>
      </c>
      <c r="I499">
        <v>79.312200000000004</v>
      </c>
      <c r="J499" t="s">
        <v>1968</v>
      </c>
      <c r="K499" t="s">
        <v>1967</v>
      </c>
      <c r="L499">
        <v>0</v>
      </c>
      <c r="M499">
        <v>76.666700000000006</v>
      </c>
      <c r="N499">
        <v>1.55E-2</v>
      </c>
      <c r="O499">
        <v>79.312200000000004</v>
      </c>
      <c r="P499" t="s">
        <v>1968</v>
      </c>
      <c r="Q499" t="s">
        <v>1967</v>
      </c>
      <c r="R499">
        <v>0</v>
      </c>
      <c r="S499">
        <v>61.428600000000003</v>
      </c>
      <c r="T499">
        <v>1.52E-2</v>
      </c>
      <c r="U499">
        <v>64.067599999999999</v>
      </c>
      <c r="V499" t="e">
        <f>-QWSXDLPS</f>
        <v>#NAME?</v>
      </c>
      <c r="W499" t="s">
        <v>1967</v>
      </c>
      <c r="X499">
        <v>0</v>
      </c>
      <c r="Y499">
        <v>75</v>
      </c>
      <c r="Z499">
        <v>2.2599999999999999E-2</v>
      </c>
      <c r="AA499">
        <v>48.192799999999998</v>
      </c>
      <c r="AB499" t="e">
        <f>-QWSXDLPS</f>
        <v>#NAME?</v>
      </c>
      <c r="AC499" t="s">
        <v>1967</v>
      </c>
      <c r="AD499">
        <v>0</v>
      </c>
      <c r="AE499">
        <v>59</v>
      </c>
      <c r="AF499">
        <v>4.9599999999999998E-2</v>
      </c>
      <c r="AG499">
        <v>27.875699999999998</v>
      </c>
      <c r="AH499" t="s">
        <v>1968</v>
      </c>
      <c r="AI499" t="s">
        <v>1967</v>
      </c>
      <c r="AJ499">
        <v>0</v>
      </c>
      <c r="AK499">
        <v>57.857100000000003</v>
      </c>
      <c r="AL499">
        <v>5.11E-2</v>
      </c>
      <c r="AM499">
        <v>35.5289</v>
      </c>
      <c r="AN499" t="s">
        <v>1968</v>
      </c>
      <c r="AO499" t="s">
        <v>1967</v>
      </c>
      <c r="AP499">
        <v>0</v>
      </c>
      <c r="AQ499">
        <v>70</v>
      </c>
      <c r="AR499">
        <v>6.6E-3</v>
      </c>
      <c r="AS499">
        <v>82.082599999999999</v>
      </c>
      <c r="AT499" t="e">
        <f>-QWSXDLPS</f>
        <v>#NAME?</v>
      </c>
      <c r="AU499" t="s">
        <v>1967</v>
      </c>
      <c r="AV499">
        <v>0</v>
      </c>
      <c r="AW499">
        <v>65</v>
      </c>
      <c r="AX499">
        <v>7.6E-3</v>
      </c>
      <c r="AY499">
        <v>72.092500000000001</v>
      </c>
      <c r="AZ499" t="s">
        <v>1968</v>
      </c>
      <c r="BA499" t="s">
        <v>1967</v>
      </c>
      <c r="BB499">
        <v>0</v>
      </c>
      <c r="BC499">
        <v>100</v>
      </c>
      <c r="BD499">
        <v>6.8999999999999999E-3</v>
      </c>
      <c r="BE499">
        <v>75.723600000000005</v>
      </c>
      <c r="BF499" t="s">
        <v>1968</v>
      </c>
      <c r="BG499" t="s">
        <v>1967</v>
      </c>
      <c r="BH499">
        <v>1E-4</v>
      </c>
      <c r="BI499">
        <v>38.285699999999999</v>
      </c>
      <c r="BJ499">
        <v>2.0500000000000001E-2</v>
      </c>
      <c r="BK499">
        <v>57.366799999999998</v>
      </c>
      <c r="BL499" t="s">
        <v>1968</v>
      </c>
      <c r="BM499" t="s">
        <v>1967</v>
      </c>
      <c r="BN499">
        <v>0</v>
      </c>
      <c r="BO499">
        <v>75</v>
      </c>
      <c r="BP499">
        <v>8.3999999999999995E-3</v>
      </c>
      <c r="BQ499">
        <v>83.852099999999993</v>
      </c>
      <c r="BR499" t="s">
        <v>1968</v>
      </c>
      <c r="BS499" t="s">
        <v>1967</v>
      </c>
      <c r="BT499">
        <v>0</v>
      </c>
      <c r="BU499">
        <v>65</v>
      </c>
      <c r="BV499">
        <v>1.11E-2</v>
      </c>
      <c r="BW499">
        <v>88.201599999999999</v>
      </c>
      <c r="BX499" t="s">
        <v>1968</v>
      </c>
      <c r="BY499" t="s">
        <v>1967</v>
      </c>
      <c r="BZ499">
        <v>0</v>
      </c>
      <c r="CA499">
        <v>46.5</v>
      </c>
      <c r="CB499">
        <v>1.49E-2</v>
      </c>
      <c r="CC499">
        <v>77.300600000000003</v>
      </c>
      <c r="CD499" t="s">
        <v>1968</v>
      </c>
      <c r="CE499" t="s">
        <v>1967</v>
      </c>
      <c r="CF499">
        <v>0</v>
      </c>
      <c r="CG499">
        <v>52.5</v>
      </c>
      <c r="CH499">
        <v>8.6999999999999994E-3</v>
      </c>
      <c r="CI499">
        <v>78.418499999999995</v>
      </c>
      <c r="CJ499" t="s">
        <v>1968</v>
      </c>
      <c r="CK499" t="s">
        <v>1967</v>
      </c>
      <c r="CL499">
        <v>0</v>
      </c>
      <c r="CM499">
        <v>100</v>
      </c>
      <c r="CN499">
        <v>5.3E-3</v>
      </c>
      <c r="CO499">
        <v>73.913899999999998</v>
      </c>
      <c r="CP499" t="s">
        <v>1968</v>
      </c>
      <c r="CQ499" t="s">
        <v>1967</v>
      </c>
      <c r="CR499">
        <v>0</v>
      </c>
      <c r="CS499">
        <v>70</v>
      </c>
      <c r="CT499">
        <v>8.9999999999999993E-3</v>
      </c>
      <c r="CU499">
        <v>75.105800000000002</v>
      </c>
      <c r="CV499" t="s">
        <v>1968</v>
      </c>
      <c r="CW499" t="s">
        <v>1967</v>
      </c>
      <c r="CX499">
        <v>0</v>
      </c>
      <c r="CY499">
        <v>75</v>
      </c>
      <c r="CZ499">
        <v>1.11E-2</v>
      </c>
      <c r="DA499">
        <v>74.576899999999995</v>
      </c>
      <c r="DB499" t="s">
        <v>1968</v>
      </c>
      <c r="DC499" t="s">
        <v>1967</v>
      </c>
      <c r="DD499">
        <v>0</v>
      </c>
      <c r="DE499">
        <v>80</v>
      </c>
      <c r="DF499">
        <v>8.5000000000000006E-3</v>
      </c>
      <c r="DG499">
        <v>72.955399999999997</v>
      </c>
      <c r="DH499" t="s">
        <v>1968</v>
      </c>
      <c r="DI499" t="s">
        <v>1967</v>
      </c>
      <c r="DJ499">
        <v>0</v>
      </c>
      <c r="DK499">
        <v>85</v>
      </c>
      <c r="DL499">
        <v>1.2200000000000001E-2</v>
      </c>
      <c r="DM499">
        <v>84.879199999999997</v>
      </c>
      <c r="DN499" t="s">
        <v>1968</v>
      </c>
      <c r="DO499" t="s">
        <v>1967</v>
      </c>
      <c r="DP499">
        <v>0</v>
      </c>
      <c r="DQ499">
        <v>60</v>
      </c>
      <c r="DR499">
        <v>1.1299999999999999E-2</v>
      </c>
      <c r="DS499">
        <v>84.448499999999996</v>
      </c>
      <c r="DT499">
        <v>0</v>
      </c>
      <c r="DU499">
        <v>0</v>
      </c>
    </row>
    <row r="500" spans="1:125" x14ac:dyDescent="0.25">
      <c r="A500">
        <v>0</v>
      </c>
      <c r="B500" t="s">
        <v>1969</v>
      </c>
      <c r="C500" t="s">
        <v>32</v>
      </c>
      <c r="D500" t="s">
        <v>1970</v>
      </c>
      <c r="E500" t="s">
        <v>1969</v>
      </c>
      <c r="F500">
        <v>2.0000000000000001E-4</v>
      </c>
      <c r="G500">
        <v>29.176500000000001</v>
      </c>
      <c r="H500">
        <v>2.4799999999999999E-2</v>
      </c>
      <c r="I500">
        <v>57.939900000000002</v>
      </c>
      <c r="J500" t="s">
        <v>1970</v>
      </c>
      <c r="K500" t="s">
        <v>1969</v>
      </c>
      <c r="L500">
        <v>2.0000000000000001E-4</v>
      </c>
      <c r="M500">
        <v>29.176500000000001</v>
      </c>
      <c r="N500">
        <v>2.4799999999999999E-2</v>
      </c>
      <c r="O500">
        <v>57.939900000000002</v>
      </c>
      <c r="P500" t="s">
        <v>1970</v>
      </c>
      <c r="Q500" t="s">
        <v>1969</v>
      </c>
      <c r="R500">
        <v>2.0000000000000001E-4</v>
      </c>
      <c r="S500">
        <v>32.083300000000001</v>
      </c>
      <c r="T500">
        <v>1.17E-2</v>
      </c>
      <c r="U500">
        <v>78.410600000000002</v>
      </c>
      <c r="V500" t="s">
        <v>1970</v>
      </c>
      <c r="W500" t="s">
        <v>1969</v>
      </c>
      <c r="X500">
        <v>1E-4</v>
      </c>
      <c r="Y500">
        <v>28.571400000000001</v>
      </c>
      <c r="Z500">
        <v>1.38E-2</v>
      </c>
      <c r="AA500">
        <v>72.727900000000005</v>
      </c>
      <c r="AB500" t="s">
        <v>1970</v>
      </c>
      <c r="AC500" t="s">
        <v>1969</v>
      </c>
      <c r="AD500">
        <v>1.5E-3</v>
      </c>
      <c r="AE500">
        <v>11.3322</v>
      </c>
      <c r="AF500">
        <v>4.19E-2</v>
      </c>
      <c r="AG500">
        <v>34.366199999999999</v>
      </c>
      <c r="AH500" t="s">
        <v>1970</v>
      </c>
      <c r="AI500" t="s">
        <v>1969</v>
      </c>
      <c r="AJ500">
        <v>5.9999999999999995E-4</v>
      </c>
      <c r="AK500">
        <v>14.803900000000001</v>
      </c>
      <c r="AL500">
        <v>4.9299999999999997E-2</v>
      </c>
      <c r="AM500">
        <v>37.409700000000001</v>
      </c>
      <c r="AN500" t="s">
        <v>1970</v>
      </c>
      <c r="AO500" t="s">
        <v>1969</v>
      </c>
      <c r="AP500">
        <v>4.1000000000000003E-3</v>
      </c>
      <c r="AQ500">
        <v>7.7702</v>
      </c>
      <c r="AR500">
        <v>4.6899999999999997E-2</v>
      </c>
      <c r="AS500">
        <v>17.540500000000002</v>
      </c>
      <c r="AT500" t="s">
        <v>1970</v>
      </c>
      <c r="AU500" t="s">
        <v>1969</v>
      </c>
      <c r="AV500">
        <v>0</v>
      </c>
      <c r="AW500">
        <v>26</v>
      </c>
      <c r="AX500">
        <v>1.5699999999999999E-2</v>
      </c>
      <c r="AY500">
        <v>48.9754</v>
      </c>
      <c r="AZ500" t="s">
        <v>1970</v>
      </c>
      <c r="BA500" t="s">
        <v>1969</v>
      </c>
      <c r="BB500">
        <v>1E-4</v>
      </c>
      <c r="BC500">
        <v>26.25</v>
      </c>
      <c r="BD500">
        <v>1.5900000000000001E-2</v>
      </c>
      <c r="BE500">
        <v>49.289900000000003</v>
      </c>
      <c r="BF500" t="s">
        <v>1970</v>
      </c>
      <c r="BG500" t="s">
        <v>1969</v>
      </c>
      <c r="BH500">
        <v>5.0000000000000001E-4</v>
      </c>
      <c r="BI500">
        <v>19.444400000000002</v>
      </c>
      <c r="BJ500">
        <v>2.2800000000000001E-2</v>
      </c>
      <c r="BK500">
        <v>51.526499999999999</v>
      </c>
      <c r="BL500" t="s">
        <v>1970</v>
      </c>
      <c r="BM500" t="s">
        <v>1969</v>
      </c>
      <c r="BN500">
        <v>2.9999999999999997E-4</v>
      </c>
      <c r="BO500">
        <v>18.877500000000001</v>
      </c>
      <c r="BP500">
        <v>2.1399999999999999E-2</v>
      </c>
      <c r="BQ500">
        <v>46.2</v>
      </c>
      <c r="BR500" t="s">
        <v>1970</v>
      </c>
      <c r="BS500" t="s">
        <v>1969</v>
      </c>
      <c r="BT500">
        <v>1E-4</v>
      </c>
      <c r="BU500">
        <v>27.5</v>
      </c>
      <c r="BV500">
        <v>3.1800000000000002E-2</v>
      </c>
      <c r="BW500">
        <v>46.517699999999998</v>
      </c>
      <c r="BX500" t="s">
        <v>1970</v>
      </c>
      <c r="BY500" t="s">
        <v>1969</v>
      </c>
      <c r="BZ500">
        <v>2.0000000000000001E-4</v>
      </c>
      <c r="CA500">
        <v>20.333300000000001</v>
      </c>
      <c r="CB500">
        <v>3.2399999999999998E-2</v>
      </c>
      <c r="CC500">
        <v>44.800800000000002</v>
      </c>
      <c r="CD500" t="s">
        <v>1970</v>
      </c>
      <c r="CE500" t="s">
        <v>1969</v>
      </c>
      <c r="CF500">
        <v>5.0000000000000001E-4</v>
      </c>
      <c r="CG500">
        <v>11.5</v>
      </c>
      <c r="CH500">
        <v>3.3599999999999998E-2</v>
      </c>
      <c r="CI500">
        <v>27.326499999999999</v>
      </c>
      <c r="CJ500" t="s">
        <v>1970</v>
      </c>
      <c r="CK500" t="s">
        <v>1969</v>
      </c>
      <c r="CL500">
        <v>2.0000000000000001E-4</v>
      </c>
      <c r="CM500">
        <v>13.377800000000001</v>
      </c>
      <c r="CN500">
        <v>1.61E-2</v>
      </c>
      <c r="CO500">
        <v>34.212299999999999</v>
      </c>
      <c r="CP500" t="s">
        <v>1970</v>
      </c>
      <c r="CQ500" t="s">
        <v>1969</v>
      </c>
      <c r="CR500">
        <v>5.0000000000000001E-4</v>
      </c>
      <c r="CS500">
        <v>14.7294</v>
      </c>
      <c r="CT500">
        <v>2.2100000000000002E-2</v>
      </c>
      <c r="CU500">
        <v>38.257399999999997</v>
      </c>
      <c r="CV500" t="s">
        <v>1970</v>
      </c>
      <c r="CW500" t="s">
        <v>1969</v>
      </c>
      <c r="CX500">
        <v>8.9999999999999998E-4</v>
      </c>
      <c r="CY500">
        <v>14.4468</v>
      </c>
      <c r="CZ500">
        <v>2.6499999999999999E-2</v>
      </c>
      <c r="DA500">
        <v>38.268599999999999</v>
      </c>
      <c r="DB500" t="s">
        <v>1971</v>
      </c>
      <c r="DC500" t="s">
        <v>1969</v>
      </c>
      <c r="DD500">
        <v>5.9999999999999995E-4</v>
      </c>
      <c r="DE500">
        <v>14.6396</v>
      </c>
      <c r="DF500">
        <v>2.29E-2</v>
      </c>
      <c r="DG500">
        <v>38.368000000000002</v>
      </c>
      <c r="DH500" t="s">
        <v>1970</v>
      </c>
      <c r="DI500" t="s">
        <v>1969</v>
      </c>
      <c r="DJ500">
        <v>2.9999999999999997E-4</v>
      </c>
      <c r="DK500">
        <v>19.972200000000001</v>
      </c>
      <c r="DL500">
        <v>4.1099999999999998E-2</v>
      </c>
      <c r="DM500">
        <v>44.728299999999997</v>
      </c>
      <c r="DN500" t="s">
        <v>1971</v>
      </c>
      <c r="DO500" t="s">
        <v>1969</v>
      </c>
      <c r="DP500">
        <v>1.5E-3</v>
      </c>
      <c r="DQ500">
        <v>12.9939</v>
      </c>
      <c r="DR500">
        <v>4.4200000000000003E-2</v>
      </c>
      <c r="DS500">
        <v>40.005400000000002</v>
      </c>
      <c r="DT500">
        <v>5.9999999999999995E-4</v>
      </c>
      <c r="DU500">
        <v>0</v>
      </c>
    </row>
    <row r="501" spans="1:125" x14ac:dyDescent="0.25">
      <c r="A501">
        <v>0</v>
      </c>
      <c r="B501" t="s">
        <v>1972</v>
      </c>
      <c r="C501" t="s">
        <v>32</v>
      </c>
      <c r="D501" t="s">
        <v>1973</v>
      </c>
      <c r="E501" t="s">
        <v>1972</v>
      </c>
      <c r="F501">
        <v>0</v>
      </c>
      <c r="G501">
        <v>48.333300000000001</v>
      </c>
      <c r="H501">
        <v>1.8599999999999998E-2</v>
      </c>
      <c r="I501">
        <v>71.573300000000003</v>
      </c>
      <c r="J501" t="s">
        <v>1973</v>
      </c>
      <c r="K501" t="s">
        <v>1972</v>
      </c>
      <c r="L501">
        <v>0</v>
      </c>
      <c r="M501">
        <v>48.333300000000001</v>
      </c>
      <c r="N501">
        <v>1.8599999999999998E-2</v>
      </c>
      <c r="O501">
        <v>71.573300000000003</v>
      </c>
      <c r="P501" t="s">
        <v>1973</v>
      </c>
      <c r="Q501" t="s">
        <v>1972</v>
      </c>
      <c r="R501">
        <v>0</v>
      </c>
      <c r="S501">
        <v>68.333299999999994</v>
      </c>
      <c r="T501">
        <v>9.2999999999999992E-3</v>
      </c>
      <c r="U501">
        <v>87.525000000000006</v>
      </c>
      <c r="V501" t="s">
        <v>1973</v>
      </c>
      <c r="W501" t="s">
        <v>1972</v>
      </c>
      <c r="X501">
        <v>0</v>
      </c>
      <c r="Y501">
        <v>67.5</v>
      </c>
      <c r="Z501">
        <v>6.6E-3</v>
      </c>
      <c r="AA501">
        <v>95.156999999999996</v>
      </c>
      <c r="AB501" t="s">
        <v>1973</v>
      </c>
      <c r="AC501" t="s">
        <v>1972</v>
      </c>
      <c r="AD501">
        <v>0</v>
      </c>
      <c r="AE501">
        <v>67.5</v>
      </c>
      <c r="AF501">
        <v>8.3999999999999995E-3</v>
      </c>
      <c r="AG501">
        <v>95.023600000000002</v>
      </c>
      <c r="AH501" t="s">
        <v>1973</v>
      </c>
      <c r="AI501" t="s">
        <v>1972</v>
      </c>
      <c r="AJ501">
        <v>0</v>
      </c>
      <c r="AK501">
        <v>50</v>
      </c>
      <c r="AL501">
        <v>1.21E-2</v>
      </c>
      <c r="AM501">
        <v>95.342100000000002</v>
      </c>
      <c r="AN501" t="s">
        <v>1973</v>
      </c>
      <c r="AO501" t="s">
        <v>1972</v>
      </c>
      <c r="AP501">
        <v>1E-4</v>
      </c>
      <c r="AQ501">
        <v>31.8</v>
      </c>
      <c r="AR501">
        <v>1.0699999999999999E-2</v>
      </c>
      <c r="AS501">
        <v>65.864199999999997</v>
      </c>
      <c r="AT501" t="s">
        <v>1973</v>
      </c>
      <c r="AU501" t="s">
        <v>1972</v>
      </c>
      <c r="AV501">
        <v>0</v>
      </c>
      <c r="AW501">
        <v>39</v>
      </c>
      <c r="AX501">
        <v>9.4999999999999998E-3</v>
      </c>
      <c r="AY501">
        <v>65.124300000000005</v>
      </c>
      <c r="AZ501" t="s">
        <v>1973</v>
      </c>
      <c r="BA501" t="s">
        <v>1972</v>
      </c>
      <c r="BB501">
        <v>0</v>
      </c>
      <c r="BC501">
        <v>45</v>
      </c>
      <c r="BD501">
        <v>9.1000000000000004E-3</v>
      </c>
      <c r="BE501">
        <v>67.180999999999997</v>
      </c>
      <c r="BF501" t="s">
        <v>1973</v>
      </c>
      <c r="BG501" t="s">
        <v>1972</v>
      </c>
      <c r="BH501">
        <v>1E-4</v>
      </c>
      <c r="BI501">
        <v>38.714300000000001</v>
      </c>
      <c r="BJ501">
        <v>1.11E-2</v>
      </c>
      <c r="BK501">
        <v>87.148200000000003</v>
      </c>
      <c r="BL501" t="s">
        <v>1973</v>
      </c>
      <c r="BM501" t="s">
        <v>1972</v>
      </c>
      <c r="BN501">
        <v>0</v>
      </c>
      <c r="BO501">
        <v>49</v>
      </c>
      <c r="BP501">
        <v>8.2000000000000007E-3</v>
      </c>
      <c r="BQ501">
        <v>84.664900000000003</v>
      </c>
      <c r="BR501" t="s">
        <v>1973</v>
      </c>
      <c r="BS501" t="s">
        <v>1972</v>
      </c>
      <c r="BT501">
        <v>0</v>
      </c>
      <c r="BU501">
        <v>38</v>
      </c>
      <c r="BV501">
        <v>1.7899999999999999E-2</v>
      </c>
      <c r="BW501">
        <v>71.793000000000006</v>
      </c>
      <c r="BX501" t="s">
        <v>1973</v>
      </c>
      <c r="BY501" t="s">
        <v>1972</v>
      </c>
      <c r="BZ501">
        <v>1E-4</v>
      </c>
      <c r="CA501">
        <v>34.25</v>
      </c>
      <c r="CB501">
        <v>1.95E-2</v>
      </c>
      <c r="CC501">
        <v>66.656499999999994</v>
      </c>
      <c r="CD501" t="s">
        <v>1973</v>
      </c>
      <c r="CE501" t="s">
        <v>1972</v>
      </c>
      <c r="CF501">
        <v>0</v>
      </c>
      <c r="CG501">
        <v>57.5</v>
      </c>
      <c r="CH501">
        <v>6.4999999999999997E-3</v>
      </c>
      <c r="CI501">
        <v>87.421099999999996</v>
      </c>
      <c r="CJ501" t="s">
        <v>1973</v>
      </c>
      <c r="CK501" t="s">
        <v>1972</v>
      </c>
      <c r="CL501">
        <v>0</v>
      </c>
      <c r="CM501">
        <v>55</v>
      </c>
      <c r="CN501">
        <v>3.7000000000000002E-3</v>
      </c>
      <c r="CO501">
        <v>84.752799999999993</v>
      </c>
      <c r="CP501" t="s">
        <v>1973</v>
      </c>
      <c r="CQ501" t="s">
        <v>1972</v>
      </c>
      <c r="CR501">
        <v>0</v>
      </c>
      <c r="CS501">
        <v>47</v>
      </c>
      <c r="CT501">
        <v>7.1000000000000004E-3</v>
      </c>
      <c r="CU501">
        <v>83.644499999999994</v>
      </c>
      <c r="CV501" t="s">
        <v>1973</v>
      </c>
      <c r="CW501" t="s">
        <v>1972</v>
      </c>
      <c r="CX501">
        <v>0</v>
      </c>
      <c r="CY501">
        <v>50</v>
      </c>
      <c r="CZ501">
        <v>8.2000000000000007E-3</v>
      </c>
      <c r="DA501">
        <v>85.025300000000001</v>
      </c>
      <c r="DB501" t="s">
        <v>1973</v>
      </c>
      <c r="DC501" t="s">
        <v>1972</v>
      </c>
      <c r="DD501">
        <v>0</v>
      </c>
      <c r="DE501">
        <v>45</v>
      </c>
      <c r="DF501">
        <v>7.4999999999999997E-3</v>
      </c>
      <c r="DG501">
        <v>76.988100000000003</v>
      </c>
      <c r="DH501" t="s">
        <v>1973</v>
      </c>
      <c r="DI501" t="s">
        <v>1972</v>
      </c>
      <c r="DJ501">
        <v>2.0000000000000001E-4</v>
      </c>
      <c r="DK501">
        <v>20.3125</v>
      </c>
      <c r="DL501">
        <v>3.0499999999999999E-2</v>
      </c>
      <c r="DM501">
        <v>55.1494</v>
      </c>
      <c r="DN501" t="s">
        <v>1973</v>
      </c>
      <c r="DO501" t="s">
        <v>1972</v>
      </c>
      <c r="DP501">
        <v>2.9999999999999997E-4</v>
      </c>
      <c r="DQ501">
        <v>21.7</v>
      </c>
      <c r="DR501">
        <v>3.0300000000000001E-2</v>
      </c>
      <c r="DS501">
        <v>52.860100000000003</v>
      </c>
      <c r="DT501">
        <v>1E-4</v>
      </c>
      <c r="DU501">
        <v>0</v>
      </c>
    </row>
    <row r="502" spans="1:125" x14ac:dyDescent="0.25">
      <c r="A502">
        <v>0</v>
      </c>
      <c r="B502" t="s">
        <v>1974</v>
      </c>
      <c r="C502" t="s">
        <v>32</v>
      </c>
      <c r="D502" t="s">
        <v>1975</v>
      </c>
      <c r="E502" t="s">
        <v>1974</v>
      </c>
      <c r="F502">
        <v>1E-4</v>
      </c>
      <c r="G502">
        <v>35.777799999999999</v>
      </c>
      <c r="H502">
        <v>4.3299999999999998E-2</v>
      </c>
      <c r="I502">
        <v>32.634900000000002</v>
      </c>
      <c r="J502" t="s">
        <v>1975</v>
      </c>
      <c r="K502" t="s">
        <v>1974</v>
      </c>
      <c r="L502">
        <v>1E-4</v>
      </c>
      <c r="M502">
        <v>35.777799999999999</v>
      </c>
      <c r="N502">
        <v>4.3299999999999998E-2</v>
      </c>
      <c r="O502">
        <v>32.634900000000002</v>
      </c>
      <c r="P502" t="e">
        <f>-WSXDLPSI</f>
        <v>#NAME?</v>
      </c>
      <c r="Q502" t="s">
        <v>1974</v>
      </c>
      <c r="R502">
        <v>1E-4</v>
      </c>
      <c r="S502">
        <v>34.1</v>
      </c>
      <c r="T502">
        <v>2.4E-2</v>
      </c>
      <c r="U502">
        <v>36.462299999999999</v>
      </c>
      <c r="V502" t="s">
        <v>1976</v>
      </c>
      <c r="W502" t="s">
        <v>1974</v>
      </c>
      <c r="X502">
        <v>1E-4</v>
      </c>
      <c r="Y502">
        <v>30.4</v>
      </c>
      <c r="Z502">
        <v>3.5999999999999997E-2</v>
      </c>
      <c r="AA502">
        <v>28.2972</v>
      </c>
      <c r="AB502" t="s">
        <v>1975</v>
      </c>
      <c r="AC502" t="s">
        <v>1974</v>
      </c>
      <c r="AD502">
        <v>2.9999999999999997E-4</v>
      </c>
      <c r="AE502">
        <v>22.206900000000001</v>
      </c>
      <c r="AF502">
        <v>5.3600000000000002E-2</v>
      </c>
      <c r="AG502">
        <v>25.274999999999999</v>
      </c>
      <c r="AH502" t="s">
        <v>1975</v>
      </c>
      <c r="AI502" t="s">
        <v>1974</v>
      </c>
      <c r="AJ502">
        <v>1E-4</v>
      </c>
      <c r="AK502">
        <v>34.285699999999999</v>
      </c>
      <c r="AL502">
        <v>5.4899999999999997E-2</v>
      </c>
      <c r="AM502">
        <v>32.003399999999999</v>
      </c>
      <c r="AN502" t="s">
        <v>1977</v>
      </c>
      <c r="AO502" t="s">
        <v>1974</v>
      </c>
      <c r="AP502">
        <v>3.0999999999999999E-3</v>
      </c>
      <c r="AQ502">
        <v>8.9097000000000008</v>
      </c>
      <c r="AR502">
        <v>6.9699999999999998E-2</v>
      </c>
      <c r="AS502">
        <v>10.317399999999999</v>
      </c>
      <c r="AT502" t="s">
        <v>1975</v>
      </c>
      <c r="AU502" t="s">
        <v>1974</v>
      </c>
      <c r="AV502">
        <v>8.0999999999999996E-3</v>
      </c>
      <c r="AW502">
        <v>3.6236999999999999</v>
      </c>
      <c r="AX502">
        <v>0.15329999999999999</v>
      </c>
      <c r="AY502">
        <v>5.2148000000000003</v>
      </c>
      <c r="AZ502" t="s">
        <v>1977</v>
      </c>
      <c r="BA502" t="s">
        <v>1974</v>
      </c>
      <c r="BB502">
        <v>1.54E-2</v>
      </c>
      <c r="BC502">
        <v>3.5567000000000002</v>
      </c>
      <c r="BD502">
        <v>0.16919999999999999</v>
      </c>
      <c r="BE502">
        <v>4.7007000000000003</v>
      </c>
      <c r="BF502" t="e">
        <f>-WSXDLPSI</f>
        <v>#NAME?</v>
      </c>
      <c r="BG502" t="s">
        <v>1974</v>
      </c>
      <c r="BH502">
        <v>2.0999999999999999E-3</v>
      </c>
      <c r="BI502">
        <v>9.2934999999999999</v>
      </c>
      <c r="BJ502">
        <v>6.1400000000000003E-2</v>
      </c>
      <c r="BK502">
        <v>10.193899999999999</v>
      </c>
      <c r="BL502" t="s">
        <v>1975</v>
      </c>
      <c r="BM502" t="s">
        <v>1974</v>
      </c>
      <c r="BN502">
        <v>2.3999999999999998E-3</v>
      </c>
      <c r="BO502">
        <v>7.9680999999999997</v>
      </c>
      <c r="BP502">
        <v>9.4200000000000006E-2</v>
      </c>
      <c r="BQ502">
        <v>6.8855000000000004</v>
      </c>
      <c r="BR502" t="s">
        <v>1977</v>
      </c>
      <c r="BS502" t="s">
        <v>1974</v>
      </c>
      <c r="BT502">
        <v>2.9999999999999997E-4</v>
      </c>
      <c r="BU502">
        <v>14.7209</v>
      </c>
      <c r="BV502">
        <v>8.09E-2</v>
      </c>
      <c r="BW502">
        <v>13.706300000000001</v>
      </c>
      <c r="BX502" t="s">
        <v>1975</v>
      </c>
      <c r="BY502" t="s">
        <v>1974</v>
      </c>
      <c r="BZ502">
        <v>2.0000000000000001E-4</v>
      </c>
      <c r="CA502">
        <v>22.6875</v>
      </c>
      <c r="CB502">
        <v>5.5300000000000002E-2</v>
      </c>
      <c r="CC502">
        <v>24.595500000000001</v>
      </c>
      <c r="CD502" t="s">
        <v>1976</v>
      </c>
      <c r="CE502" t="s">
        <v>1974</v>
      </c>
      <c r="CF502">
        <v>5.0000000000000001E-4</v>
      </c>
      <c r="CG502">
        <v>10.888</v>
      </c>
      <c r="CH502">
        <v>5.45E-2</v>
      </c>
      <c r="CI502">
        <v>14.990500000000001</v>
      </c>
      <c r="CJ502" t="s">
        <v>1975</v>
      </c>
      <c r="CK502" t="s">
        <v>1974</v>
      </c>
      <c r="CL502">
        <v>5.1999999999999998E-3</v>
      </c>
      <c r="CM502">
        <v>3.3268</v>
      </c>
      <c r="CN502">
        <v>7.9699999999999993E-2</v>
      </c>
      <c r="CO502">
        <v>3.8904999999999998</v>
      </c>
      <c r="CP502" t="s">
        <v>1975</v>
      </c>
      <c r="CQ502" t="s">
        <v>1974</v>
      </c>
      <c r="CR502">
        <v>3.0000000000000001E-3</v>
      </c>
      <c r="CS502">
        <v>6.6867999999999999</v>
      </c>
      <c r="CT502">
        <v>8.4099999999999994E-2</v>
      </c>
      <c r="CU502">
        <v>6.2653999999999996</v>
      </c>
      <c r="CV502" t="s">
        <v>1975</v>
      </c>
      <c r="CW502" t="s">
        <v>1974</v>
      </c>
      <c r="CX502">
        <v>4.7999999999999996E-3</v>
      </c>
      <c r="CY502">
        <v>6.7999000000000001</v>
      </c>
      <c r="CZ502">
        <v>9.8299999999999998E-2</v>
      </c>
      <c r="DA502">
        <v>6.0613999999999999</v>
      </c>
      <c r="DB502" t="s">
        <v>1977</v>
      </c>
      <c r="DC502" t="s">
        <v>1974</v>
      </c>
      <c r="DD502">
        <v>1.5100000000000001E-2</v>
      </c>
      <c r="DE502">
        <v>3.49</v>
      </c>
      <c r="DF502">
        <v>0.13619999999999999</v>
      </c>
      <c r="DG502">
        <v>3.6635</v>
      </c>
      <c r="DH502" t="s">
        <v>1975</v>
      </c>
      <c r="DI502" t="s">
        <v>1974</v>
      </c>
      <c r="DJ502">
        <v>7.0000000000000001E-3</v>
      </c>
      <c r="DK502">
        <v>4.6184000000000003</v>
      </c>
      <c r="DL502">
        <v>0.19409999999999999</v>
      </c>
      <c r="DM502">
        <v>6.7605000000000004</v>
      </c>
      <c r="DN502" t="s">
        <v>1976</v>
      </c>
      <c r="DO502" t="s">
        <v>1974</v>
      </c>
      <c r="DP502">
        <v>1.2699999999999999E-2</v>
      </c>
      <c r="DQ502">
        <v>4.9992999999999999</v>
      </c>
      <c r="DR502">
        <v>0.2283</v>
      </c>
      <c r="DS502">
        <v>4.3898999999999999</v>
      </c>
      <c r="DT502">
        <v>4.0000000000000001E-3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2077349_NetMHCpan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2024-11-10T16:06:18Z</dcterms:created>
  <dcterms:modified xsi:type="dcterms:W3CDTF">2024-11-10T16:06:19Z</dcterms:modified>
</cp:coreProperties>
</file>